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activeTab="3"/>
  </bookViews>
  <sheets>
    <sheet name="26.6.2023 " sheetId="3" r:id="rId1"/>
    <sheet name="26.6.2023(Quo)" sheetId="2" r:id="rId2"/>
    <sheet name="Adjust Quotation" sheetId="4" r:id="rId3"/>
    <sheet name="CCO" sheetId="6" r:id="rId4"/>
  </sheets>
  <externalReferences>
    <externalReference r:id="rId5"/>
    <externalReference r:id="rId6"/>
  </externalReferences>
  <definedNames>
    <definedName name="_xlnm._FilterDatabase" localSheetId="0" hidden="1">'26.6.2023 '!$A$9:$G$141</definedName>
    <definedName name="_xlnm._FilterDatabase" localSheetId="1" hidden="1">'26.6.2023(Quo)'!$A$9:$Q$141</definedName>
    <definedName name="_xlnm._FilterDatabase" localSheetId="2" hidden="1">'Adjust Quotation'!$A$9:$Q$141</definedName>
    <definedName name="_xlnm._FilterDatabase" localSheetId="3" hidden="1">CCO!$A$9:$R$141</definedName>
  </definedNames>
  <calcPr calcId="152511"/>
</workbook>
</file>

<file path=xl/calcChain.xml><?xml version="1.0" encoding="utf-8"?>
<calcChain xmlns="http://schemas.openxmlformats.org/spreadsheetml/2006/main">
  <c r="L56" i="6" l="1"/>
  <c r="L141" i="6" l="1"/>
  <c r="H141" i="6"/>
  <c r="G141" i="6"/>
  <c r="L140" i="6"/>
  <c r="H140" i="6"/>
  <c r="G140" i="6"/>
  <c r="L139" i="6"/>
  <c r="H139" i="6"/>
  <c r="G139" i="6"/>
  <c r="L138" i="6"/>
  <c r="H138" i="6"/>
  <c r="G138" i="6"/>
  <c r="L137" i="6"/>
  <c r="H137" i="6"/>
  <c r="G137" i="6"/>
  <c r="L136" i="6"/>
  <c r="H136" i="6"/>
  <c r="G136" i="6"/>
  <c r="L135" i="6"/>
  <c r="H135" i="6"/>
  <c r="G135" i="6"/>
  <c r="L134" i="6"/>
  <c r="H134" i="6"/>
  <c r="G134" i="6"/>
  <c r="L133" i="6"/>
  <c r="H133" i="6"/>
  <c r="G133" i="6"/>
  <c r="L132" i="6"/>
  <c r="H132" i="6"/>
  <c r="G132" i="6"/>
  <c r="L131" i="6"/>
  <c r="H131" i="6"/>
  <c r="G131" i="6"/>
  <c r="L130" i="6"/>
  <c r="H130" i="6"/>
  <c r="G130" i="6"/>
  <c r="L129" i="6"/>
  <c r="H129" i="6"/>
  <c r="G129" i="6"/>
  <c r="L128" i="6"/>
  <c r="H128" i="6"/>
  <c r="G128" i="6"/>
  <c r="L127" i="6"/>
  <c r="H127" i="6"/>
  <c r="G127" i="6"/>
  <c r="L126" i="6"/>
  <c r="H126" i="6"/>
  <c r="G126" i="6"/>
  <c r="L125" i="6"/>
  <c r="H125" i="6"/>
  <c r="G125" i="6"/>
  <c r="L124" i="6"/>
  <c r="H124" i="6"/>
  <c r="G124" i="6"/>
  <c r="L123" i="6"/>
  <c r="H123" i="6"/>
  <c r="G123" i="6"/>
  <c r="L122" i="6"/>
  <c r="H122" i="6"/>
  <c r="G122" i="6"/>
  <c r="L121" i="6"/>
  <c r="H121" i="6"/>
  <c r="G121" i="6"/>
  <c r="L120" i="6"/>
  <c r="H120" i="6"/>
  <c r="G120" i="6"/>
  <c r="L119" i="6"/>
  <c r="H119" i="6"/>
  <c r="G119" i="6"/>
  <c r="L118" i="6"/>
  <c r="H118" i="6"/>
  <c r="G118" i="6"/>
  <c r="L117" i="6"/>
  <c r="H117" i="6"/>
  <c r="G117" i="6"/>
  <c r="L116" i="6"/>
  <c r="H116" i="6"/>
  <c r="G116" i="6"/>
  <c r="L115" i="6"/>
  <c r="H115" i="6"/>
  <c r="G115" i="6"/>
  <c r="L114" i="6"/>
  <c r="H114" i="6"/>
  <c r="G114" i="6"/>
  <c r="L113" i="6"/>
  <c r="H113" i="6"/>
  <c r="G113" i="6"/>
  <c r="L112" i="6"/>
  <c r="H112" i="6"/>
  <c r="G112" i="6"/>
  <c r="L111" i="6"/>
  <c r="H111" i="6"/>
  <c r="G111" i="6"/>
  <c r="L110" i="6"/>
  <c r="H110" i="6"/>
  <c r="G110" i="6"/>
  <c r="L109" i="6"/>
  <c r="H109" i="6"/>
  <c r="G109" i="6"/>
  <c r="L108" i="6"/>
  <c r="H108" i="6"/>
  <c r="G108" i="6"/>
  <c r="L107" i="6"/>
  <c r="H107" i="6"/>
  <c r="G107" i="6"/>
  <c r="L106" i="6"/>
  <c r="H106" i="6"/>
  <c r="G106" i="6"/>
  <c r="L105" i="6"/>
  <c r="H105" i="6"/>
  <c r="G105" i="6"/>
  <c r="L104" i="6"/>
  <c r="H104" i="6"/>
  <c r="G104" i="6"/>
  <c r="L103" i="6"/>
  <c r="H103" i="6"/>
  <c r="G103" i="6"/>
  <c r="L102" i="6"/>
  <c r="H102" i="6"/>
  <c r="G102" i="6"/>
  <c r="L101" i="6"/>
  <c r="H101" i="6"/>
  <c r="G101" i="6"/>
  <c r="L100" i="6"/>
  <c r="H100" i="6"/>
  <c r="G100" i="6"/>
  <c r="L99" i="6"/>
  <c r="H99" i="6"/>
  <c r="G99" i="6"/>
  <c r="L98" i="6"/>
  <c r="H98" i="6"/>
  <c r="G98" i="6"/>
  <c r="L97" i="6"/>
  <c r="H97" i="6"/>
  <c r="G97" i="6"/>
  <c r="L96" i="6"/>
  <c r="H96" i="6"/>
  <c r="G96" i="6"/>
  <c r="L95" i="6"/>
  <c r="H95" i="6"/>
  <c r="G95" i="6"/>
  <c r="L94" i="6"/>
  <c r="H94" i="6"/>
  <c r="G94" i="6"/>
  <c r="L93" i="6"/>
  <c r="H93" i="6"/>
  <c r="G93" i="6"/>
  <c r="L92" i="6"/>
  <c r="H92" i="6"/>
  <c r="G92" i="6"/>
  <c r="L91" i="6"/>
  <c r="G91" i="6"/>
  <c r="L90" i="6"/>
  <c r="H90" i="6"/>
  <c r="G90" i="6"/>
  <c r="L89" i="6"/>
  <c r="H89" i="6"/>
  <c r="L88" i="6"/>
  <c r="H88" i="6"/>
  <c r="G88" i="6"/>
  <c r="L87" i="6"/>
  <c r="H87" i="6"/>
  <c r="G87" i="6"/>
  <c r="L86" i="6"/>
  <c r="H86" i="6"/>
  <c r="G86" i="6"/>
  <c r="L85" i="6"/>
  <c r="H85" i="6"/>
  <c r="L84" i="6"/>
  <c r="H84" i="6"/>
  <c r="G84" i="6"/>
  <c r="L83" i="6"/>
  <c r="H83" i="6"/>
  <c r="G83" i="6"/>
  <c r="L82" i="6"/>
  <c r="H82" i="6"/>
  <c r="G82" i="6"/>
  <c r="L81" i="6"/>
  <c r="H81" i="6"/>
  <c r="G81" i="6"/>
  <c r="L80" i="6"/>
  <c r="H80" i="6"/>
  <c r="G80" i="6"/>
  <c r="L79" i="6"/>
  <c r="H79" i="6"/>
  <c r="G79" i="6"/>
  <c r="L78" i="6"/>
  <c r="H78" i="6"/>
  <c r="G78" i="6"/>
  <c r="L77" i="6"/>
  <c r="H77" i="6"/>
  <c r="G77" i="6"/>
  <c r="L76" i="6"/>
  <c r="H76" i="6"/>
  <c r="G76" i="6"/>
  <c r="L75" i="6"/>
  <c r="H75" i="6"/>
  <c r="G75" i="6"/>
  <c r="L74" i="6"/>
  <c r="H74" i="6"/>
  <c r="G74" i="6"/>
  <c r="L73" i="6"/>
  <c r="H73" i="6"/>
  <c r="G73" i="6"/>
  <c r="L72" i="6"/>
  <c r="H72" i="6"/>
  <c r="G72" i="6"/>
  <c r="L71" i="6"/>
  <c r="H71" i="6"/>
  <c r="G71" i="6"/>
  <c r="L70" i="6"/>
  <c r="H70" i="6"/>
  <c r="L69" i="6"/>
  <c r="G69" i="6"/>
  <c r="L68" i="6"/>
  <c r="H68" i="6"/>
  <c r="G68" i="6"/>
  <c r="L67" i="6"/>
  <c r="H67" i="6"/>
  <c r="G67" i="6"/>
  <c r="L66" i="6"/>
  <c r="H66" i="6"/>
  <c r="G66" i="6"/>
  <c r="L65" i="6"/>
  <c r="H65" i="6"/>
  <c r="G65" i="6"/>
  <c r="H64" i="6"/>
  <c r="G64" i="6"/>
  <c r="L63" i="6"/>
  <c r="H63" i="6"/>
  <c r="L62" i="6"/>
  <c r="H62" i="6"/>
  <c r="G62" i="6"/>
  <c r="L61" i="6"/>
  <c r="H61" i="6"/>
  <c r="G61" i="6"/>
  <c r="L60" i="6"/>
  <c r="H60" i="6"/>
  <c r="G60" i="6"/>
  <c r="L59" i="6"/>
  <c r="H59" i="6"/>
  <c r="G59" i="6"/>
  <c r="H58" i="6"/>
  <c r="G58" i="6"/>
  <c r="L57" i="6"/>
  <c r="H57" i="6"/>
  <c r="G57" i="6"/>
  <c r="H56" i="6"/>
  <c r="G56" i="6"/>
  <c r="H55" i="6"/>
  <c r="G55" i="6"/>
  <c r="L54" i="6"/>
  <c r="H54" i="6"/>
  <c r="G54" i="6"/>
  <c r="L53" i="6"/>
  <c r="H53" i="6"/>
  <c r="G53" i="6"/>
  <c r="L52" i="6"/>
  <c r="H52" i="6"/>
  <c r="G52" i="6"/>
  <c r="L51" i="6"/>
  <c r="H51" i="6"/>
  <c r="G51" i="6"/>
  <c r="L50" i="6"/>
  <c r="H50" i="6"/>
  <c r="G50" i="6"/>
  <c r="K49" i="6"/>
  <c r="L49" i="6" s="1"/>
  <c r="H49" i="6"/>
  <c r="G49" i="6"/>
  <c r="L48" i="6"/>
  <c r="H48" i="6"/>
  <c r="G48" i="6"/>
  <c r="L47" i="6"/>
  <c r="H47" i="6"/>
  <c r="G47" i="6"/>
  <c r="L46" i="6"/>
  <c r="H46" i="6"/>
  <c r="G46" i="6"/>
  <c r="L45" i="6"/>
  <c r="H45" i="6"/>
  <c r="G45" i="6"/>
  <c r="L44" i="6"/>
  <c r="H44" i="6"/>
  <c r="G44" i="6"/>
  <c r="L43" i="6"/>
  <c r="H43" i="6"/>
  <c r="G43" i="6"/>
  <c r="L42" i="6"/>
  <c r="H42" i="6"/>
  <c r="G42" i="6"/>
  <c r="L41" i="6"/>
  <c r="H41" i="6"/>
  <c r="L40" i="6"/>
  <c r="H40" i="6"/>
  <c r="G40" i="6"/>
  <c r="L39" i="6"/>
  <c r="H39" i="6"/>
  <c r="G39" i="6"/>
  <c r="L38" i="6"/>
  <c r="H38" i="6"/>
  <c r="G38" i="6"/>
  <c r="L37" i="6"/>
  <c r="H37" i="6"/>
  <c r="G37" i="6"/>
  <c r="L36" i="6"/>
  <c r="H36" i="6"/>
  <c r="G36" i="6"/>
  <c r="L35" i="6"/>
  <c r="H35" i="6"/>
  <c r="G35" i="6"/>
  <c r="L34" i="6"/>
  <c r="H34" i="6"/>
  <c r="G34" i="6"/>
  <c r="L33" i="6"/>
  <c r="H33" i="6"/>
  <c r="G33" i="6"/>
  <c r="L32" i="6"/>
  <c r="H32" i="6"/>
  <c r="G32" i="6"/>
  <c r="L31" i="6"/>
  <c r="H31" i="6"/>
  <c r="H30" i="6"/>
  <c r="G30" i="6"/>
  <c r="L29" i="6"/>
  <c r="H29" i="6"/>
  <c r="G29" i="6"/>
  <c r="L28" i="6"/>
  <c r="H28" i="6"/>
  <c r="G28" i="6"/>
  <c r="L27" i="6"/>
  <c r="H27" i="6"/>
  <c r="G27" i="6"/>
  <c r="L26" i="6"/>
  <c r="H26" i="6"/>
  <c r="G26" i="6"/>
  <c r="L25" i="6"/>
  <c r="H25" i="6"/>
  <c r="G25" i="6"/>
  <c r="L24" i="6"/>
  <c r="H24" i="6"/>
  <c r="G24" i="6"/>
  <c r="L23" i="6"/>
  <c r="H23" i="6"/>
  <c r="G23" i="6"/>
  <c r="L22" i="6"/>
  <c r="H22" i="6"/>
  <c r="G22" i="6"/>
  <c r="L21" i="6"/>
  <c r="H21" i="6"/>
  <c r="G21" i="6"/>
  <c r="L20" i="6"/>
  <c r="H20" i="6"/>
  <c r="G20" i="6"/>
  <c r="L19" i="6"/>
  <c r="H19" i="6"/>
  <c r="G19" i="6"/>
  <c r="L18" i="6"/>
  <c r="H18" i="6"/>
  <c r="G18" i="6"/>
  <c r="L17" i="6"/>
  <c r="H17" i="6"/>
  <c r="G17" i="6"/>
  <c r="L16" i="6"/>
  <c r="H16" i="6"/>
  <c r="L15" i="6"/>
  <c r="H15" i="6"/>
  <c r="G15" i="6"/>
  <c r="L14" i="6"/>
  <c r="H14" i="6"/>
  <c r="G14" i="6"/>
  <c r="L13" i="6"/>
  <c r="H13" i="6"/>
  <c r="G13" i="6"/>
  <c r="L12" i="6"/>
  <c r="H12" i="6"/>
  <c r="G12" i="6"/>
  <c r="L11" i="6"/>
  <c r="H11" i="6"/>
  <c r="G11" i="6"/>
  <c r="L10" i="6"/>
  <c r="H10" i="6"/>
  <c r="G10" i="6"/>
  <c r="L142" i="6" l="1"/>
  <c r="L143" i="6" s="1"/>
  <c r="L111" i="4"/>
  <c r="L141" i="4" l="1"/>
  <c r="H141" i="4"/>
  <c r="G141" i="4"/>
  <c r="L140" i="4"/>
  <c r="H140" i="4"/>
  <c r="G140" i="4"/>
  <c r="L139" i="4"/>
  <c r="H139" i="4"/>
  <c r="G139" i="4"/>
  <c r="L138" i="4"/>
  <c r="H138" i="4"/>
  <c r="G138" i="4"/>
  <c r="L137" i="4"/>
  <c r="H137" i="4"/>
  <c r="G137" i="4"/>
  <c r="L136" i="4"/>
  <c r="H136" i="4"/>
  <c r="G136" i="4"/>
  <c r="L135" i="4"/>
  <c r="H135" i="4"/>
  <c r="G135" i="4"/>
  <c r="L134" i="4"/>
  <c r="H134" i="4"/>
  <c r="G134" i="4"/>
  <c r="L133" i="4"/>
  <c r="H133" i="4"/>
  <c r="G133" i="4"/>
  <c r="L132" i="4"/>
  <c r="H132" i="4"/>
  <c r="G132" i="4"/>
  <c r="L131" i="4"/>
  <c r="H131" i="4"/>
  <c r="G131" i="4"/>
  <c r="L130" i="4"/>
  <c r="H130" i="4"/>
  <c r="G130" i="4"/>
  <c r="L129" i="4"/>
  <c r="H129" i="4"/>
  <c r="G129" i="4"/>
  <c r="L128" i="4"/>
  <c r="H128" i="4"/>
  <c r="G128" i="4"/>
  <c r="L127" i="4"/>
  <c r="H127" i="4"/>
  <c r="G127" i="4"/>
  <c r="L126" i="4"/>
  <c r="H126" i="4"/>
  <c r="G126" i="4"/>
  <c r="L125" i="4"/>
  <c r="H125" i="4"/>
  <c r="G125" i="4"/>
  <c r="L124" i="4"/>
  <c r="H124" i="4"/>
  <c r="G124" i="4"/>
  <c r="L123" i="4"/>
  <c r="H123" i="4"/>
  <c r="G123" i="4"/>
  <c r="L122" i="4"/>
  <c r="H122" i="4"/>
  <c r="G122" i="4"/>
  <c r="L121" i="4"/>
  <c r="H121" i="4"/>
  <c r="G121" i="4"/>
  <c r="L120" i="4"/>
  <c r="H120" i="4"/>
  <c r="G120" i="4"/>
  <c r="L119" i="4"/>
  <c r="H119" i="4"/>
  <c r="G119" i="4"/>
  <c r="L118" i="4"/>
  <c r="H118" i="4"/>
  <c r="G118" i="4"/>
  <c r="L117" i="4"/>
  <c r="H117" i="4"/>
  <c r="G117" i="4"/>
  <c r="L116" i="4"/>
  <c r="H116" i="4"/>
  <c r="G116" i="4"/>
  <c r="L115" i="4"/>
  <c r="H115" i="4"/>
  <c r="G115" i="4"/>
  <c r="L114" i="4"/>
  <c r="H114" i="4"/>
  <c r="G114" i="4"/>
  <c r="L113" i="4"/>
  <c r="H113" i="4"/>
  <c r="G113" i="4"/>
  <c r="L112" i="4"/>
  <c r="H112" i="4"/>
  <c r="G112" i="4"/>
  <c r="H111" i="4"/>
  <c r="G111" i="4"/>
  <c r="L110" i="4"/>
  <c r="H110" i="4"/>
  <c r="G110" i="4"/>
  <c r="L109" i="4"/>
  <c r="H109" i="4"/>
  <c r="G109" i="4"/>
  <c r="L108" i="4"/>
  <c r="H108" i="4"/>
  <c r="G108" i="4"/>
  <c r="L107" i="4"/>
  <c r="H107" i="4"/>
  <c r="G107" i="4"/>
  <c r="L106" i="4"/>
  <c r="H106" i="4"/>
  <c r="G106" i="4"/>
  <c r="L105" i="4"/>
  <c r="H105" i="4"/>
  <c r="G105" i="4"/>
  <c r="L104" i="4"/>
  <c r="H104" i="4"/>
  <c r="G104" i="4"/>
  <c r="L103" i="4"/>
  <c r="H103" i="4"/>
  <c r="G103" i="4"/>
  <c r="L102" i="4"/>
  <c r="H102" i="4"/>
  <c r="G102" i="4"/>
  <c r="L101" i="4"/>
  <c r="H101" i="4"/>
  <c r="G101" i="4"/>
  <c r="L100" i="4"/>
  <c r="H100" i="4"/>
  <c r="G100" i="4"/>
  <c r="L99" i="4"/>
  <c r="H99" i="4"/>
  <c r="G99" i="4"/>
  <c r="L98" i="4"/>
  <c r="H98" i="4"/>
  <c r="G98" i="4"/>
  <c r="L97" i="4"/>
  <c r="H97" i="4"/>
  <c r="G97" i="4"/>
  <c r="L96" i="4"/>
  <c r="H96" i="4"/>
  <c r="G96" i="4"/>
  <c r="L95" i="4"/>
  <c r="H95" i="4"/>
  <c r="G95" i="4"/>
  <c r="L94" i="4"/>
  <c r="H94" i="4"/>
  <c r="G94" i="4"/>
  <c r="L93" i="4"/>
  <c r="H93" i="4"/>
  <c r="G93" i="4"/>
  <c r="L92" i="4"/>
  <c r="H92" i="4"/>
  <c r="G92" i="4"/>
  <c r="L91" i="4"/>
  <c r="G91" i="4"/>
  <c r="L90" i="4"/>
  <c r="H90" i="4"/>
  <c r="G90" i="4"/>
  <c r="L89" i="4"/>
  <c r="H89" i="4"/>
  <c r="L88" i="4"/>
  <c r="H88" i="4"/>
  <c r="G88" i="4"/>
  <c r="L87" i="4"/>
  <c r="H87" i="4"/>
  <c r="G87" i="4"/>
  <c r="L86" i="4"/>
  <c r="H86" i="4"/>
  <c r="G86" i="4"/>
  <c r="L85" i="4"/>
  <c r="H85" i="4"/>
  <c r="L84" i="4"/>
  <c r="H84" i="4"/>
  <c r="G84" i="4"/>
  <c r="L83" i="4"/>
  <c r="H83" i="4"/>
  <c r="G83" i="4"/>
  <c r="L82" i="4"/>
  <c r="H82" i="4"/>
  <c r="G82" i="4"/>
  <c r="L81" i="4"/>
  <c r="H81" i="4"/>
  <c r="G81" i="4"/>
  <c r="L80" i="4"/>
  <c r="H80" i="4"/>
  <c r="G80" i="4"/>
  <c r="L79" i="4"/>
  <c r="H79" i="4"/>
  <c r="G79" i="4"/>
  <c r="L78" i="4"/>
  <c r="H78" i="4"/>
  <c r="G78" i="4"/>
  <c r="L77" i="4"/>
  <c r="H77" i="4"/>
  <c r="G77" i="4"/>
  <c r="L76" i="4"/>
  <c r="H76" i="4"/>
  <c r="G76" i="4"/>
  <c r="L75" i="4"/>
  <c r="H75" i="4"/>
  <c r="G75" i="4"/>
  <c r="L74" i="4"/>
  <c r="H74" i="4"/>
  <c r="G74" i="4"/>
  <c r="L73" i="4"/>
  <c r="H73" i="4"/>
  <c r="G73" i="4"/>
  <c r="L72" i="4"/>
  <c r="H72" i="4"/>
  <c r="G72" i="4"/>
  <c r="L71" i="4"/>
  <c r="H71" i="4"/>
  <c r="G71" i="4"/>
  <c r="L70" i="4"/>
  <c r="H70" i="4"/>
  <c r="L69" i="4"/>
  <c r="G69" i="4"/>
  <c r="L68" i="4"/>
  <c r="H68" i="4"/>
  <c r="G68" i="4"/>
  <c r="L67" i="4"/>
  <c r="H67" i="4"/>
  <c r="G67" i="4"/>
  <c r="L66" i="4"/>
  <c r="H66" i="4"/>
  <c r="G66" i="4"/>
  <c r="L65" i="4"/>
  <c r="H65" i="4"/>
  <c r="G65" i="4"/>
  <c r="L64" i="4"/>
  <c r="H64" i="4"/>
  <c r="G64" i="4"/>
  <c r="L63" i="4"/>
  <c r="H63" i="4"/>
  <c r="L62" i="4"/>
  <c r="H62" i="4"/>
  <c r="G62" i="4"/>
  <c r="L61" i="4"/>
  <c r="H61" i="4"/>
  <c r="G61" i="4"/>
  <c r="L60" i="4"/>
  <c r="H60" i="4"/>
  <c r="G60" i="4"/>
  <c r="L59" i="4"/>
  <c r="H59" i="4"/>
  <c r="G59" i="4"/>
  <c r="H58" i="4"/>
  <c r="G58" i="4"/>
  <c r="L57" i="4"/>
  <c r="H57" i="4"/>
  <c r="G57" i="4"/>
  <c r="L56" i="4"/>
  <c r="H56" i="4"/>
  <c r="G56" i="4"/>
  <c r="L55" i="4"/>
  <c r="H55" i="4"/>
  <c r="G55" i="4"/>
  <c r="L54" i="4"/>
  <c r="H54" i="4"/>
  <c r="G54" i="4"/>
  <c r="L53" i="4"/>
  <c r="H53" i="4"/>
  <c r="G53" i="4"/>
  <c r="L52" i="4"/>
  <c r="H52" i="4"/>
  <c r="G52" i="4"/>
  <c r="L51" i="4"/>
  <c r="H51" i="4"/>
  <c r="G51" i="4"/>
  <c r="L50" i="4"/>
  <c r="H50" i="4"/>
  <c r="G50" i="4"/>
  <c r="K49" i="4"/>
  <c r="L49" i="4" s="1"/>
  <c r="H49" i="4"/>
  <c r="G49" i="4"/>
  <c r="L48" i="4"/>
  <c r="H48" i="4"/>
  <c r="G48" i="4"/>
  <c r="L47" i="4"/>
  <c r="H47" i="4"/>
  <c r="G47" i="4"/>
  <c r="L46" i="4"/>
  <c r="H46" i="4"/>
  <c r="G46" i="4"/>
  <c r="L45" i="4"/>
  <c r="H45" i="4"/>
  <c r="G45" i="4"/>
  <c r="L44" i="4"/>
  <c r="H44" i="4"/>
  <c r="G44" i="4"/>
  <c r="L43" i="4"/>
  <c r="H43" i="4"/>
  <c r="G43" i="4"/>
  <c r="L42" i="4"/>
  <c r="H42" i="4"/>
  <c r="G42" i="4"/>
  <c r="L41" i="4"/>
  <c r="H41" i="4"/>
  <c r="L40" i="4"/>
  <c r="H40" i="4"/>
  <c r="G40" i="4"/>
  <c r="L39" i="4"/>
  <c r="H39" i="4"/>
  <c r="G39" i="4"/>
  <c r="L38" i="4"/>
  <c r="H38" i="4"/>
  <c r="G38" i="4"/>
  <c r="L37" i="4"/>
  <c r="H37" i="4"/>
  <c r="G37" i="4"/>
  <c r="L36" i="4"/>
  <c r="H36" i="4"/>
  <c r="G36" i="4"/>
  <c r="L35" i="4"/>
  <c r="H35" i="4"/>
  <c r="G35" i="4"/>
  <c r="L34" i="4"/>
  <c r="H34" i="4"/>
  <c r="G34" i="4"/>
  <c r="L33" i="4"/>
  <c r="H33" i="4"/>
  <c r="G33" i="4"/>
  <c r="L32" i="4"/>
  <c r="H32" i="4"/>
  <c r="G32" i="4"/>
  <c r="L31" i="4"/>
  <c r="H31" i="4"/>
  <c r="L30" i="4"/>
  <c r="H30" i="4"/>
  <c r="G30" i="4"/>
  <c r="L29" i="4"/>
  <c r="H29" i="4"/>
  <c r="G29" i="4"/>
  <c r="L28" i="4"/>
  <c r="H28" i="4"/>
  <c r="G28" i="4"/>
  <c r="L27" i="4"/>
  <c r="H27" i="4"/>
  <c r="G27" i="4"/>
  <c r="L26" i="4"/>
  <c r="H26" i="4"/>
  <c r="G26" i="4"/>
  <c r="L25" i="4"/>
  <c r="H25" i="4"/>
  <c r="G25" i="4"/>
  <c r="L24" i="4"/>
  <c r="H24" i="4"/>
  <c r="G24" i="4"/>
  <c r="L23" i="4"/>
  <c r="H23" i="4"/>
  <c r="G23" i="4"/>
  <c r="L22" i="4"/>
  <c r="H22" i="4"/>
  <c r="G22" i="4"/>
  <c r="L21" i="4"/>
  <c r="H21" i="4"/>
  <c r="G21" i="4"/>
  <c r="L20" i="4"/>
  <c r="H20" i="4"/>
  <c r="G20" i="4"/>
  <c r="L19" i="4"/>
  <c r="H19" i="4"/>
  <c r="G19" i="4"/>
  <c r="L18" i="4"/>
  <c r="H18" i="4"/>
  <c r="G18" i="4"/>
  <c r="L17" i="4"/>
  <c r="H17" i="4"/>
  <c r="G17" i="4"/>
  <c r="L16" i="4"/>
  <c r="H16" i="4"/>
  <c r="L15" i="4"/>
  <c r="H15" i="4"/>
  <c r="G15" i="4"/>
  <c r="L14" i="4"/>
  <c r="H14" i="4"/>
  <c r="G14" i="4"/>
  <c r="L13" i="4"/>
  <c r="H13" i="4"/>
  <c r="G13" i="4"/>
  <c r="L12" i="4"/>
  <c r="H12" i="4"/>
  <c r="G12" i="4"/>
  <c r="L11" i="4"/>
  <c r="H11" i="4"/>
  <c r="G11" i="4"/>
  <c r="L10" i="4"/>
  <c r="H10" i="4"/>
  <c r="G10" i="4"/>
  <c r="L142" i="4" l="1"/>
  <c r="L143" i="4" s="1"/>
  <c r="K49" i="2"/>
  <c r="H11" i="2" l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0" i="2"/>
  <c r="L11" i="2" l="1"/>
  <c r="L10" i="2"/>
  <c r="L12" i="2" l="1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 l="1"/>
  <c r="G64" i="2"/>
  <c r="G11" i="2" l="1"/>
  <c r="G12" i="2"/>
  <c r="G13" i="2"/>
  <c r="G14" i="2"/>
  <c r="G15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2" i="2"/>
  <c r="G33" i="2"/>
  <c r="G34" i="2"/>
  <c r="G35" i="2"/>
  <c r="G36" i="2"/>
  <c r="G37" i="2"/>
  <c r="G38" i="2"/>
  <c r="G39" i="2"/>
  <c r="G40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5" i="2"/>
  <c r="G66" i="2"/>
  <c r="G67" i="2"/>
  <c r="G68" i="2"/>
  <c r="G69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6" i="2"/>
  <c r="G87" i="2"/>
  <c r="G88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0" i="2"/>
</calcChain>
</file>

<file path=xl/comments1.xml><?xml version="1.0" encoding="utf-8"?>
<comments xmlns="http://schemas.openxmlformats.org/spreadsheetml/2006/main">
  <authors>
    <author>Author</author>
  </authors>
  <commentList>
    <comment ref="M50" authorId="0" shapeId="0">
      <text>
        <r>
          <rPr>
            <b/>
            <sz val="9"/>
            <color indexed="81"/>
            <rFont val="Tahoma"/>
            <family val="2"/>
          </rPr>
          <t>STC-0018/22 &lt;20.6.22&gt;
Volvo China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M50" authorId="0" shapeId="0">
      <text>
        <r>
          <rPr>
            <b/>
            <sz val="9"/>
            <color indexed="81"/>
            <rFont val="Tahoma"/>
            <family val="2"/>
          </rPr>
          <t>STC-0018/22 &lt;20.6.22&gt;
Volvo China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M50" authorId="0" shapeId="0">
      <text>
        <r>
          <rPr>
            <b/>
            <sz val="9"/>
            <color indexed="81"/>
            <rFont val="Tahoma"/>
            <family val="2"/>
          </rPr>
          <t>STC-0018/22 &lt;20.6.22&gt;
Volvo China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<sst xmlns="http://schemas.openxmlformats.org/spreadsheetml/2006/main" count="2496" uniqueCount="252">
  <si>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</si>
  <si>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</si>
  <si>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</si>
  <si>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</si>
  <si>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</si>
  <si>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</si>
  <si>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</si>
  <si>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</si>
  <si>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</si>
  <si>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</si>
  <si>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</si>
  <si>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</si>
  <si>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</si>
  <si>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Remarks</t>
  </si>
  <si>
    <t>Reman</t>
  </si>
  <si>
    <t>PR Date</t>
  </si>
  <si>
    <t xml:space="preserve">Damage </t>
  </si>
  <si>
    <t>Battery</t>
  </si>
  <si>
    <t>Horn</t>
  </si>
  <si>
    <t>Grease</t>
  </si>
  <si>
    <t>Screw</t>
  </si>
  <si>
    <t>Hose</t>
  </si>
  <si>
    <t>300-2023060003</t>
  </si>
  <si>
    <t>EC290BLCPrime</t>
  </si>
  <si>
    <t>D7E</t>
  </si>
  <si>
    <t>Battery Head</t>
  </si>
  <si>
    <t>Cushion</t>
  </si>
  <si>
    <t>Oil Filter</t>
  </si>
  <si>
    <t>Fuel Filter</t>
  </si>
  <si>
    <t>Strainer</t>
  </si>
  <si>
    <t>O-Ring</t>
  </si>
  <si>
    <t>Fuel Hose</t>
  </si>
  <si>
    <t>Fuel Pipe</t>
  </si>
  <si>
    <t>Hose Assembly</t>
  </si>
  <si>
    <t>Gasket</t>
  </si>
  <si>
    <t>Filter Housing</t>
  </si>
  <si>
    <t>Water Separator</t>
  </si>
  <si>
    <t>Bowl</t>
  </si>
  <si>
    <t>Water separator</t>
  </si>
  <si>
    <t>Safety Filtere</t>
  </si>
  <si>
    <t>Air Filter</t>
  </si>
  <si>
    <t>Cooling Hose</t>
  </si>
  <si>
    <t>Hose Protection</t>
  </si>
  <si>
    <t>Expension Tank</t>
  </si>
  <si>
    <t>Work Lamp</t>
  </si>
  <si>
    <t>Washer Pump</t>
  </si>
  <si>
    <t>Switch</t>
  </si>
  <si>
    <t>Wiper Arm</t>
  </si>
  <si>
    <t>Wiper Blade</t>
  </si>
  <si>
    <t>Floor</t>
  </si>
  <si>
    <t>Cover</t>
  </si>
  <si>
    <t>Instr Panel</t>
  </si>
  <si>
    <t>Electronic Unit</t>
  </si>
  <si>
    <t>element</t>
  </si>
  <si>
    <t>Swing Ring Gear</t>
  </si>
  <si>
    <t>Link</t>
  </si>
  <si>
    <t>Spacer</t>
  </si>
  <si>
    <t>Pin</t>
  </si>
  <si>
    <t>Track Shoe</t>
  </si>
  <si>
    <t>Nut</t>
  </si>
  <si>
    <t xml:space="preserve"> Track Guard</t>
  </si>
  <si>
    <t>Hexagon Screw</t>
  </si>
  <si>
    <t>Idler</t>
  </si>
  <si>
    <t>Sealing Kit</t>
  </si>
  <si>
    <t>Roller</t>
  </si>
  <si>
    <t>Hexagon bolts/Nut</t>
  </si>
  <si>
    <t>V belt</t>
  </si>
  <si>
    <t>Compressor</t>
  </si>
  <si>
    <t>Condenser</t>
  </si>
  <si>
    <t>Filter</t>
  </si>
  <si>
    <t>Control</t>
  </si>
  <si>
    <t>Valve</t>
  </si>
  <si>
    <t>Filter Element</t>
  </si>
  <si>
    <t>Ventinz</t>
  </si>
  <si>
    <t>guage</t>
  </si>
  <si>
    <t>Seal</t>
  </si>
  <si>
    <t>Gasket Kit</t>
  </si>
  <si>
    <t>Flexible Coupling</t>
  </si>
  <si>
    <t>Rubber Hose</t>
  </si>
  <si>
    <t>Hose Clamp</t>
  </si>
  <si>
    <t>O ring</t>
  </si>
  <si>
    <t>Rod</t>
  </si>
  <si>
    <t>bellows</t>
  </si>
  <si>
    <t>handle RCV</t>
  </si>
  <si>
    <t>Bellows</t>
  </si>
  <si>
    <t>Lock Pin bolt/nuts</t>
  </si>
  <si>
    <t>Ring</t>
  </si>
  <si>
    <t>Plug</t>
  </si>
  <si>
    <t>shim(90mm)</t>
  </si>
  <si>
    <t xml:space="preserve">Hydraulic oil </t>
  </si>
  <si>
    <t>Gear Oil</t>
  </si>
  <si>
    <t>Engine Oil</t>
  </si>
  <si>
    <t>Coolant</t>
  </si>
  <si>
    <t>bajor pipe</t>
  </si>
  <si>
    <t>wire tape</t>
  </si>
  <si>
    <t>Door liner</t>
  </si>
  <si>
    <t>Mirror liner</t>
  </si>
  <si>
    <t>Hour meter</t>
  </si>
  <si>
    <t>Bushing (Arm)</t>
  </si>
  <si>
    <t>Locttie Red</t>
  </si>
  <si>
    <t>Sparko (black)</t>
  </si>
  <si>
    <t>Cap(fuel tank)</t>
  </si>
  <si>
    <t>Cable</t>
  </si>
  <si>
    <t>Catch</t>
  </si>
  <si>
    <t>Hose Cooling</t>
  </si>
  <si>
    <t>Guard</t>
  </si>
  <si>
    <t>Handle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</si>
  <si>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</si>
  <si>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</si>
  <si>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</si>
  <si>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</si>
  <si>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</si>
  <si>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</si>
  <si>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</si>
  <si>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key switch</t>
  </si>
  <si>
    <t>200Ah</t>
  </si>
  <si>
    <t>(+,-)</t>
  </si>
  <si>
    <t>9443-30306</t>
  </si>
  <si>
    <t>8048-00010</t>
  </si>
  <si>
    <t>8230-27600</t>
  </si>
  <si>
    <t>8230-37090</t>
  </si>
  <si>
    <t>9415-21051</t>
  </si>
  <si>
    <t>AW68</t>
  </si>
  <si>
    <t>SAE -140</t>
  </si>
  <si>
    <t>15W40</t>
  </si>
  <si>
    <t>Bajar pipes All sizes</t>
  </si>
  <si>
    <t>Door liner Side</t>
  </si>
  <si>
    <t>Door liner front</t>
  </si>
  <si>
    <t>2 Drum</t>
  </si>
  <si>
    <t>2 Gal</t>
  </si>
  <si>
    <t>5 Gal</t>
  </si>
  <si>
    <t>1 Can</t>
  </si>
  <si>
    <t>2 Can</t>
  </si>
  <si>
    <t>6 yrd</t>
  </si>
  <si>
    <t>15 dz</t>
  </si>
  <si>
    <t>20 ft</t>
  </si>
  <si>
    <t>15 ft</t>
  </si>
  <si>
    <t>26.6.2023</t>
  </si>
  <si>
    <t>Local</t>
  </si>
  <si>
    <t>eng oil</t>
  </si>
  <si>
    <t>return</t>
  </si>
  <si>
    <t>Feed pmp In</t>
  </si>
  <si>
    <t>F/P Out</t>
  </si>
  <si>
    <t>F/p Out Iron pipe</t>
  </si>
  <si>
    <t>fuel washer</t>
  </si>
  <si>
    <t>Add filter In</t>
  </si>
  <si>
    <t>Aircleanr to turbo</t>
  </si>
  <si>
    <t>Radtor to exp tnk</t>
  </si>
  <si>
    <t>exp to engine head</t>
  </si>
  <si>
    <t>Right pannel Rcv</t>
  </si>
  <si>
    <t>left panel Rcv</t>
  </si>
  <si>
    <t>Radio cover</t>
  </si>
  <si>
    <t>IECU</t>
  </si>
  <si>
    <t>EECU</t>
  </si>
  <si>
    <t>Mp coupling</t>
  </si>
  <si>
    <t>idler</t>
  </si>
  <si>
    <t>air -con</t>
  </si>
  <si>
    <t>hyd tank return</t>
  </si>
  <si>
    <t>MCV oil colr return</t>
  </si>
  <si>
    <t>hyd oil cooler</t>
  </si>
  <si>
    <t>oil cooler</t>
  </si>
  <si>
    <t>mp suction</t>
  </si>
  <si>
    <t>22 adpt</t>
  </si>
  <si>
    <t>19 adpt</t>
  </si>
  <si>
    <t xml:space="preserve">drain </t>
  </si>
  <si>
    <t>Rcv</t>
  </si>
  <si>
    <t>Tcv</t>
  </si>
  <si>
    <t xml:space="preserve">Pilot </t>
  </si>
  <si>
    <t xml:space="preserve">bkt </t>
  </si>
  <si>
    <t>Hand pmp houshing</t>
  </si>
  <si>
    <t>local</t>
  </si>
  <si>
    <t>fuel tank lower</t>
  </si>
  <si>
    <t>Exp tank to Eng</t>
  </si>
  <si>
    <t>Cabin</t>
  </si>
  <si>
    <t>Rcv cover</t>
  </si>
  <si>
    <t>cover(14mm)</t>
  </si>
  <si>
    <t>OEM</t>
  </si>
  <si>
    <t>Volvo</t>
  </si>
  <si>
    <t>13948700;14882685</t>
  </si>
  <si>
    <t>9512-02225;949239</t>
  </si>
  <si>
    <t>9511-22190</t>
  </si>
  <si>
    <t>9444-10316</t>
  </si>
  <si>
    <t>Unint Price</t>
  </si>
  <si>
    <t>Toatal Price</t>
  </si>
  <si>
    <t>Brand</t>
  </si>
  <si>
    <t>Stock Status</t>
  </si>
  <si>
    <t>21602040 N</t>
  </si>
  <si>
    <t>China</t>
  </si>
  <si>
    <t>14629275 N</t>
  </si>
  <si>
    <t>Ex Stock</t>
  </si>
  <si>
    <t>Ex Stock only 2pcs</t>
  </si>
  <si>
    <t>Ex Stock only 1 pcs</t>
  </si>
  <si>
    <t>Ex Stock only 4 pcs</t>
  </si>
  <si>
    <t>14531641 N</t>
  </si>
  <si>
    <t>14532373 N</t>
  </si>
  <si>
    <t>14570780 N</t>
  </si>
  <si>
    <t>8230-27600 N</t>
  </si>
  <si>
    <t>Drum</t>
  </si>
  <si>
    <t xml:space="preserve"> Gal</t>
  </si>
  <si>
    <t>Can</t>
  </si>
  <si>
    <t>yrd</t>
  </si>
  <si>
    <t>dz</t>
  </si>
  <si>
    <t>ft</t>
  </si>
  <si>
    <t>Valvoline</t>
  </si>
  <si>
    <t>KTP-OEM</t>
  </si>
  <si>
    <t>HS</t>
  </si>
  <si>
    <t xml:space="preserve">
1082-02500
</t>
  </si>
  <si>
    <t>Master Pin</t>
  </si>
  <si>
    <t>VOE 14589914</t>
  </si>
  <si>
    <t>HPAD</t>
  </si>
  <si>
    <t>JUK</t>
  </si>
  <si>
    <t>90*140*2</t>
  </si>
  <si>
    <t>80*95*110</t>
  </si>
  <si>
    <t>Total Amount</t>
  </si>
  <si>
    <t>VOLVO,CN</t>
  </si>
  <si>
    <t>Ex Stock in MAC</t>
  </si>
  <si>
    <t>Ex Stock only 3pcs</t>
  </si>
  <si>
    <t>Ex Stock in Multipart</t>
  </si>
  <si>
    <t>14654752 N</t>
  </si>
  <si>
    <t>16284724 N</t>
  </si>
  <si>
    <t>7H15-6261</t>
  </si>
  <si>
    <t>Sanden</t>
  </si>
  <si>
    <t>14506786 N</t>
  </si>
  <si>
    <t>21814758 N</t>
  </si>
  <si>
    <t>11039846 N</t>
  </si>
  <si>
    <t>17214676 N</t>
  </si>
  <si>
    <t>993816 N</t>
  </si>
  <si>
    <t>VOE 14570794/14647526</t>
  </si>
  <si>
    <t>14570793 N</t>
  </si>
  <si>
    <t>Ex Stock only 1Pcs</t>
  </si>
  <si>
    <t>14695210 N</t>
  </si>
  <si>
    <t>14529103N</t>
  </si>
  <si>
    <t>14530130 N</t>
  </si>
  <si>
    <t>14524738 N</t>
  </si>
  <si>
    <t>14506789 N</t>
  </si>
  <si>
    <t>14630975 N</t>
  </si>
  <si>
    <t>14531638 N</t>
  </si>
  <si>
    <t>14530485 N</t>
  </si>
  <si>
    <t>GS China</t>
  </si>
  <si>
    <t>Inquiry Date :</t>
  </si>
  <si>
    <t>Reply Date    :</t>
  </si>
  <si>
    <t>Ex Stock Is priority sale</t>
  </si>
  <si>
    <t>Instr Panel IECU</t>
  </si>
  <si>
    <t>Multipart</t>
  </si>
  <si>
    <t>Next Month</t>
  </si>
  <si>
    <t>Matador</t>
  </si>
  <si>
    <t>MATADOR</t>
  </si>
  <si>
    <t>MATODOR</t>
  </si>
  <si>
    <t>MTD 123</t>
  </si>
  <si>
    <t>adv 1010</t>
  </si>
  <si>
    <t>CCO</t>
  </si>
  <si>
    <t>Cancel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</si>
</sst>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_(* #,##0_);_(* \(#,##0\);_(* &quot;-&quot;??_);_(@_)"/>
    <numFmt numFmtId="166" formatCode="&quot;Yes&quot;;&quot;Yes&quot;;&quot;No&quot;"/>
    <numFmt numFmtId="167" formatCode="0.0"/>
    <numFmt numFmtId="168" formatCode="0_);\(0\)"/>
    <numFmt numFmtId="169" formatCode="0.0;[Red]0.0"/>
    <numFmt numFmtId="170" formatCode="[$-409]dd\-mmm\-yy;@"/>
    <numFmt numFmtId="171" formatCode="[$-409]d\-mmm\-yyyy;@"/>
    <numFmt numFmtId="172" formatCode="_(* #,##0.0_);_(* \(#,##0.0\);_(* &quot;-&quot;??_);_(@_)"/>
    <numFmt numFmtId="173" formatCode="[$$-409]#,##0"/>
    <numFmt numFmtId="174" formatCode="#,##0.000"/>
    <numFmt numFmtId="175" formatCode="dd\-mmm\-yyyy"/>
    <numFmt numFmtId="176" formatCode="_-* #,##0_-;\-* #,##0_-;_-* &quot;-&quot;_-;_-@_-"/>
    <numFmt numFmtId="177" formatCode="_-&quot;₩&quot;* #,##0.00_-;\-&quot;₩&quot;* #,##0.00_-;_-&quot;₩&quot;* &quot;-&quot;??_-;_-@_-"/>
  </numFmts>
  <fonts count="55">
    <font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Tahoma"/>
      <family val="2"/>
    </font>
    <font>
      <sz val="9"/>
      <color theme="1"/>
      <name val="Century Schoolbook"/>
      <family val="1"/>
    </font>
    <font>
      <b/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5">
    <xf numFmtId="0" fontId="0" fillId="0" borderId="0"/>
    <xf numFmtId="0" fontId="8" fillId="0" borderId="0"/>
    <xf numFmtId="43" fontId="10" fillId="0" borderId="0" applyFont="0" applyFill="0" applyBorder="0" applyAlignment="0" applyProtection="0"/>
    <xf numFmtId="0" fontId="11" fillId="0" borderId="0"/>
    <xf numFmtId="0" fontId="11" fillId="0" borderId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6" borderId="0" applyNumberFormat="0" applyBorder="0" applyAlignment="0" applyProtection="0"/>
    <xf numFmtId="0" fontId="23" fillId="7" borderId="0" applyNumberFormat="0" applyBorder="0" applyAlignment="0" applyProtection="0"/>
    <xf numFmtId="0" fontId="24" fillId="8" borderId="0" applyNumberFormat="0" applyBorder="0" applyAlignment="0" applyProtection="0"/>
    <xf numFmtId="0" fontId="25" fillId="9" borderId="8" applyNumberFormat="0" applyAlignment="0" applyProtection="0"/>
    <xf numFmtId="0" fontId="26" fillId="10" borderId="9" applyNumberFormat="0" applyAlignment="0" applyProtection="0"/>
    <xf numFmtId="0" fontId="27" fillId="10" borderId="8" applyNumberFormat="0" applyAlignment="0" applyProtection="0"/>
    <xf numFmtId="0" fontId="28" fillId="0" borderId="10" applyNumberFormat="0" applyFill="0" applyAlignment="0" applyProtection="0"/>
    <xf numFmtId="0" fontId="29" fillId="11" borderId="11" applyNumberFormat="0" applyAlignment="0" applyProtection="0"/>
    <xf numFmtId="0" fontId="30" fillId="0" borderId="0" applyNumberFormat="0" applyFill="0" applyBorder="0" applyAlignment="0" applyProtection="0"/>
    <xf numFmtId="0" fontId="10" fillId="12" borderId="12" applyNumberFormat="0" applyFont="0" applyAlignment="0" applyProtection="0"/>
    <xf numFmtId="0" fontId="31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32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32" fillId="36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33" fillId="38" borderId="0" applyNumberFormat="0" applyBorder="0" applyAlignment="0" applyProtection="0"/>
    <xf numFmtId="0" fontId="10" fillId="0" borderId="0"/>
    <xf numFmtId="0" fontId="3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35" fillId="0" borderId="0"/>
    <xf numFmtId="167" fontId="10" fillId="0" borderId="0"/>
    <xf numFmtId="168" fontId="11" fillId="0" borderId="0"/>
    <xf numFmtId="0" fontId="38" fillId="0" borderId="0"/>
    <xf numFmtId="0" fontId="37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38" fontId="34" fillId="0" borderId="0" applyFont="0" applyFill="0" applyBorder="0" applyAlignment="0" applyProtection="0">
      <alignment vertical="center"/>
    </xf>
    <xf numFmtId="0" fontId="39" fillId="0" borderId="0"/>
    <xf numFmtId="169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36" fillId="0" borderId="0">
      <alignment vertical="center"/>
    </xf>
    <xf numFmtId="0" fontId="11" fillId="0" borderId="0"/>
    <xf numFmtId="0" fontId="10" fillId="0" borderId="0"/>
    <xf numFmtId="0" fontId="40" fillId="0" borderId="0"/>
    <xf numFmtId="0" fontId="34" fillId="0" borderId="0">
      <alignment vertical="center"/>
    </xf>
    <xf numFmtId="0" fontId="11" fillId="0" borderId="0"/>
    <xf numFmtId="0" fontId="40" fillId="0" borderId="0"/>
    <xf numFmtId="0" fontId="40" fillId="0" borderId="0"/>
    <xf numFmtId="0" fontId="10" fillId="0" borderId="0"/>
    <xf numFmtId="0" fontId="10" fillId="0" borderId="0"/>
    <xf numFmtId="0" fontId="41" fillId="0" borderId="0"/>
    <xf numFmtId="0" fontId="10" fillId="0" borderId="0"/>
    <xf numFmtId="44" fontId="4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34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0" fontId="11" fillId="0" borderId="0"/>
    <xf numFmtId="0" fontId="10" fillId="0" borderId="0"/>
    <xf numFmtId="0" fontId="35" fillId="0" borderId="0"/>
    <xf numFmtId="0" fontId="10" fillId="0" borderId="0"/>
    <xf numFmtId="0" fontId="40" fillId="0" borderId="0">
      <alignment vertical="top"/>
    </xf>
    <xf numFmtId="44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10" fillId="0" borderId="0"/>
    <xf numFmtId="0" fontId="10" fillId="0" borderId="0"/>
    <xf numFmtId="0" fontId="42" fillId="0" borderId="0"/>
    <xf numFmtId="41" fontId="4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0" fontId="10" fillId="0" borderId="0"/>
    <xf numFmtId="17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171" fontId="10" fillId="0" borderId="0"/>
    <xf numFmtId="0" fontId="11" fillId="0" borderId="0"/>
    <xf numFmtId="171" fontId="10" fillId="0" borderId="0"/>
    <xf numFmtId="172" fontId="10" fillId="0" borderId="0"/>
    <xf numFmtId="172" fontId="10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0" fontId="11" fillId="0" borderId="0"/>
    <xf numFmtId="0" fontId="11" fillId="0" borderId="0"/>
    <xf numFmtId="0" fontId="11" fillId="0" borderId="0"/>
    <xf numFmtId="171" fontId="11" fillId="0" borderId="0"/>
    <xf numFmtId="0" fontId="10" fillId="0" borderId="0"/>
    <xf numFmtId="170" fontId="10" fillId="0" borderId="0"/>
    <xf numFmtId="0" fontId="11" fillId="0" borderId="0"/>
    <xf numFmtId="164" fontId="11" fillId="0" borderId="0"/>
    <xf numFmtId="0" fontId="45" fillId="0" borderId="0"/>
    <xf numFmtId="170" fontId="11" fillId="0" borderId="0"/>
    <xf numFmtId="170" fontId="11" fillId="0" borderId="0"/>
    <xf numFmtId="172" fontId="10" fillId="0" borderId="0"/>
    <xf numFmtId="0" fontId="11" fillId="0" borderId="0"/>
    <xf numFmtId="172" fontId="10" fillId="0" borderId="0"/>
    <xf numFmtId="0" fontId="40" fillId="0" borderId="0">
      <alignment vertical="top"/>
    </xf>
    <xf numFmtId="171" fontId="10" fillId="0" borderId="0"/>
    <xf numFmtId="171" fontId="10" fillId="0" borderId="0"/>
    <xf numFmtId="171" fontId="10" fillId="0" borderId="0"/>
    <xf numFmtId="171" fontId="10" fillId="0" borderId="0"/>
    <xf numFmtId="0" fontId="11" fillId="0" borderId="0"/>
    <xf numFmtId="0" fontId="11" fillId="0" borderId="0"/>
    <xf numFmtId="170" fontId="11" fillId="0" borderId="0"/>
    <xf numFmtId="171" fontId="10" fillId="0" borderId="0"/>
    <xf numFmtId="171" fontId="10" fillId="0" borderId="0"/>
    <xf numFmtId="0" fontId="11" fillId="0" borderId="0"/>
    <xf numFmtId="170" fontId="11" fillId="0" borderId="0"/>
    <xf numFmtId="0" fontId="43" fillId="0" borderId="0"/>
    <xf numFmtId="170" fontId="11" fillId="0" borderId="0"/>
    <xf numFmtId="0" fontId="46" fillId="0" borderId="0"/>
    <xf numFmtId="0" fontId="11" fillId="0" borderId="0"/>
    <xf numFmtId="170" fontId="11" fillId="0" borderId="0"/>
    <xf numFmtId="0" fontId="11" fillId="0" borderId="0"/>
    <xf numFmtId="170" fontId="11" fillId="0" borderId="0"/>
    <xf numFmtId="170" fontId="11" fillId="0" borderId="0"/>
    <xf numFmtId="170" fontId="10" fillId="0" borderId="0"/>
    <xf numFmtId="170" fontId="10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Protection="0">
      <alignment horizontal="left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0" fontId="49" fillId="0" borderId="0">
      <alignment vertical="center"/>
    </xf>
    <xf numFmtId="0" fontId="35" fillId="0" borderId="0"/>
    <xf numFmtId="0" fontId="10" fillId="0" borderId="0"/>
    <xf numFmtId="0" fontId="8" fillId="0" borderId="0"/>
    <xf numFmtId="0" fontId="35" fillId="0" borderId="0"/>
    <xf numFmtId="0" fontId="35" fillId="0" borderId="0"/>
    <xf numFmtId="0" fontId="10" fillId="0" borderId="0"/>
    <xf numFmtId="0" fontId="35" fillId="0" borderId="0"/>
    <xf numFmtId="0" fontId="10" fillId="0" borderId="0"/>
    <xf numFmtId="0" fontId="35" fillId="0" borderId="0"/>
    <xf numFmtId="0" fontId="10" fillId="0" borderId="0"/>
    <xf numFmtId="0" fontId="35" fillId="0" borderId="0"/>
    <xf numFmtId="0" fontId="35" fillId="0" borderId="0"/>
    <xf numFmtId="0" fontId="10" fillId="0" borderId="0"/>
    <xf numFmtId="0" fontId="35" fillId="0" borderId="0"/>
    <xf numFmtId="0" fontId="10" fillId="0" borderId="0"/>
    <xf numFmtId="0" fontId="10" fillId="0" borderId="0"/>
    <xf numFmtId="0" fontId="35" fillId="0" borderId="0"/>
    <xf numFmtId="0" fontId="35" fillId="0" borderId="0"/>
    <xf numFmtId="0" fontId="10" fillId="0" borderId="0"/>
    <xf numFmtId="0" fontId="10" fillId="0" borderId="0"/>
    <xf numFmtId="0" fontId="35" fillId="0" borderId="0"/>
    <xf numFmtId="0" fontId="35" fillId="0" borderId="0"/>
    <xf numFmtId="0" fontId="10" fillId="0" borderId="0"/>
    <xf numFmtId="0" fontId="10" fillId="0" borderId="0"/>
    <xf numFmtId="0" fontId="10" fillId="0" borderId="0"/>
    <xf numFmtId="0" fontId="35" fillId="0" borderId="0"/>
    <xf numFmtId="0" fontId="10" fillId="0" borderId="0"/>
    <xf numFmtId="0" fontId="50" fillId="0" borderId="0">
      <alignment vertical="center"/>
    </xf>
    <xf numFmtId="0" fontId="40" fillId="0" borderId="0">
      <alignment vertical="top"/>
    </xf>
    <xf numFmtId="0" fontId="40" fillId="0" borderId="0">
      <alignment vertical="top"/>
    </xf>
    <xf numFmtId="0" fontId="10" fillId="0" borderId="0"/>
    <xf numFmtId="0" fontId="10" fillId="0" borderId="0"/>
    <xf numFmtId="0" fontId="35" fillId="0" borderId="0"/>
    <xf numFmtId="0" fontId="35" fillId="0" borderId="0"/>
    <xf numFmtId="0" fontId="34" fillId="0" borderId="0">
      <alignment vertical="center"/>
    </xf>
    <xf numFmtId="173" fontId="10" fillId="0" borderId="0"/>
    <xf numFmtId="0" fontId="10" fillId="0" borderId="0"/>
    <xf numFmtId="43" fontId="10" fillId="0" borderId="0" applyFont="0" applyFill="0" applyBorder="0" applyAlignment="0" applyProtection="0"/>
    <xf numFmtId="0" fontId="42" fillId="0" borderId="0"/>
    <xf numFmtId="0" fontId="40" fillId="0" borderId="0">
      <alignment vertical="top"/>
    </xf>
    <xf numFmtId="0" fontId="40" fillId="0" borderId="0">
      <alignment vertical="top"/>
    </xf>
    <xf numFmtId="171" fontId="10" fillId="0" borderId="0"/>
    <xf numFmtId="0" fontId="10" fillId="0" borderId="0"/>
    <xf numFmtId="0" fontId="11" fillId="0" borderId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0" fontId="10" fillId="0" borderId="0"/>
    <xf numFmtId="0" fontId="35" fillId="0" borderId="0"/>
    <xf numFmtId="0" fontId="10" fillId="0" borderId="0"/>
    <xf numFmtId="173" fontId="10" fillId="0" borderId="0"/>
    <xf numFmtId="43" fontId="8" fillId="0" borderId="0" applyFont="0" applyFill="0" applyBorder="0" applyAlignment="0" applyProtection="0"/>
    <xf numFmtId="0" fontId="40" fillId="0" borderId="0">
      <alignment vertical="top"/>
    </xf>
    <xf numFmtId="0" fontId="40" fillId="0" borderId="0">
      <alignment vertical="top"/>
    </xf>
    <xf numFmtId="0" fontId="10" fillId="0" borderId="0"/>
    <xf numFmtId="0" fontId="10" fillId="0" borderId="0"/>
    <xf numFmtId="0" fontId="18" fillId="0" borderId="0" applyNumberFormat="0" applyFill="0" applyBorder="0" applyAlignment="0" applyProtection="0"/>
    <xf numFmtId="0" fontId="10" fillId="0" borderId="0"/>
    <xf numFmtId="0" fontId="5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4" fontId="11" fillId="0" borderId="0"/>
    <xf numFmtId="0" fontId="11" fillId="0" borderId="0"/>
    <xf numFmtId="0" fontId="40" fillId="0" borderId="0">
      <alignment vertical="top"/>
    </xf>
    <xf numFmtId="175" fontId="10" fillId="0" borderId="0"/>
    <xf numFmtId="0" fontId="11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>
      <alignment vertical="center"/>
    </xf>
    <xf numFmtId="168" fontId="11" fillId="0" borderId="0"/>
    <xf numFmtId="0" fontId="11" fillId="0" borderId="0"/>
    <xf numFmtId="0" fontId="11" fillId="0" borderId="0"/>
    <xf numFmtId="166" fontId="11" fillId="0" borderId="0"/>
    <xf numFmtId="0" fontId="11" fillId="0" borderId="0"/>
    <xf numFmtId="0" fontId="38" fillId="0" borderId="0"/>
    <xf numFmtId="168" fontId="11" fillId="0" borderId="0"/>
    <xf numFmtId="0" fontId="40" fillId="0" borderId="0">
      <alignment vertical="top"/>
    </xf>
    <xf numFmtId="0" fontId="11" fillId="0" borderId="0"/>
    <xf numFmtId="0" fontId="34" fillId="0" borderId="0">
      <alignment vertical="center"/>
    </xf>
    <xf numFmtId="0" fontId="10" fillId="0" borderId="0"/>
    <xf numFmtId="0" fontId="42" fillId="0" borderId="0"/>
    <xf numFmtId="0" fontId="10" fillId="0" borderId="0"/>
    <xf numFmtId="0" fontId="40" fillId="0" borderId="0">
      <alignment vertical="top"/>
    </xf>
    <xf numFmtId="0" fontId="40" fillId="0" borderId="0">
      <alignment vertical="top"/>
    </xf>
    <xf numFmtId="0" fontId="37" fillId="0" borderId="0"/>
    <xf numFmtId="0" fontId="10" fillId="0" borderId="0">
      <alignment vertical="center"/>
    </xf>
    <xf numFmtId="43" fontId="40" fillId="0" borderId="0" applyFont="0" applyFill="0" applyBorder="0" applyAlignment="0" applyProtection="0">
      <alignment vertical="top"/>
    </xf>
    <xf numFmtId="0" fontId="52" fillId="0" borderId="0" applyProtection="0"/>
    <xf numFmtId="0" fontId="53" fillId="0" borderId="0" applyProtection="0">
      <alignment vertical="center"/>
    </xf>
    <xf numFmtId="0" fontId="10" fillId="0" borderId="0"/>
    <xf numFmtId="0" fontId="10" fillId="0" borderId="0"/>
    <xf numFmtId="0" fontId="40" fillId="0" borderId="0">
      <alignment vertical="top"/>
    </xf>
    <xf numFmtId="0" fontId="11" fillId="0" borderId="0"/>
    <xf numFmtId="0" fontId="11" fillId="0" borderId="0"/>
    <xf numFmtId="0" fontId="54" fillId="0" borderId="0"/>
    <xf numFmtId="176" fontId="54" fillId="0" borderId="0" applyFont="0" applyFill="0" applyBorder="0" applyAlignment="0" applyProtection="0"/>
    <xf numFmtId="177" fontId="54" fillId="0" borderId="0" applyFont="0" applyFill="0" applyBorder="0" applyAlignment="0" applyProtection="0"/>
    <xf numFmtId="0" fontId="10" fillId="0" borderId="0"/>
    <xf numFmtId="164" fontId="10" fillId="0" borderId="0"/>
  </cellStyleXfs>
  <cellXfs count="137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/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0" fillId="3" borderId="1" xfId="0" applyFill="1" applyBorder="1"/>
    <xf numFmtId="0" fontId="9" fillId="0" borderId="1" xfId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wrapText="1"/>
    </xf>
    <xf numFmtId="0" fontId="16" fillId="0" borderId="1" xfId="4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>
      <alignment horizontal="center" vertical="center"/>
    </xf>
    <xf numFmtId="15" fontId="2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0" borderId="0" xfId="0" applyFont="1" applyFill="1"/>
    <xf numFmtId="165" fontId="10" fillId="0" borderId="1" xfId="2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43" fontId="0" fillId="0" borderId="1" xfId="2" applyFont="1" applyBorder="1" applyAlignment="1">
      <alignment horizontal="center"/>
    </xf>
    <xf numFmtId="165" fontId="2" fillId="0" borderId="0" xfId="2" applyNumberFormat="1" applyFont="1" applyAlignment="1">
      <alignment horizontal="center"/>
    </xf>
    <xf numFmtId="165" fontId="2" fillId="0" borderId="0" xfId="2" applyNumberFormat="1" applyFont="1" applyFill="1" applyAlignment="1">
      <alignment horizontal="center"/>
    </xf>
    <xf numFmtId="165" fontId="4" fillId="0" borderId="0" xfId="2" applyNumberFormat="1" applyFont="1" applyFill="1" applyAlignment="1">
      <alignment vertical="center"/>
    </xf>
    <xf numFmtId="165" fontId="4" fillId="0" borderId="0" xfId="2" applyNumberFormat="1" applyFont="1" applyFill="1" applyAlignment="1">
      <alignment horizontal="left" vertical="center"/>
    </xf>
    <xf numFmtId="165" fontId="4" fillId="0" borderId="0" xfId="2" applyNumberFormat="1" applyFont="1" applyFill="1" applyAlignment="1">
      <alignment horizontal="center" vertical="center"/>
    </xf>
    <xf numFmtId="165" fontId="3" fillId="0" borderId="2" xfId="2" applyNumberFormat="1" applyFont="1" applyBorder="1" applyAlignment="1">
      <alignment horizontal="center" vertical="center"/>
    </xf>
    <xf numFmtId="165" fontId="3" fillId="0" borderId="2" xfId="2" applyNumberFormat="1" applyFont="1" applyFill="1" applyBorder="1" applyAlignment="1">
      <alignment horizontal="center" vertical="center"/>
    </xf>
    <xf numFmtId="165" fontId="0" fillId="0" borderId="1" xfId="2" applyNumberFormat="1" applyFont="1" applyFill="1" applyBorder="1" applyAlignment="1">
      <alignment horizontal="center"/>
    </xf>
    <xf numFmtId="165" fontId="0" fillId="0" borderId="1" xfId="2" applyNumberFormat="1" applyFont="1" applyBorder="1" applyAlignment="1">
      <alignment horizontal="center"/>
    </xf>
    <xf numFmtId="165" fontId="0" fillId="2" borderId="1" xfId="2" applyNumberFormat="1" applyFont="1" applyFill="1" applyBorder="1" applyAlignment="1">
      <alignment horizontal="center"/>
    </xf>
    <xf numFmtId="0" fontId="17" fillId="4" borderId="0" xfId="0" applyFont="1" applyFill="1"/>
    <xf numFmtId="15" fontId="17" fillId="4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2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165" fontId="0" fillId="4" borderId="1" xfId="2" applyNumberFormat="1" applyFont="1" applyFill="1" applyBorder="1" applyAlignment="1">
      <alignment horizontal="center"/>
    </xf>
    <xf numFmtId="0" fontId="12" fillId="4" borderId="1" xfId="3" applyFont="1" applyFill="1" applyBorder="1" applyAlignment="1">
      <alignment horizontal="center" vertical="center"/>
    </xf>
    <xf numFmtId="15" fontId="2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5" fillId="4" borderId="0" xfId="0" applyFont="1" applyFill="1" applyBorder="1" applyAlignment="1">
      <alignment horizontal="center"/>
    </xf>
    <xf numFmtId="0" fontId="2" fillId="4" borderId="0" xfId="0" applyFont="1" applyFill="1" applyBorder="1"/>
    <xf numFmtId="0" fontId="2" fillId="4" borderId="0" xfId="0" applyFont="1" applyFill="1"/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5" fontId="0" fillId="3" borderId="1" xfId="2" applyNumberFormat="1" applyFont="1" applyFill="1" applyBorder="1" applyAlignment="1">
      <alignment horizontal="center"/>
    </xf>
    <xf numFmtId="15" fontId="2" fillId="3" borderId="1" xfId="0" applyNumberFormat="1" applyFont="1" applyFill="1" applyBorder="1" applyAlignment="1">
      <alignment horizontal="center"/>
    </xf>
    <xf numFmtId="0" fontId="2" fillId="3" borderId="0" xfId="0" applyFont="1" applyFill="1"/>
    <xf numFmtId="43" fontId="2" fillId="0" borderId="0" xfId="2" applyNumberFormat="1" applyFont="1" applyAlignment="1">
      <alignment horizontal="center"/>
    </xf>
    <xf numFmtId="165" fontId="2" fillId="0" borderId="1" xfId="2" applyNumberFormat="1" applyFont="1" applyFill="1" applyBorder="1" applyAlignment="1">
      <alignment horizontal="center" vertical="center"/>
    </xf>
    <xf numFmtId="165" fontId="2" fillId="0" borderId="1" xfId="2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5" borderId="1" xfId="2" applyNumberFormat="1" applyFont="1" applyFill="1" applyBorder="1" applyAlignment="1">
      <alignment horizontal="center"/>
    </xf>
    <xf numFmtId="15" fontId="2" fillId="5" borderId="1" xfId="0" applyNumberFormat="1" applyFont="1" applyFill="1" applyBorder="1" applyAlignment="1">
      <alignment horizontal="center"/>
    </xf>
    <xf numFmtId="0" fontId="0" fillId="5" borderId="1" xfId="0" applyFill="1" applyBorder="1"/>
    <xf numFmtId="0" fontId="5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/>
    <xf numFmtId="43" fontId="0" fillId="5" borderId="1" xfId="2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15" fillId="5" borderId="1" xfId="4" applyFont="1" applyFill="1" applyBorder="1" applyAlignment="1" applyProtection="1">
      <alignment horizontal="center" vertical="center" wrapText="1"/>
      <protection hidden="1"/>
    </xf>
    <xf numFmtId="0" fontId="0" fillId="5" borderId="1" xfId="0" applyFont="1" applyFill="1" applyBorder="1" applyAlignment="1">
      <alignment horizontal="center" vertical="center"/>
    </xf>
    <xf numFmtId="0" fontId="12" fillId="5" borderId="1" xfId="3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43" fontId="0" fillId="4" borderId="1" xfId="2" applyFont="1" applyFill="1" applyBorder="1" applyAlignment="1">
      <alignment horizontal="center"/>
    </xf>
    <xf numFmtId="0" fontId="12" fillId="4" borderId="1" xfId="3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37" borderId="1" xfId="0" applyFont="1" applyFill="1" applyBorder="1" applyAlignment="1">
      <alignment horizontal="center" vertical="center"/>
    </xf>
    <xf numFmtId="0" fontId="0" fillId="37" borderId="1" xfId="0" applyFont="1" applyFill="1" applyBorder="1" applyAlignment="1">
      <alignment horizontal="center"/>
    </xf>
    <xf numFmtId="0" fontId="0" fillId="37" borderId="1" xfId="0" applyFont="1" applyFill="1" applyBorder="1" applyAlignment="1">
      <alignment horizontal="center" vertical="center"/>
    </xf>
    <xf numFmtId="165" fontId="0" fillId="37" borderId="1" xfId="2" applyNumberFormat="1" applyFont="1" applyFill="1" applyBorder="1" applyAlignment="1">
      <alignment horizontal="center"/>
    </xf>
    <xf numFmtId="0" fontId="12" fillId="37" borderId="1" xfId="3" applyFont="1" applyFill="1" applyBorder="1" applyAlignment="1">
      <alignment horizontal="center" vertical="center"/>
    </xf>
    <xf numFmtId="15" fontId="2" fillId="37" borderId="1" xfId="0" applyNumberFormat="1" applyFont="1" applyFill="1" applyBorder="1" applyAlignment="1">
      <alignment horizontal="center"/>
    </xf>
    <xf numFmtId="0" fontId="0" fillId="37" borderId="1" xfId="0" applyFill="1" applyBorder="1"/>
    <xf numFmtId="0" fontId="5" fillId="37" borderId="0" xfId="0" applyFont="1" applyFill="1" applyBorder="1" applyAlignment="1">
      <alignment horizontal="center"/>
    </xf>
    <xf numFmtId="0" fontId="2" fillId="37" borderId="0" xfId="0" applyFont="1" applyFill="1" applyBorder="1"/>
    <xf numFmtId="0" fontId="2" fillId="37" borderId="0" xfId="0" applyFont="1" applyFill="1"/>
    <xf numFmtId="0" fontId="0" fillId="37" borderId="1" xfId="0" applyFill="1" applyBorder="1" applyAlignment="1">
      <alignment horizontal="center"/>
    </xf>
    <xf numFmtId="0" fontId="12" fillId="37" borderId="1" xfId="3" applyFont="1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/>
    </xf>
    <xf numFmtId="0" fontId="15" fillId="37" borderId="1" xfId="4" applyFont="1" applyFill="1" applyBorder="1" applyAlignment="1" applyProtection="1">
      <alignment horizontal="center" vertical="center" wrapText="1"/>
      <protection hidden="1"/>
    </xf>
    <xf numFmtId="165" fontId="0" fillId="37" borderId="1" xfId="0" applyNumberFormat="1" applyFill="1" applyBorder="1" applyAlignment="1">
      <alignment horizontal="center"/>
    </xf>
    <xf numFmtId="0" fontId="2" fillId="37" borderId="1" xfId="0" applyFont="1" applyFill="1" applyBorder="1" applyAlignment="1">
      <alignment horizontal="center"/>
    </xf>
    <xf numFmtId="0" fontId="9" fillId="37" borderId="1" xfId="0" applyFont="1" applyFill="1" applyBorder="1" applyAlignment="1">
      <alignment horizontal="center"/>
    </xf>
    <xf numFmtId="165" fontId="17" fillId="2" borderId="1" xfId="2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2" fillId="3" borderId="0" xfId="0" applyFont="1" applyFill="1" applyBorder="1"/>
    <xf numFmtId="43" fontId="0" fillId="37" borderId="1" xfId="2" applyFont="1" applyFill="1" applyBorder="1" applyAlignment="1">
      <alignment horizontal="center"/>
    </xf>
    <xf numFmtId="0" fontId="12" fillId="3" borderId="1" xfId="3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165" fontId="0" fillId="0" borderId="3" xfId="2" applyNumberFormat="1" applyFont="1" applyFill="1" applyBorder="1" applyAlignment="1">
      <alignment horizontal="center" vertical="center"/>
    </xf>
    <xf numFmtId="165" fontId="0" fillId="0" borderId="4" xfId="2" applyNumberFormat="1" applyFont="1" applyFill="1" applyBorder="1" applyAlignment="1">
      <alignment horizontal="center" vertical="center"/>
    </xf>
    <xf numFmtId="165" fontId="0" fillId="0" borderId="3" xfId="2" applyNumberFormat="1" applyFont="1" applyBorder="1" applyAlignment="1">
      <alignment horizontal="center" vertical="center"/>
    </xf>
    <xf numFmtId="165" fontId="0" fillId="0" borderId="4" xfId="2" applyNumberFormat="1" applyFont="1" applyBorder="1" applyAlignment="1">
      <alignment horizontal="center" vertical="center"/>
    </xf>
  </cellXfs>
  <cellStyles count="355">
    <cellStyle name="?? 6" xfId="244"/>
    <cellStyle name="0,0_x000d__x000a_NA_x000d__x000a_" xfId="275"/>
    <cellStyle name="0,0_x000d__x000a_NA_x000d__x000a_ 2" xfId="340"/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2" builtinId="3"/>
    <cellStyle name="Comma [0] 2" xfId="139"/>
    <cellStyle name="Comma [0] 2 2" xfId="351"/>
    <cellStyle name="Comma 2" xfId="140"/>
    <cellStyle name="Comma 2 2" xfId="141"/>
    <cellStyle name="Comma 2 2 2" xfId="276"/>
    <cellStyle name="Comma 2 2 3" xfId="268"/>
    <cellStyle name="Comma 2 3" xfId="263"/>
    <cellStyle name="Comma 3" xfId="142"/>
    <cellStyle name="Comma 3 2" xfId="214"/>
    <cellStyle name="Comma 3 3" xfId="254"/>
    <cellStyle name="Comma 3 3 2" xfId="342"/>
    <cellStyle name="Comma 4" xfId="143"/>
    <cellStyle name="Comma 7" xfId="135"/>
    <cellStyle name="Currency 2" xfId="134"/>
    <cellStyle name="Currency 2 2" xfId="352"/>
    <cellStyle name="Currency 2 5" xfId="82"/>
    <cellStyle name="Currency 3" xfId="144"/>
    <cellStyle name="Currency 4" xfId="81"/>
    <cellStyle name="Excel Built-in Normal" xfId="128"/>
    <cellStyle name="Explanatory Text" xfId="19" builtinId="53" customBuiltin="1"/>
    <cellStyle name="Good" xfId="9" builtinId="26" customBuiltin="1"/>
    <cellStyle name="Good 2" xfId="48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10" xfId="4"/>
    <cellStyle name="Normal 10 2" xfId="146"/>
    <cellStyle name="Normal 10 3" xfId="230"/>
    <cellStyle name="Normal 10 4" xfId="145"/>
    <cellStyle name="Normal 10 5" xfId="90"/>
    <cellStyle name="Normal 10 6" xfId="54"/>
    <cellStyle name="Normal 100" xfId="277"/>
    <cellStyle name="Normal 103" xfId="278"/>
    <cellStyle name="Normal 105" xfId="279"/>
    <cellStyle name="Normal 106" xfId="280"/>
    <cellStyle name="Normal 11" xfId="91"/>
    <cellStyle name="Normal 11 2" xfId="148"/>
    <cellStyle name="Normal 11 2 2" xfId="149"/>
    <cellStyle name="Normal 11 2 3" xfId="274"/>
    <cellStyle name="Normal 11 3" xfId="150"/>
    <cellStyle name="Normal 11 4" xfId="233"/>
    <cellStyle name="Normal 11 5" xfId="147"/>
    <cellStyle name="Normal 110" xfId="281"/>
    <cellStyle name="Normal 113" xfId="282"/>
    <cellStyle name="Normal 115" xfId="283"/>
    <cellStyle name="Normal 117" xfId="284"/>
    <cellStyle name="Normal 12" xfId="151"/>
    <cellStyle name="Normal 12 2" xfId="152"/>
    <cellStyle name="Normal 12 2 2" xfId="285"/>
    <cellStyle name="Normal 12 3" xfId="234"/>
    <cellStyle name="Normal 122" xfId="286"/>
    <cellStyle name="Normal 129" xfId="287"/>
    <cellStyle name="Normal 13" xfId="80"/>
    <cellStyle name="Normal 13 2" xfId="92"/>
    <cellStyle name="Normal 13 2 2" xfId="154"/>
    <cellStyle name="Normal 13 3" xfId="237"/>
    <cellStyle name="Normal 13 4" xfId="153"/>
    <cellStyle name="Normal 130" xfId="288"/>
    <cellStyle name="Normal 131" xfId="289"/>
    <cellStyle name="Normal 132" xfId="290"/>
    <cellStyle name="Normal 133" xfId="291"/>
    <cellStyle name="Normal 134" xfId="292"/>
    <cellStyle name="Normal 136" xfId="293"/>
    <cellStyle name="Normal 14" xfId="155"/>
    <cellStyle name="Normal 14 2" xfId="156"/>
    <cellStyle name="Normal 14 3" xfId="238"/>
    <cellStyle name="Normal 15" xfId="64"/>
    <cellStyle name="Normal 15 2" xfId="84"/>
    <cellStyle name="Normal 15 2 2" xfId="158"/>
    <cellStyle name="Normal 15 3" xfId="215"/>
    <cellStyle name="Normal 15 4" xfId="157"/>
    <cellStyle name="Normal 15 5" xfId="93"/>
    <cellStyle name="Normal 15 6" xfId="354"/>
    <cellStyle name="Normal 16" xfId="1"/>
    <cellStyle name="Normal 16 2" xfId="94"/>
    <cellStyle name="Normal 16 2 2" xfId="160"/>
    <cellStyle name="Normal 16 3" xfId="124"/>
    <cellStyle name="Normal 16 3 2" xfId="219"/>
    <cellStyle name="Normal 16 4" xfId="126"/>
    <cellStyle name="Normal 16 5" xfId="125"/>
    <cellStyle name="Normal 16 6" xfId="159"/>
    <cellStyle name="Normal 17" xfId="95"/>
    <cellStyle name="Normal 17 2" xfId="162"/>
    <cellStyle name="Normal 17 2 2" xfId="294"/>
    <cellStyle name="Normal 17 3" xfId="242"/>
    <cellStyle name="Normal 17 4" xfId="161"/>
    <cellStyle name="Normal 18" xfId="96"/>
    <cellStyle name="Normal 18 2" xfId="164"/>
    <cellStyle name="Normal 18 3" xfId="163"/>
    <cellStyle name="Normal 19" xfId="165"/>
    <cellStyle name="Normal 19 2" xfId="166"/>
    <cellStyle name="Normal 2" xfId="46"/>
    <cellStyle name="Normal 2 10" xfId="235"/>
    <cellStyle name="Normal 2 11" xfId="236"/>
    <cellStyle name="Normal 2 12" xfId="239"/>
    <cellStyle name="Normal 2 13" xfId="240"/>
    <cellStyle name="Normal 2 14" xfId="241"/>
    <cellStyle name="Normal 2 15" xfId="243"/>
    <cellStyle name="Normal 2 16" xfId="131"/>
    <cellStyle name="Normal 2 17" xfId="245"/>
    <cellStyle name="Normal 2 17 2" xfId="334"/>
    <cellStyle name="Normal 2 18" xfId="137"/>
    <cellStyle name="Normal 2 18 2" xfId="260"/>
    <cellStyle name="Normal 2 19" xfId="256"/>
    <cellStyle name="Normal 2 19 2" xfId="325"/>
    <cellStyle name="Normal 2 2" xfId="47"/>
    <cellStyle name="Normal 2 2 2" xfId="85"/>
    <cellStyle name="Normal 2 2 2 2" xfId="169"/>
    <cellStyle name="Normal 2 2 2 3" xfId="269"/>
    <cellStyle name="Normal 2 2 2 3 2" xfId="337"/>
    <cellStyle name="Normal 2 2 3" xfId="121"/>
    <cellStyle name="Normal 2 2 3 2" xfId="170"/>
    <cellStyle name="Normal 2 2 3 3" xfId="264"/>
    <cellStyle name="Normal 2 2 3 3 2" xfId="339"/>
    <cellStyle name="Normal 2 2 4" xfId="127"/>
    <cellStyle name="Normal 2 2 4 2" xfId="218"/>
    <cellStyle name="Normal 2 2 4 3" xfId="257"/>
    <cellStyle name="Normal 2 2 5" xfId="75"/>
    <cellStyle name="Normal 2 2 5 2" xfId="295"/>
    <cellStyle name="Normal 2 2 6" xfId="73"/>
    <cellStyle name="Normal 2 2 6 2" xfId="168"/>
    <cellStyle name="Normal 2 2 7" xfId="129"/>
    <cellStyle name="Normal 2 2 8" xfId="72"/>
    <cellStyle name="Normal 2 2 8 2" xfId="132"/>
    <cellStyle name="Normal 2 20" xfId="251"/>
    <cellStyle name="Normal 2 3" xfId="50"/>
    <cellStyle name="Normal 2 3 2" xfId="56"/>
    <cellStyle name="Normal 2 3 2 2" xfId="172"/>
    <cellStyle name="Normal 2 3 2 3" xfId="296"/>
    <cellStyle name="Normal 2 3 2 4" xfId="136"/>
    <cellStyle name="Normal 2 3 3" xfId="171"/>
    <cellStyle name="Normal 2 3 4" xfId="326"/>
    <cellStyle name="Normal 2 4" xfId="53"/>
    <cellStyle name="Normal 2 4 2" xfId="222"/>
    <cellStyle name="Normal 2 4 2 2" xfId="327"/>
    <cellStyle name="Normal 2 4 2 2 2" xfId="350"/>
    <cellStyle name="Normal 2 4 2 7" xfId="328"/>
    <cellStyle name="Normal 2 4 2 7 4" xfId="63"/>
    <cellStyle name="Normal 2 4 3" xfId="173"/>
    <cellStyle name="Normal 2 4 4" xfId="123"/>
    <cellStyle name="Normal 2 5" xfId="45"/>
    <cellStyle name="Normal 2 5 2" xfId="67"/>
    <cellStyle name="Normal 2 5 2 2" xfId="224"/>
    <cellStyle name="Normal 2 5 2 3" xfId="333"/>
    <cellStyle name="Normal 2 5 2 4" xfId="122"/>
    <cellStyle name="Normal 2 5 3" xfId="174"/>
    <cellStyle name="Normal 2 6" xfId="74"/>
    <cellStyle name="Normal 2 6 2" xfId="226"/>
    <cellStyle name="Normal 2 6 3" xfId="175"/>
    <cellStyle name="Normal 2 7" xfId="130"/>
    <cellStyle name="Normal 2 7 2" xfId="229"/>
    <cellStyle name="Normal 2 7 2 2" xfId="270"/>
    <cellStyle name="Normal 2 7 3" xfId="246"/>
    <cellStyle name="Normal 2 7 3 2" xfId="266"/>
    <cellStyle name="Normal 2 7 4" xfId="167"/>
    <cellStyle name="Normal 2 8" xfId="231"/>
    <cellStyle name="Normal 2 9" xfId="232"/>
    <cellStyle name="Normal 20" xfId="97"/>
    <cellStyle name="Normal 20 2" xfId="177"/>
    <cellStyle name="Normal 20 3" xfId="176"/>
    <cellStyle name="Normal 21" xfId="98"/>
    <cellStyle name="Normal 21 10" xfId="179"/>
    <cellStyle name="Normal 21 2" xfId="180"/>
    <cellStyle name="Normal 21 3" xfId="178"/>
    <cellStyle name="Normal 22" xfId="181"/>
    <cellStyle name="Normal 22 2" xfId="182"/>
    <cellStyle name="Normal 23" xfId="99"/>
    <cellStyle name="Normal 23 2" xfId="183"/>
    <cellStyle name="Normal 24" xfId="68"/>
    <cellStyle name="Normal 24 2" xfId="184"/>
    <cellStyle name="Normal 24 3" xfId="329"/>
    <cellStyle name="Normal 24 4" xfId="100"/>
    <cellStyle name="Normal 25" xfId="101"/>
    <cellStyle name="Normal 25 2" xfId="185"/>
    <cellStyle name="Normal 26" xfId="103"/>
    <cellStyle name="Normal 27" xfId="102"/>
    <cellStyle name="Normal 28" xfId="104"/>
    <cellStyle name="Normal 29" xfId="105"/>
    <cellStyle name="Normal 3" xfId="49"/>
    <cellStyle name="Normal 3 2" xfId="76"/>
    <cellStyle name="Normal 3 2 2" xfId="188"/>
    <cellStyle name="Normal 3 2 2 2" xfId="255"/>
    <cellStyle name="Normal 3 2 3" xfId="187"/>
    <cellStyle name="Normal 3 2 3 2" xfId="298"/>
    <cellStyle name="Normal 3 2 4" xfId="250"/>
    <cellStyle name="Normal 3 2 5" xfId="253"/>
    <cellStyle name="Normal 3 2 5 2" xfId="336"/>
    <cellStyle name="Normal 3 3" xfId="133"/>
    <cellStyle name="Normal 3 3 2" xfId="189"/>
    <cellStyle name="Normal 3 3 3" xfId="267"/>
    <cellStyle name="Normal 3 3 3 2" xfId="341"/>
    <cellStyle name="Normal 3 4" xfId="190"/>
    <cellStyle name="Normal 3 4 2" xfId="335"/>
    <cellStyle name="Normal 3 5" xfId="186"/>
    <cellStyle name="Normal 3 5 2" xfId="261"/>
    <cellStyle name="Normal 3 6" xfId="220"/>
    <cellStyle name="Normal 3 6 2" xfId="258"/>
    <cellStyle name="Normal 3 7" xfId="138"/>
    <cellStyle name="Normal 3 7 2" xfId="297"/>
    <cellStyle name="Normal 3 8" xfId="252"/>
    <cellStyle name="Normal 30" xfId="106"/>
    <cellStyle name="Normal 31" xfId="107"/>
    <cellStyle name="Normal 33" xfId="108"/>
    <cellStyle name="Normal 34" xfId="109"/>
    <cellStyle name="Normal 34 2" xfId="299"/>
    <cellStyle name="Normal 35" xfId="110"/>
    <cellStyle name="Normal 36" xfId="111"/>
    <cellStyle name="Normal 36 2" xfId="345"/>
    <cellStyle name="Normal 38" xfId="112"/>
    <cellStyle name="Normal 4" xfId="55"/>
    <cellStyle name="Normal 4 2" xfId="57"/>
    <cellStyle name="Normal 4 2 2" xfId="300"/>
    <cellStyle name="Normal 4 2 2 2" xfId="348"/>
    <cellStyle name="Normal 4 2 3" xfId="265"/>
    <cellStyle name="Normal 4 2 4" xfId="192"/>
    <cellStyle name="Normal 4 3" xfId="221"/>
    <cellStyle name="Normal 4 3 2" xfId="346"/>
    <cellStyle name="Normal 4 4" xfId="191"/>
    <cellStyle name="Normal 4 5" xfId="330"/>
    <cellStyle name="Normal 4 6" xfId="86"/>
    <cellStyle name="Normal 40" xfId="113"/>
    <cellStyle name="Normal 41" xfId="114"/>
    <cellStyle name="Normal 42" xfId="115"/>
    <cellStyle name="Normal 43" xfId="116"/>
    <cellStyle name="Normal 44" xfId="117"/>
    <cellStyle name="Normal 45" xfId="65"/>
    <cellStyle name="Normal 45 2" xfId="66"/>
    <cellStyle name="Normal 47" xfId="118"/>
    <cellStyle name="Normal 48" xfId="353"/>
    <cellStyle name="Normal 5" xfId="51"/>
    <cellStyle name="Normal 5 2" xfId="52"/>
    <cellStyle name="Normal 5 2 2" xfId="247"/>
    <cellStyle name="Normal 5 2 2 2" xfId="71"/>
    <cellStyle name="Normal 5 2 3" xfId="194"/>
    <cellStyle name="Normal 5 2 4" xfId="249"/>
    <cellStyle name="Normal 5 2 5" xfId="347"/>
    <cellStyle name="Normal 5 3" xfId="193"/>
    <cellStyle name="Normal 5 3 2" xfId="262"/>
    <cellStyle name="Normal 5 4" xfId="217"/>
    <cellStyle name="Normal 5 4 2" xfId="301"/>
    <cellStyle name="Normal 50" xfId="120"/>
    <cellStyle name="Normal 51" xfId="119"/>
    <cellStyle name="Normal 53" xfId="302"/>
    <cellStyle name="Normal 55" xfId="303"/>
    <cellStyle name="Normal 57" xfId="304"/>
    <cellStyle name="Normal 59" xfId="305"/>
    <cellStyle name="Normal 6" xfId="87"/>
    <cellStyle name="Normal 6 2" xfId="196"/>
    <cellStyle name="Normal 6 2 2" xfId="306"/>
    <cellStyle name="Normal 6 2 2 2" xfId="338"/>
    <cellStyle name="Normal 6 2 3" xfId="271"/>
    <cellStyle name="Normal 6 3" xfId="223"/>
    <cellStyle name="Normal 6 4" xfId="248"/>
    <cellStyle name="Normal 6 5" xfId="195"/>
    <cellStyle name="Normal 64" xfId="307"/>
    <cellStyle name="Normal 66" xfId="308"/>
    <cellStyle name="Normal 67" xfId="309"/>
    <cellStyle name="Normal 68" xfId="310"/>
    <cellStyle name="Normal 69" xfId="311"/>
    <cellStyle name="Normal 7" xfId="79"/>
    <cellStyle name="Normal 7 2" xfId="88"/>
    <cellStyle name="Normal 7 2 2" xfId="198"/>
    <cellStyle name="Normal 7 2 3" xfId="272"/>
    <cellStyle name="Normal 7 3" xfId="225"/>
    <cellStyle name="Normal 7 4" xfId="197"/>
    <cellStyle name="Normal 7 4 2" xfId="259"/>
    <cellStyle name="Normal 7 5" xfId="331"/>
    <cellStyle name="Normal 70" xfId="312"/>
    <cellStyle name="Normal 71" xfId="313"/>
    <cellStyle name="Normal 72" xfId="314"/>
    <cellStyle name="Normal 73" xfId="315"/>
    <cellStyle name="Normal 76" xfId="316"/>
    <cellStyle name="Normal 77" xfId="317"/>
    <cellStyle name="Normal 8" xfId="89"/>
    <cellStyle name="Normal 8 2" xfId="200"/>
    <cellStyle name="Normal 8 2 2" xfId="77"/>
    <cellStyle name="Normal 8 3" xfId="227"/>
    <cellStyle name="Normal 8 4" xfId="199"/>
    <cellStyle name="Normal 82" xfId="318"/>
    <cellStyle name="Normal 86" xfId="319"/>
    <cellStyle name="Normal 9" xfId="201"/>
    <cellStyle name="Normal 9 2" xfId="202"/>
    <cellStyle name="Normal 9 2 2" xfId="320"/>
    <cellStyle name="Normal 9 3" xfId="228"/>
    <cellStyle name="Normal 9 4" xfId="78"/>
    <cellStyle name="Normal 9 5" xfId="332"/>
    <cellStyle name="Normal 92" xfId="321"/>
    <cellStyle name="Normal 96" xfId="322"/>
    <cellStyle name="Normal 98" xfId="323"/>
    <cellStyle name="Normal_Sheet1 2" xfId="3"/>
    <cellStyle name="Note" xfId="18" builtinId="10" customBuiltin="1"/>
    <cellStyle name="Output" xfId="13" builtinId="21" customBuiltin="1"/>
    <cellStyle name="Percent 2" xfId="203"/>
    <cellStyle name="Percent 2 2" xfId="204"/>
    <cellStyle name="Percent 3" xfId="205"/>
    <cellStyle name="Percent 6" xfId="83"/>
    <cellStyle name="ReportData 2" xfId="206"/>
    <cellStyle name="RowLabel" xfId="207"/>
    <cellStyle name="Standard 2" xfId="349"/>
    <cellStyle name="Title 2" xfId="273"/>
    <cellStyle name="Total" xfId="20" builtinId="25" customBuiltin="1"/>
    <cellStyle name="Total 2" xfId="208"/>
    <cellStyle name="Total 2 100" xfId="209"/>
    <cellStyle name="Total 2 14" xfId="210"/>
    <cellStyle name="Total 2 33" xfId="211"/>
    <cellStyle name="Total 2 51" xfId="212"/>
    <cellStyle name="Total 2 65" xfId="213"/>
    <cellStyle name="Warning Text" xfId="17" builtinId="11" customBuiltin="1"/>
    <cellStyle name="표준 2" xfId="216"/>
    <cellStyle name="常规 2" xfId="58"/>
    <cellStyle name="常规 2 2" xfId="343"/>
    <cellStyle name="常规 3" xfId="70"/>
    <cellStyle name="常规 3 2" xfId="69"/>
    <cellStyle name="常规 3 3" xfId="344"/>
    <cellStyle name="常规 6" xfId="59"/>
    <cellStyle name="常规 7" xfId="60"/>
    <cellStyle name="常规_LG968" xfId="324"/>
    <cellStyle name="桁区切り 2" xfId="61"/>
    <cellStyle name="標準 2" xfId="62"/>
  </cellStyles>
  <dxfs count="9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I"/>
      <sheetName val="J"/>
      <sheetName val="C"/>
      <sheetName val="D"/>
    </sheetNames>
    <sheetDataSet>
      <sheetData sheetId="0" refreshError="1"/>
      <sheetData sheetId="1" refreshError="1"/>
      <sheetData sheetId="2">
        <row r="2">
          <cell r="F2" t="str">
            <v>Replacement PN</v>
          </cell>
          <cell r="AL2" t="str">
            <v>Closing Qty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AL1997">
            <v>0</v>
          </cell>
        </row>
        <row r="1998">
          <cell r="AL1998">
            <v>0</v>
          </cell>
        </row>
        <row r="1999">
          <cell r="AL1999">
            <v>0</v>
          </cell>
        </row>
        <row r="2000">
          <cell r="AL2000">
            <v>0</v>
          </cell>
        </row>
        <row r="2001">
          <cell r="AL2001">
            <v>0</v>
          </cell>
        </row>
        <row r="2002">
          <cell r="AL2002">
            <v>0</v>
          </cell>
        </row>
        <row r="2003">
          <cell r="AL2003">
            <v>0</v>
          </cell>
        </row>
        <row r="2004">
          <cell r="AL2004">
            <v>0</v>
          </cell>
        </row>
        <row r="2005">
          <cell r="AL2005">
            <v>0</v>
          </cell>
        </row>
        <row r="2006">
          <cell r="AL2006">
            <v>0</v>
          </cell>
        </row>
        <row r="2007">
          <cell r="AL2007">
            <v>0</v>
          </cell>
        </row>
        <row r="2008">
          <cell r="AL2008">
            <v>0</v>
          </cell>
        </row>
        <row r="2009">
          <cell r="AL2009">
            <v>0</v>
          </cell>
        </row>
        <row r="2010">
          <cell r="AL2010">
            <v>0</v>
          </cell>
        </row>
        <row r="2011">
          <cell r="AL2011">
            <v>0</v>
          </cell>
        </row>
        <row r="2012">
          <cell r="AL2012">
            <v>0</v>
          </cell>
        </row>
        <row r="2013">
          <cell r="AL2013">
            <v>0</v>
          </cell>
        </row>
        <row r="2014">
          <cell r="AL2014">
            <v>0</v>
          </cell>
        </row>
        <row r="2015">
          <cell r="AL2015">
            <v>0</v>
          </cell>
        </row>
        <row r="2016">
          <cell r="AL2016">
            <v>0</v>
          </cell>
        </row>
        <row r="2017">
          <cell r="AL2017">
            <v>0</v>
          </cell>
        </row>
        <row r="2018">
          <cell r="AL2018">
            <v>0</v>
          </cell>
        </row>
        <row r="2019">
          <cell r="AL2019">
            <v>0</v>
          </cell>
        </row>
        <row r="2020">
          <cell r="AL2020">
            <v>0</v>
          </cell>
        </row>
        <row r="2021">
          <cell r="AL2021">
            <v>0</v>
          </cell>
        </row>
        <row r="2022">
          <cell r="AL2022">
            <v>0</v>
          </cell>
        </row>
        <row r="2023">
          <cell r="AL2023">
            <v>0</v>
          </cell>
        </row>
        <row r="2024">
          <cell r="AL2024">
            <v>0</v>
          </cell>
        </row>
        <row r="2025">
          <cell r="AL2025">
            <v>0</v>
          </cell>
        </row>
        <row r="2026">
          <cell r="AL2026">
            <v>0</v>
          </cell>
        </row>
        <row r="2027">
          <cell r="AL2027">
            <v>0</v>
          </cell>
        </row>
        <row r="2028">
          <cell r="AL2028">
            <v>0</v>
          </cell>
        </row>
        <row r="2029">
          <cell r="AL2029">
            <v>0</v>
          </cell>
        </row>
        <row r="2030">
          <cell r="AL2030">
            <v>0</v>
          </cell>
        </row>
        <row r="2031">
          <cell r="AL2031">
            <v>0</v>
          </cell>
        </row>
        <row r="2032">
          <cell r="AL2032">
            <v>0</v>
          </cell>
        </row>
        <row r="2033">
          <cell r="AL2033">
            <v>0</v>
          </cell>
        </row>
        <row r="2034">
          <cell r="AL2034">
            <v>0</v>
          </cell>
        </row>
        <row r="2035">
          <cell r="AL2035">
            <v>0</v>
          </cell>
        </row>
        <row r="2036">
          <cell r="AL2036">
            <v>0</v>
          </cell>
        </row>
        <row r="2037">
          <cell r="AL2037">
            <v>0</v>
          </cell>
        </row>
        <row r="2038">
          <cell r="AL2038">
            <v>0</v>
          </cell>
        </row>
        <row r="2039">
          <cell r="AL2039">
            <v>0</v>
          </cell>
        </row>
        <row r="2040">
          <cell r="AL2040">
            <v>0</v>
          </cell>
        </row>
        <row r="2041">
          <cell r="AL2041">
            <v>0</v>
          </cell>
        </row>
        <row r="2042"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AL2044">
            <v>0</v>
          </cell>
        </row>
        <row r="2045">
          <cell r="AL2045">
            <v>0</v>
          </cell>
        </row>
        <row r="2046">
          <cell r="AL2046">
            <v>0</v>
          </cell>
        </row>
        <row r="2047">
          <cell r="AL2047">
            <v>0</v>
          </cell>
        </row>
        <row r="2048">
          <cell r="AL2048">
            <v>0</v>
          </cell>
        </row>
        <row r="2049">
          <cell r="AL2049">
            <v>0</v>
          </cell>
        </row>
        <row r="2050">
          <cell r="AL2050">
            <v>0</v>
          </cell>
        </row>
        <row r="2051">
          <cell r="AL2051">
            <v>0</v>
          </cell>
        </row>
        <row r="2052">
          <cell r="AL2052">
            <v>0</v>
          </cell>
        </row>
        <row r="2053">
          <cell r="AL2053">
            <v>0</v>
          </cell>
        </row>
        <row r="2054">
          <cell r="AL2054">
            <v>0</v>
          </cell>
        </row>
        <row r="2055">
          <cell r="AL2055">
            <v>0</v>
          </cell>
        </row>
        <row r="2056"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AL2060">
            <v>0</v>
          </cell>
        </row>
        <row r="2061">
          <cell r="AL2061">
            <v>0</v>
          </cell>
        </row>
        <row r="2062">
          <cell r="AL2062">
            <v>0</v>
          </cell>
        </row>
        <row r="2063">
          <cell r="AL2063">
            <v>0</v>
          </cell>
        </row>
        <row r="2064">
          <cell r="AL2064">
            <v>0</v>
          </cell>
        </row>
        <row r="2065">
          <cell r="AL2065">
            <v>0</v>
          </cell>
        </row>
        <row r="2066">
          <cell r="AL2066">
            <v>0</v>
          </cell>
        </row>
        <row r="2067">
          <cell r="AL2067">
            <v>0</v>
          </cell>
        </row>
        <row r="2068">
          <cell r="AL2068">
            <v>0</v>
          </cell>
        </row>
        <row r="2069">
          <cell r="AL2069">
            <v>45</v>
          </cell>
        </row>
        <row r="2070">
          <cell r="AL2070">
            <v>48</v>
          </cell>
        </row>
        <row r="2071">
          <cell r="AL2071">
            <v>6</v>
          </cell>
        </row>
        <row r="2072">
          <cell r="AL2072">
            <v>4</v>
          </cell>
        </row>
        <row r="2073">
          <cell r="AL2073">
            <v>8</v>
          </cell>
        </row>
        <row r="2074">
          <cell r="AL2074">
            <v>1</v>
          </cell>
        </row>
        <row r="2075">
          <cell r="AL2075">
            <v>8</v>
          </cell>
        </row>
        <row r="2076">
          <cell r="AL2076">
            <v>32</v>
          </cell>
        </row>
        <row r="2077">
          <cell r="AL2077">
            <v>4</v>
          </cell>
        </row>
        <row r="2078">
          <cell r="AL2078">
            <v>8</v>
          </cell>
        </row>
        <row r="2079">
          <cell r="AL2079">
            <v>4</v>
          </cell>
        </row>
        <row r="2080">
          <cell r="AL2080">
            <v>4</v>
          </cell>
        </row>
        <row r="2081">
          <cell r="AL2081">
            <v>4</v>
          </cell>
        </row>
        <row r="2082">
          <cell r="AL2082">
            <v>16</v>
          </cell>
        </row>
        <row r="2083">
          <cell r="AL2083">
            <v>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 refreshError="1"/>
      <sheetData sheetId="1" refreshError="1"/>
      <sheetData sheetId="2">
        <row r="2">
          <cell r="E2" t="str">
            <v>Part Number</v>
          </cell>
          <cell r="AK2" t="str">
            <v>Closing Qty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10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11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13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3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3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showGridLines="0" topLeftCell="A103" zoomScale="118" zoomScaleNormal="118" workbookViewId="0">
      <selection activeCell="A111" sqref="A111:XFD111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0.28515625" style="12" bestFit="1" customWidth="1"/>
    <col min="5" max="5" width="9.140625" style="12" customWidth="1"/>
    <col min="6" max="6" width="14.5703125" style="12" bestFit="1" customWidth="1"/>
    <col min="7" max="7" width="18.28515625" style="14" customWidth="1"/>
    <col min="8" max="8" width="11.140625" style="7" customWidth="1"/>
    <col min="9" max="11" width="9.140625" style="7"/>
    <col min="12" max="12" width="14.85546875" style="7" bestFit="1" customWidth="1"/>
    <col min="13" max="13" width="18.5703125" style="7" bestFit="1" customWidth="1"/>
    <col min="14" max="14" width="11.140625" style="7" bestFit="1" customWidth="1"/>
    <col min="15" max="15" width="13.28515625" style="7" bestFit="1" customWidth="1"/>
    <col min="16" max="16" width="14.140625" style="7" bestFit="1" customWidth="1"/>
    <col min="17" max="16384" width="9.140625" style="7"/>
  </cols>
  <sheetData>
    <row r="1" spans="1:15" ht="19.5" customHeight="1">
      <c r="A1" s="15" t="s">
        <v>9</v>
      </c>
      <c r="C1" s="17" t="s">
        <v>22</v>
      </c>
    </row>
    <row r="2" spans="1:15" ht="19.5" customHeight="1">
      <c r="A2" s="18" t="s">
        <v>3</v>
      </c>
      <c r="B2" s="19"/>
      <c r="C2" s="2" t="s">
        <v>14</v>
      </c>
      <c r="D2" s="20"/>
      <c r="E2" s="21"/>
      <c r="F2" s="21"/>
      <c r="G2" s="21"/>
    </row>
    <row r="3" spans="1:15" ht="19.5" customHeight="1">
      <c r="A3" s="18" t="s">
        <v>4</v>
      </c>
      <c r="B3" s="19"/>
      <c r="C3" s="2" t="s">
        <v>23</v>
      </c>
      <c r="D3" s="20"/>
      <c r="E3" s="21"/>
      <c r="F3" s="21"/>
      <c r="G3" s="21"/>
    </row>
    <row r="4" spans="1:15" ht="19.5" customHeight="1">
      <c r="A4" s="18" t="s">
        <v>5</v>
      </c>
      <c r="B4" s="19"/>
      <c r="C4" s="3">
        <v>18975</v>
      </c>
      <c r="D4" s="20"/>
      <c r="E4" s="22"/>
      <c r="F4" s="22"/>
      <c r="G4" s="23"/>
    </row>
    <row r="5" spans="1:15" ht="19.5" customHeight="1">
      <c r="A5" s="18" t="s">
        <v>6</v>
      </c>
      <c r="B5" s="19"/>
      <c r="C5" s="3">
        <v>15999</v>
      </c>
      <c r="D5" s="20"/>
      <c r="E5" s="19"/>
      <c r="F5" s="19"/>
      <c r="G5" s="24"/>
    </row>
    <row r="6" spans="1:15" ht="19.5" customHeight="1">
      <c r="A6" s="18" t="s">
        <v>10</v>
      </c>
      <c r="B6" s="19"/>
      <c r="C6" s="1">
        <v>45091</v>
      </c>
      <c r="D6" s="25"/>
      <c r="E6" s="19"/>
      <c r="F6" s="19"/>
      <c r="G6" s="24"/>
      <c r="I6" s="26"/>
      <c r="J6" s="26"/>
    </row>
    <row r="7" spans="1:15" ht="19.5" customHeight="1">
      <c r="A7" s="18" t="s">
        <v>11</v>
      </c>
      <c r="B7" s="19"/>
      <c r="C7" s="4" t="s">
        <v>24</v>
      </c>
      <c r="D7" s="25"/>
      <c r="E7" s="19"/>
      <c r="F7" s="19"/>
      <c r="G7" s="24"/>
      <c r="I7" s="26"/>
      <c r="J7" s="26"/>
    </row>
    <row r="8" spans="1:15" ht="19.5" customHeight="1">
      <c r="A8" s="18" t="s">
        <v>12</v>
      </c>
      <c r="B8" s="19"/>
      <c r="C8" s="6" t="s">
        <v>16</v>
      </c>
      <c r="D8" s="25"/>
      <c r="E8" s="19"/>
      <c r="F8" s="19"/>
      <c r="G8" s="24"/>
      <c r="I8" s="26"/>
      <c r="J8" s="26"/>
    </row>
    <row r="9" spans="1:15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 t="s">
        <v>15</v>
      </c>
      <c r="G9" s="27" t="s">
        <v>13</v>
      </c>
      <c r="H9" s="28"/>
      <c r="I9" s="28"/>
      <c r="J9" s="28"/>
      <c r="K9" s="28"/>
      <c r="L9" s="28"/>
      <c r="M9" s="28"/>
      <c r="N9" s="28"/>
      <c r="O9" s="8"/>
    </row>
    <row r="10" spans="1:15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30" t="s">
        <v>137</v>
      </c>
      <c r="G10" s="36"/>
      <c r="H10" s="28"/>
      <c r="I10" s="28"/>
      <c r="J10" s="28"/>
      <c r="K10" s="28"/>
      <c r="L10" s="28"/>
      <c r="M10" s="28"/>
      <c r="N10" s="28"/>
      <c r="O10" s="8"/>
    </row>
    <row r="11" spans="1:15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0" t="s">
        <v>137</v>
      </c>
      <c r="G11" s="37" t="s">
        <v>138</v>
      </c>
      <c r="H11" s="28"/>
      <c r="I11" s="28"/>
      <c r="J11" s="28"/>
      <c r="K11" s="28"/>
      <c r="L11" s="28"/>
      <c r="M11" s="28"/>
      <c r="N11" s="28"/>
      <c r="O11" s="8"/>
    </row>
    <row r="12" spans="1:15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30" t="s">
        <v>137</v>
      </c>
      <c r="G12" s="34"/>
      <c r="H12" s="28"/>
      <c r="I12" s="28"/>
      <c r="J12" s="28"/>
      <c r="K12" s="28"/>
      <c r="L12" s="28"/>
      <c r="M12" s="28"/>
      <c r="N12" s="28"/>
      <c r="O12" s="8"/>
    </row>
    <row r="13" spans="1:15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30" t="s">
        <v>137</v>
      </c>
      <c r="G13" s="38"/>
      <c r="H13" s="28"/>
      <c r="I13" s="28"/>
      <c r="J13" s="28"/>
      <c r="K13" s="28"/>
      <c r="L13" s="28"/>
      <c r="M13" s="28"/>
      <c r="N13" s="28"/>
      <c r="O13" s="8"/>
    </row>
    <row r="14" spans="1:15" ht="15" customHeight="1">
      <c r="A14" s="13">
        <v>5</v>
      </c>
      <c r="B14" s="13" t="s">
        <v>27</v>
      </c>
      <c r="C14" s="5">
        <v>17457469</v>
      </c>
      <c r="D14" s="32"/>
      <c r="E14" s="5">
        <v>1</v>
      </c>
      <c r="F14" s="30" t="s">
        <v>137</v>
      </c>
      <c r="G14" s="37"/>
      <c r="H14" s="28"/>
      <c r="I14" s="28"/>
      <c r="J14" s="28"/>
      <c r="K14" s="28"/>
      <c r="L14" s="28"/>
      <c r="M14" s="28"/>
      <c r="N14" s="28"/>
      <c r="O14" s="8"/>
    </row>
    <row r="15" spans="1:15" ht="15" customHeight="1">
      <c r="A15" s="13">
        <v>6</v>
      </c>
      <c r="B15" s="13" t="s">
        <v>21</v>
      </c>
      <c r="C15" s="5">
        <v>14578415</v>
      </c>
      <c r="D15" s="32"/>
      <c r="E15" s="5">
        <v>1</v>
      </c>
      <c r="F15" s="30" t="s">
        <v>137</v>
      </c>
      <c r="G15" s="37" t="s">
        <v>139</v>
      </c>
      <c r="H15" s="28"/>
      <c r="I15" s="28"/>
      <c r="J15" s="28"/>
      <c r="K15" s="28"/>
      <c r="L15" s="28"/>
      <c r="M15" s="28"/>
      <c r="N15" s="28"/>
      <c r="O15" s="8"/>
    </row>
    <row r="16" spans="1:15" ht="15" customHeight="1">
      <c r="A16" s="13">
        <v>7</v>
      </c>
      <c r="B16" s="13" t="s">
        <v>21</v>
      </c>
      <c r="C16" s="32">
        <v>14595186</v>
      </c>
      <c r="D16" s="5">
        <v>14578414</v>
      </c>
      <c r="E16" s="5">
        <v>1</v>
      </c>
      <c r="F16" s="30" t="s">
        <v>137</v>
      </c>
      <c r="G16" s="37" t="s">
        <v>139</v>
      </c>
      <c r="H16" s="28"/>
      <c r="I16" s="28"/>
      <c r="J16" s="28"/>
      <c r="K16" s="28"/>
      <c r="L16" s="28"/>
      <c r="M16" s="28"/>
      <c r="N16" s="28"/>
      <c r="O16" s="8"/>
    </row>
    <row r="17" spans="1:15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30" t="s">
        <v>137</v>
      </c>
      <c r="G17" s="37"/>
      <c r="H17" s="28"/>
      <c r="I17" s="28"/>
      <c r="J17" s="28"/>
      <c r="K17" s="28"/>
      <c r="L17" s="28"/>
      <c r="M17" s="28"/>
      <c r="N17" s="28"/>
      <c r="O17" s="8"/>
    </row>
    <row r="18" spans="1:15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30" t="s">
        <v>137</v>
      </c>
      <c r="G18" s="37"/>
      <c r="H18" s="28"/>
      <c r="I18" s="28"/>
      <c r="J18" s="28"/>
      <c r="K18" s="28"/>
      <c r="L18" s="28"/>
      <c r="M18" s="28"/>
      <c r="N18" s="28"/>
      <c r="O18" s="8"/>
    </row>
    <row r="19" spans="1:15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30" t="s">
        <v>137</v>
      </c>
      <c r="G19" s="37"/>
      <c r="H19" s="28"/>
      <c r="I19" s="28"/>
      <c r="J19" s="28"/>
      <c r="K19" s="28"/>
      <c r="L19" s="28"/>
      <c r="M19" s="28"/>
      <c r="N19" s="28"/>
      <c r="O19" s="8"/>
    </row>
    <row r="20" spans="1:15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30" t="s">
        <v>137</v>
      </c>
      <c r="G20" s="37"/>
      <c r="H20" s="28"/>
      <c r="I20" s="28"/>
      <c r="J20" s="28"/>
      <c r="K20" s="28"/>
      <c r="L20" s="28"/>
      <c r="M20" s="28"/>
      <c r="N20" s="28"/>
      <c r="O20" s="8"/>
    </row>
    <row r="21" spans="1:15" ht="15" customHeight="1">
      <c r="A21" s="13">
        <v>12</v>
      </c>
      <c r="B21" s="13" t="s">
        <v>31</v>
      </c>
      <c r="C21" s="5">
        <v>14550602</v>
      </c>
      <c r="D21" s="32"/>
      <c r="E21" s="5">
        <v>1</v>
      </c>
      <c r="F21" s="30" t="s">
        <v>137</v>
      </c>
      <c r="G21" s="37" t="s">
        <v>140</v>
      </c>
      <c r="H21" s="28"/>
      <c r="I21" s="28"/>
      <c r="J21" s="28"/>
      <c r="K21" s="28"/>
      <c r="L21" s="28"/>
      <c r="M21" s="28"/>
      <c r="N21" s="28"/>
      <c r="O21" s="8"/>
    </row>
    <row r="22" spans="1:15" ht="15" customHeight="1">
      <c r="A22" s="13">
        <v>13</v>
      </c>
      <c r="B22" s="13" t="s">
        <v>31</v>
      </c>
      <c r="C22" s="5">
        <v>14550601</v>
      </c>
      <c r="D22" s="32">
        <v>14618831</v>
      </c>
      <c r="E22" s="5">
        <v>1</v>
      </c>
      <c r="F22" s="30" t="s">
        <v>137</v>
      </c>
      <c r="G22" s="37" t="s">
        <v>141</v>
      </c>
      <c r="H22" s="28"/>
      <c r="I22" s="28"/>
      <c r="J22" s="28"/>
      <c r="K22" s="28"/>
      <c r="L22" s="28"/>
      <c r="M22" s="28"/>
      <c r="N22" s="28"/>
      <c r="O22" s="8"/>
    </row>
    <row r="23" spans="1:15" ht="15" customHeight="1">
      <c r="A23" s="13">
        <v>14</v>
      </c>
      <c r="B23" s="13" t="s">
        <v>31</v>
      </c>
      <c r="C23" s="5">
        <v>21602040</v>
      </c>
      <c r="D23" s="32"/>
      <c r="E23" s="5">
        <v>1</v>
      </c>
      <c r="F23" s="30" t="s">
        <v>137</v>
      </c>
      <c r="G23" s="37" t="s">
        <v>142</v>
      </c>
      <c r="H23" s="28"/>
      <c r="I23" s="28"/>
      <c r="J23" s="28"/>
      <c r="K23" s="28"/>
      <c r="L23" s="28"/>
      <c r="M23" s="28"/>
      <c r="N23" s="28"/>
      <c r="O23" s="8"/>
    </row>
    <row r="24" spans="1:15" ht="15" customHeight="1">
      <c r="A24" s="13">
        <v>15</v>
      </c>
      <c r="B24" s="13" t="s">
        <v>32</v>
      </c>
      <c r="C24" s="5">
        <v>21359390</v>
      </c>
      <c r="D24" s="32"/>
      <c r="E24" s="5">
        <v>1</v>
      </c>
      <c r="F24" s="30" t="s">
        <v>137</v>
      </c>
      <c r="G24" s="37" t="s">
        <v>143</v>
      </c>
      <c r="H24" s="28"/>
      <c r="I24" s="28"/>
      <c r="J24" s="28"/>
      <c r="K24" s="28"/>
      <c r="L24" s="28"/>
      <c r="M24" s="28"/>
      <c r="N24" s="28"/>
      <c r="O24" s="8"/>
    </row>
    <row r="25" spans="1:15" ht="15" customHeight="1">
      <c r="A25" s="13">
        <v>16</v>
      </c>
      <c r="B25" s="13" t="s">
        <v>33</v>
      </c>
      <c r="C25" s="5">
        <v>993816</v>
      </c>
      <c r="D25" s="32"/>
      <c r="E25" s="5">
        <v>1</v>
      </c>
      <c r="F25" s="30" t="s">
        <v>137</v>
      </c>
      <c r="G25" s="37"/>
      <c r="H25" s="28"/>
      <c r="I25" s="28"/>
      <c r="J25" s="28"/>
      <c r="K25" s="28"/>
      <c r="L25" s="28"/>
      <c r="M25" s="28"/>
      <c r="N25" s="28"/>
      <c r="O25" s="8"/>
    </row>
    <row r="26" spans="1:15" ht="15" customHeight="1">
      <c r="A26" s="13">
        <v>17</v>
      </c>
      <c r="B26" s="13" t="s">
        <v>34</v>
      </c>
      <c r="C26" s="5">
        <v>13969011</v>
      </c>
      <c r="D26" s="32"/>
      <c r="E26" s="5">
        <v>20</v>
      </c>
      <c r="F26" s="30" t="s">
        <v>137</v>
      </c>
      <c r="G26" s="37" t="s">
        <v>144</v>
      </c>
      <c r="H26" s="28"/>
      <c r="I26" s="28"/>
      <c r="J26" s="28"/>
      <c r="K26" s="28"/>
      <c r="L26" s="28"/>
      <c r="M26" s="28"/>
      <c r="N26" s="28"/>
      <c r="O26" s="8"/>
    </row>
    <row r="27" spans="1:15" ht="15" customHeight="1">
      <c r="A27" s="13">
        <v>18</v>
      </c>
      <c r="B27" s="13" t="s">
        <v>21</v>
      </c>
      <c r="C27" s="5">
        <v>14554023</v>
      </c>
      <c r="D27" s="32">
        <v>14635531</v>
      </c>
      <c r="E27" s="5">
        <v>1</v>
      </c>
      <c r="F27" s="30" t="s">
        <v>137</v>
      </c>
      <c r="G27" s="37" t="s">
        <v>145</v>
      </c>
      <c r="H27" s="28"/>
      <c r="I27" s="28"/>
      <c r="J27" s="28"/>
      <c r="K27" s="28"/>
      <c r="L27" s="28"/>
      <c r="M27" s="28"/>
      <c r="N27" s="28"/>
      <c r="O27" s="8"/>
    </row>
    <row r="28" spans="1:15" ht="15" customHeight="1">
      <c r="A28" s="13">
        <v>19</v>
      </c>
      <c r="B28" s="13" t="s">
        <v>35</v>
      </c>
      <c r="C28" s="5">
        <v>11110702</v>
      </c>
      <c r="D28" s="32"/>
      <c r="E28" s="5">
        <v>1</v>
      </c>
      <c r="F28" s="30" t="s">
        <v>137</v>
      </c>
      <c r="G28" s="37"/>
      <c r="H28" s="28"/>
      <c r="I28" s="28"/>
      <c r="J28" s="28"/>
      <c r="K28" s="28"/>
      <c r="L28" s="28"/>
      <c r="M28" s="28"/>
      <c r="N28" s="28"/>
      <c r="O28" s="8"/>
    </row>
    <row r="29" spans="1:15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30" t="s">
        <v>137</v>
      </c>
      <c r="G29" s="37"/>
      <c r="H29" s="28"/>
      <c r="I29" s="28"/>
      <c r="J29" s="28"/>
      <c r="K29" s="28"/>
      <c r="L29" s="28"/>
      <c r="M29" s="28"/>
      <c r="N29" s="28"/>
      <c r="O29" s="8"/>
    </row>
    <row r="30" spans="1:15" ht="15" customHeight="1">
      <c r="A30" s="13">
        <v>21</v>
      </c>
      <c r="B30" s="13" t="s">
        <v>37</v>
      </c>
      <c r="C30" s="5">
        <v>11110737</v>
      </c>
      <c r="D30" s="32"/>
      <c r="E30" s="5">
        <v>2</v>
      </c>
      <c r="F30" s="30" t="s">
        <v>137</v>
      </c>
      <c r="G30" s="37"/>
      <c r="H30" s="28"/>
      <c r="I30" s="28"/>
      <c r="J30" s="28"/>
      <c r="K30" s="28"/>
      <c r="L30" s="28"/>
      <c r="M30" s="28"/>
      <c r="N30" s="28"/>
      <c r="O30" s="8"/>
    </row>
    <row r="31" spans="1:15" ht="15" customHeight="1">
      <c r="A31" s="13">
        <v>22</v>
      </c>
      <c r="B31" s="13" t="s">
        <v>38</v>
      </c>
      <c r="C31" s="5">
        <v>14621335</v>
      </c>
      <c r="D31" s="32">
        <v>14622354</v>
      </c>
      <c r="E31" s="5">
        <v>1</v>
      </c>
      <c r="F31" s="30" t="s">
        <v>137</v>
      </c>
      <c r="G31" s="37"/>
      <c r="H31" s="28"/>
      <c r="I31" s="28"/>
      <c r="J31" s="28"/>
      <c r="K31" s="28"/>
      <c r="L31" s="28"/>
      <c r="M31" s="28"/>
      <c r="N31" s="28"/>
      <c r="O31" s="8"/>
    </row>
    <row r="32" spans="1:15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0" t="s">
        <v>137</v>
      </c>
      <c r="G32" s="39" t="s">
        <v>146</v>
      </c>
      <c r="H32" s="28"/>
      <c r="I32" s="28"/>
      <c r="J32" s="28"/>
      <c r="K32" s="28"/>
      <c r="L32" s="28"/>
      <c r="M32" s="28"/>
      <c r="N32" s="28"/>
      <c r="O32" s="8"/>
    </row>
    <row r="33" spans="1:15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30" t="s">
        <v>137</v>
      </c>
      <c r="G33" s="37"/>
      <c r="H33" s="28"/>
      <c r="I33" s="28"/>
      <c r="J33" s="28"/>
      <c r="K33" s="28"/>
      <c r="L33" s="28"/>
      <c r="M33" s="28"/>
      <c r="N33" s="28"/>
      <c r="O33" s="8"/>
    </row>
    <row r="34" spans="1:15" ht="15" customHeight="1">
      <c r="A34" s="13">
        <v>25</v>
      </c>
      <c r="B34" s="13" t="s">
        <v>40</v>
      </c>
      <c r="C34" s="5">
        <v>11110022</v>
      </c>
      <c r="D34" s="40"/>
      <c r="E34" s="5">
        <v>1</v>
      </c>
      <c r="F34" s="30" t="s">
        <v>137</v>
      </c>
      <c r="G34" s="37"/>
      <c r="H34" s="28"/>
      <c r="I34" s="28"/>
      <c r="J34" s="28"/>
      <c r="K34" s="28"/>
      <c r="L34" s="28"/>
      <c r="M34" s="28"/>
      <c r="N34" s="28"/>
      <c r="O34" s="8"/>
    </row>
    <row r="35" spans="1:15" ht="15" customHeight="1">
      <c r="A35" s="13">
        <v>26</v>
      </c>
      <c r="B35" s="13" t="s">
        <v>41</v>
      </c>
      <c r="C35" s="5">
        <v>14881527</v>
      </c>
      <c r="D35" s="32"/>
      <c r="E35" s="5">
        <v>1</v>
      </c>
      <c r="F35" s="30" t="s">
        <v>137</v>
      </c>
      <c r="G35" s="37" t="s">
        <v>147</v>
      </c>
      <c r="H35" s="28"/>
      <c r="I35" s="28"/>
      <c r="J35" s="28"/>
      <c r="K35" s="28"/>
      <c r="L35" s="28"/>
      <c r="M35" s="28"/>
      <c r="N35" s="28"/>
      <c r="O35" s="8"/>
    </row>
    <row r="36" spans="1:15" ht="15" customHeight="1">
      <c r="A36" s="13">
        <v>27</v>
      </c>
      <c r="B36" s="13" t="s">
        <v>42</v>
      </c>
      <c r="C36" s="5" t="s">
        <v>117</v>
      </c>
      <c r="D36" s="32"/>
      <c r="E36" s="5">
        <v>1</v>
      </c>
      <c r="F36" s="30" t="s">
        <v>137</v>
      </c>
      <c r="G36" s="37" t="s">
        <v>148</v>
      </c>
      <c r="H36" s="28"/>
      <c r="I36" s="28"/>
      <c r="J36" s="28"/>
      <c r="K36" s="28"/>
      <c r="L36" s="28"/>
      <c r="M36" s="28"/>
      <c r="N36" s="28"/>
      <c r="O36" s="8"/>
    </row>
    <row r="37" spans="1:15" ht="15" customHeight="1">
      <c r="A37" s="13">
        <v>28</v>
      </c>
      <c r="B37" s="13" t="s">
        <v>43</v>
      </c>
      <c r="C37" s="5">
        <v>17214676</v>
      </c>
      <c r="D37" s="40"/>
      <c r="E37" s="31">
        <v>1</v>
      </c>
      <c r="F37" s="30" t="s">
        <v>137</v>
      </c>
      <c r="G37" s="37"/>
      <c r="H37" s="28"/>
      <c r="I37" s="28"/>
      <c r="J37" s="28"/>
      <c r="K37" s="28"/>
      <c r="L37" s="28"/>
      <c r="M37" s="28"/>
      <c r="N37" s="28"/>
      <c r="O37" s="8"/>
    </row>
    <row r="38" spans="1:15" ht="15" customHeight="1">
      <c r="A38" s="13">
        <v>29</v>
      </c>
      <c r="B38" s="13" t="s">
        <v>44</v>
      </c>
      <c r="C38" s="5">
        <v>11039846</v>
      </c>
      <c r="D38" s="32"/>
      <c r="E38" s="5">
        <v>3</v>
      </c>
      <c r="F38" s="30" t="s">
        <v>137</v>
      </c>
      <c r="G38" s="37"/>
      <c r="H38" s="28"/>
      <c r="I38" s="28"/>
      <c r="J38" s="28"/>
      <c r="K38" s="28"/>
      <c r="L38" s="28"/>
      <c r="M38" s="28"/>
      <c r="N38" s="28"/>
      <c r="O38" s="8"/>
    </row>
    <row r="39" spans="1:15" ht="15" customHeight="1">
      <c r="A39" s="13">
        <v>30</v>
      </c>
      <c r="B39" s="13" t="s">
        <v>18</v>
      </c>
      <c r="C39" s="5">
        <v>14702253</v>
      </c>
      <c r="D39" s="29"/>
      <c r="E39" s="5">
        <v>1</v>
      </c>
      <c r="F39" s="30" t="s">
        <v>137</v>
      </c>
      <c r="G39" s="37"/>
      <c r="H39" s="28"/>
      <c r="I39" s="28"/>
      <c r="J39" s="28"/>
      <c r="K39" s="28"/>
      <c r="L39" s="28"/>
      <c r="M39" s="28"/>
      <c r="N39" s="28"/>
      <c r="O39" s="8"/>
    </row>
    <row r="40" spans="1:15" ht="15" customHeight="1">
      <c r="A40" s="13">
        <v>31</v>
      </c>
      <c r="B40" s="13" t="s">
        <v>18</v>
      </c>
      <c r="C40" s="5">
        <v>14702254</v>
      </c>
      <c r="D40" s="32"/>
      <c r="E40" s="5">
        <v>1</v>
      </c>
      <c r="F40" s="30" t="s">
        <v>137</v>
      </c>
      <c r="G40" s="37"/>
      <c r="H40" s="28"/>
      <c r="I40" s="28"/>
      <c r="J40" s="28"/>
      <c r="K40" s="28"/>
      <c r="L40" s="28"/>
      <c r="M40" s="28"/>
      <c r="N40" s="28"/>
      <c r="O40" s="8"/>
    </row>
    <row r="41" spans="1:15" ht="15" customHeight="1">
      <c r="A41" s="13">
        <v>32</v>
      </c>
      <c r="B41" s="13" t="s">
        <v>45</v>
      </c>
      <c r="C41" s="40">
        <v>14629274</v>
      </c>
      <c r="D41" s="5"/>
      <c r="E41" s="5">
        <v>1</v>
      </c>
      <c r="F41" s="30" t="s">
        <v>137</v>
      </c>
      <c r="G41" s="37"/>
      <c r="H41" s="28"/>
      <c r="I41" s="28"/>
      <c r="J41" s="28"/>
      <c r="K41" s="28"/>
      <c r="L41" s="28"/>
      <c r="M41" s="28"/>
      <c r="N41" s="28"/>
      <c r="O41" s="8"/>
    </row>
    <row r="42" spans="1:15" ht="15" customHeight="1">
      <c r="A42" s="13">
        <v>33</v>
      </c>
      <c r="B42" s="5" t="s">
        <v>46</v>
      </c>
      <c r="C42" s="5">
        <v>14562193</v>
      </c>
      <c r="D42" s="32"/>
      <c r="E42" s="5">
        <v>2</v>
      </c>
      <c r="F42" s="30" t="s">
        <v>137</v>
      </c>
      <c r="G42" s="37"/>
      <c r="H42" s="28"/>
      <c r="I42" s="28"/>
      <c r="J42" s="28"/>
      <c r="K42" s="28"/>
      <c r="L42" s="28"/>
      <c r="M42" s="28"/>
      <c r="N42" s="28"/>
      <c r="O42" s="8"/>
    </row>
    <row r="43" spans="1:15" ht="15" customHeight="1">
      <c r="A43" s="13">
        <v>34</v>
      </c>
      <c r="B43" s="5" t="s">
        <v>47</v>
      </c>
      <c r="C43" s="5">
        <v>14522412</v>
      </c>
      <c r="D43" s="32">
        <v>14630975</v>
      </c>
      <c r="E43" s="31">
        <v>1</v>
      </c>
      <c r="F43" s="30" t="s">
        <v>137</v>
      </c>
      <c r="G43" s="37"/>
      <c r="H43" s="28"/>
      <c r="I43" s="28"/>
      <c r="J43" s="28"/>
      <c r="K43" s="28"/>
      <c r="L43" s="28"/>
      <c r="M43" s="28"/>
      <c r="N43" s="28"/>
      <c r="O43" s="8"/>
    </row>
    <row r="44" spans="1:15" ht="15" customHeight="1">
      <c r="A44" s="13">
        <v>35</v>
      </c>
      <c r="B44" s="5" t="s">
        <v>48</v>
      </c>
      <c r="C44" s="5">
        <v>14508629</v>
      </c>
      <c r="D44" s="29"/>
      <c r="E44" s="5">
        <v>1</v>
      </c>
      <c r="F44" s="30" t="s">
        <v>137</v>
      </c>
      <c r="G44" s="37"/>
      <c r="H44" s="28"/>
      <c r="I44" s="28"/>
      <c r="J44" s="28"/>
      <c r="K44" s="28"/>
      <c r="L44" s="28"/>
      <c r="M44" s="28"/>
      <c r="N44" s="28"/>
      <c r="O44" s="8"/>
    </row>
    <row r="45" spans="1:15" ht="15" customHeight="1">
      <c r="A45" s="13">
        <v>36</v>
      </c>
      <c r="B45" s="29" t="s">
        <v>49</v>
      </c>
      <c r="C45" s="32">
        <v>14531641</v>
      </c>
      <c r="D45" s="40"/>
      <c r="E45" s="32">
        <v>1</v>
      </c>
      <c r="F45" s="30" t="s">
        <v>137</v>
      </c>
      <c r="G45" s="37"/>
      <c r="H45" s="28"/>
      <c r="I45" s="28"/>
      <c r="J45" s="28"/>
      <c r="K45" s="28"/>
      <c r="L45" s="28"/>
      <c r="M45" s="28"/>
      <c r="N45" s="28"/>
      <c r="O45" s="8"/>
    </row>
    <row r="46" spans="1:15" ht="15" customHeight="1">
      <c r="A46" s="13">
        <v>37</v>
      </c>
      <c r="B46" s="29" t="s">
        <v>50</v>
      </c>
      <c r="C46" s="32">
        <v>14595820</v>
      </c>
      <c r="D46" s="32"/>
      <c r="E46" s="32">
        <v>1</v>
      </c>
      <c r="F46" s="30" t="s">
        <v>137</v>
      </c>
      <c r="G46" s="37" t="s">
        <v>149</v>
      </c>
      <c r="H46" s="28"/>
      <c r="I46" s="28"/>
      <c r="J46" s="28"/>
      <c r="K46" s="28"/>
      <c r="L46" s="28"/>
      <c r="M46" s="28"/>
      <c r="N46" s="28"/>
      <c r="O46" s="8"/>
    </row>
    <row r="47" spans="1:15" ht="15" customHeight="1">
      <c r="A47" s="13">
        <v>38</v>
      </c>
      <c r="B47" s="31" t="s">
        <v>50</v>
      </c>
      <c r="C47" s="32">
        <v>14531638</v>
      </c>
      <c r="D47" s="32"/>
      <c r="E47" s="32">
        <v>1</v>
      </c>
      <c r="F47" s="30" t="s">
        <v>137</v>
      </c>
      <c r="G47" s="37" t="s">
        <v>150</v>
      </c>
      <c r="H47" s="28"/>
      <c r="I47" s="28"/>
      <c r="J47" s="28"/>
      <c r="K47" s="28"/>
      <c r="L47" s="28"/>
      <c r="M47" s="28"/>
      <c r="N47" s="28"/>
      <c r="O47" s="8"/>
    </row>
    <row r="48" spans="1:15" ht="15" customHeight="1">
      <c r="A48" s="13">
        <v>39</v>
      </c>
      <c r="B48" s="31" t="s">
        <v>50</v>
      </c>
      <c r="C48" s="32">
        <v>14530485</v>
      </c>
      <c r="D48" s="32"/>
      <c r="E48" s="32">
        <v>1</v>
      </c>
      <c r="F48" s="30" t="s">
        <v>137</v>
      </c>
      <c r="G48" s="37" t="s">
        <v>151</v>
      </c>
      <c r="H48" s="28"/>
      <c r="I48" s="28"/>
      <c r="J48" s="28"/>
      <c r="K48" s="28"/>
      <c r="L48" s="28"/>
      <c r="M48" s="28"/>
      <c r="N48" s="28"/>
      <c r="O48" s="8"/>
    </row>
    <row r="49" spans="1:15" ht="15" customHeight="1">
      <c r="A49" s="13">
        <v>40</v>
      </c>
      <c r="B49" s="5" t="s">
        <v>51</v>
      </c>
      <c r="C49" s="32">
        <v>14636301</v>
      </c>
      <c r="D49" s="32">
        <v>14390065</v>
      </c>
      <c r="E49" s="32">
        <v>1</v>
      </c>
      <c r="F49" s="30" t="s">
        <v>137</v>
      </c>
      <c r="G49" s="37" t="s">
        <v>152</v>
      </c>
      <c r="H49" s="28"/>
      <c r="I49" s="28"/>
      <c r="J49" s="28"/>
      <c r="K49" s="28"/>
      <c r="L49" s="28"/>
      <c r="M49" s="28"/>
      <c r="N49" s="28"/>
      <c r="O49" s="8"/>
    </row>
    <row r="50" spans="1:15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0" t="s">
        <v>137</v>
      </c>
      <c r="G50" s="37" t="s">
        <v>153</v>
      </c>
      <c r="H50" s="28"/>
      <c r="I50" s="28"/>
      <c r="J50" s="28"/>
      <c r="K50" s="28"/>
      <c r="L50" s="28"/>
      <c r="M50" s="28"/>
      <c r="N50" s="28"/>
      <c r="O50" s="8"/>
    </row>
    <row r="51" spans="1:15" ht="15" customHeight="1">
      <c r="A51" s="13">
        <v>42</v>
      </c>
      <c r="B51" s="5" t="s">
        <v>53</v>
      </c>
      <c r="C51" s="32">
        <v>14514871</v>
      </c>
      <c r="D51" s="32"/>
      <c r="E51" s="32">
        <v>1</v>
      </c>
      <c r="F51" s="30" t="s">
        <v>137</v>
      </c>
      <c r="G51" s="37" t="s">
        <v>154</v>
      </c>
      <c r="H51" s="28"/>
      <c r="I51" s="28"/>
      <c r="J51" s="28"/>
      <c r="K51" s="28"/>
      <c r="L51" s="28"/>
      <c r="M51" s="28"/>
      <c r="N51" s="28"/>
      <c r="O51" s="8"/>
    </row>
    <row r="52" spans="1:15" ht="15" customHeight="1">
      <c r="A52" s="13">
        <v>43</v>
      </c>
      <c r="B52" s="5" t="s">
        <v>54</v>
      </c>
      <c r="C52" s="32">
        <v>14647526</v>
      </c>
      <c r="D52" s="32"/>
      <c r="E52" s="32">
        <v>1</v>
      </c>
      <c r="F52" s="30" t="s">
        <v>137</v>
      </c>
      <c r="G52" s="37"/>
      <c r="H52" s="28"/>
      <c r="I52" s="28"/>
      <c r="J52" s="28"/>
      <c r="K52" s="28"/>
      <c r="L52" s="28"/>
      <c r="M52" s="28"/>
      <c r="N52" s="28"/>
      <c r="O52" s="8"/>
    </row>
    <row r="53" spans="1:15" ht="15" customHeight="1">
      <c r="A53" s="13">
        <v>44</v>
      </c>
      <c r="B53" s="5" t="s">
        <v>55</v>
      </c>
      <c r="C53" s="32">
        <v>14570110</v>
      </c>
      <c r="D53" s="32"/>
      <c r="E53" s="32">
        <v>2</v>
      </c>
      <c r="F53" s="30" t="s">
        <v>137</v>
      </c>
      <c r="G53" s="37"/>
      <c r="H53" s="28"/>
      <c r="I53" s="28"/>
      <c r="J53" s="28"/>
      <c r="K53" s="28"/>
      <c r="L53" s="28"/>
      <c r="M53" s="28"/>
      <c r="N53" s="28"/>
      <c r="O53" s="8"/>
    </row>
    <row r="54" spans="1:15" ht="15" customHeight="1">
      <c r="A54" s="13">
        <v>45</v>
      </c>
      <c r="B54" s="5" t="s">
        <v>56</v>
      </c>
      <c r="C54" s="32">
        <v>14532543</v>
      </c>
      <c r="D54" s="32"/>
      <c r="E54" s="32">
        <v>4</v>
      </c>
      <c r="F54" s="30" t="s">
        <v>137</v>
      </c>
      <c r="G54" s="37"/>
      <c r="H54" s="28"/>
      <c r="I54" s="28"/>
      <c r="J54" s="28"/>
      <c r="K54" s="28"/>
      <c r="L54" s="28"/>
      <c r="M54" s="28"/>
      <c r="N54" s="28"/>
      <c r="O54" s="8"/>
    </row>
    <row r="55" spans="1:15" ht="15" customHeight="1">
      <c r="A55" s="13">
        <v>46</v>
      </c>
      <c r="B55" s="5" t="s">
        <v>57</v>
      </c>
      <c r="C55" s="32">
        <v>14533880</v>
      </c>
      <c r="D55" s="32"/>
      <c r="E55" s="32">
        <v>2</v>
      </c>
      <c r="F55" s="30" t="s">
        <v>137</v>
      </c>
      <c r="G55" s="37"/>
      <c r="H55" s="28"/>
      <c r="I55" s="28"/>
      <c r="J55" s="28"/>
      <c r="K55" s="28"/>
      <c r="L55" s="28"/>
      <c r="M55" s="28"/>
      <c r="N55" s="28"/>
      <c r="O55" s="8"/>
    </row>
    <row r="56" spans="1:15" ht="15" customHeight="1">
      <c r="A56" s="13">
        <v>47</v>
      </c>
      <c r="B56" s="5" t="s">
        <v>58</v>
      </c>
      <c r="C56" s="32">
        <v>14532373</v>
      </c>
      <c r="D56" s="32"/>
      <c r="E56" s="32">
        <v>100</v>
      </c>
      <c r="F56" s="30" t="s">
        <v>137</v>
      </c>
      <c r="G56" s="37"/>
      <c r="H56" s="28"/>
      <c r="I56" s="28"/>
      <c r="J56" s="28"/>
      <c r="K56" s="28"/>
      <c r="L56" s="28"/>
      <c r="M56" s="28"/>
      <c r="N56" s="28"/>
      <c r="O56" s="8"/>
    </row>
    <row r="57" spans="1:15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0" t="s">
        <v>137</v>
      </c>
      <c r="G57" s="37"/>
      <c r="H57" s="28"/>
      <c r="I57" s="28"/>
      <c r="J57" s="28"/>
      <c r="K57" s="28"/>
      <c r="L57" s="28"/>
      <c r="M57" s="28"/>
      <c r="N57" s="28"/>
      <c r="O57" s="8"/>
    </row>
    <row r="58" spans="1:15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0" t="s">
        <v>137</v>
      </c>
      <c r="G58" s="37"/>
      <c r="H58" s="28"/>
      <c r="I58" s="28"/>
      <c r="J58" s="28"/>
      <c r="K58" s="28"/>
      <c r="L58" s="28"/>
      <c r="M58" s="28"/>
      <c r="N58" s="28"/>
      <c r="O58" s="8"/>
    </row>
    <row r="59" spans="1:15" ht="15" customHeight="1">
      <c r="A59" s="13">
        <v>50</v>
      </c>
      <c r="B59" s="5" t="s">
        <v>60</v>
      </c>
      <c r="C59" s="32">
        <v>14570780</v>
      </c>
      <c r="D59" s="32"/>
      <c r="E59" s="32">
        <v>4</v>
      </c>
      <c r="F59" s="30" t="s">
        <v>137</v>
      </c>
      <c r="G59" s="37"/>
      <c r="H59" s="28"/>
      <c r="I59" s="28"/>
      <c r="J59" s="28"/>
      <c r="K59" s="28"/>
      <c r="L59" s="28"/>
      <c r="M59" s="28"/>
      <c r="N59" s="28"/>
      <c r="O59" s="8"/>
    </row>
    <row r="60" spans="1:15" ht="15" customHeight="1">
      <c r="A60" s="13">
        <v>51</v>
      </c>
      <c r="B60" s="5" t="s">
        <v>61</v>
      </c>
      <c r="C60" s="32">
        <v>990518</v>
      </c>
      <c r="D60" s="32"/>
      <c r="E60" s="32">
        <v>16</v>
      </c>
      <c r="F60" s="30" t="s">
        <v>137</v>
      </c>
      <c r="G60" s="37"/>
      <c r="H60" s="28"/>
      <c r="I60" s="28"/>
      <c r="J60" s="28"/>
      <c r="K60" s="28"/>
      <c r="L60" s="28"/>
      <c r="M60" s="28"/>
      <c r="N60" s="28"/>
      <c r="O60" s="8"/>
    </row>
    <row r="61" spans="1:15" ht="15" customHeight="1">
      <c r="A61" s="13">
        <v>52</v>
      </c>
      <c r="B61" s="5" t="s">
        <v>62</v>
      </c>
      <c r="C61" s="32">
        <v>14722571</v>
      </c>
      <c r="D61" s="32"/>
      <c r="E61" s="32">
        <v>2</v>
      </c>
      <c r="F61" s="30" t="s">
        <v>137</v>
      </c>
      <c r="G61" s="37"/>
      <c r="H61" s="28"/>
      <c r="I61" s="28"/>
      <c r="J61" s="28"/>
      <c r="K61" s="28"/>
      <c r="L61" s="28"/>
      <c r="M61" s="28"/>
      <c r="N61" s="28"/>
      <c r="O61" s="8"/>
    </row>
    <row r="62" spans="1:15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0" t="s">
        <v>137</v>
      </c>
      <c r="G62" s="37" t="s">
        <v>155</v>
      </c>
      <c r="H62" s="28"/>
      <c r="I62" s="28"/>
      <c r="J62" s="28"/>
      <c r="K62" s="28"/>
      <c r="L62" s="28"/>
      <c r="M62" s="28"/>
      <c r="N62" s="28"/>
      <c r="O62" s="8"/>
    </row>
    <row r="63" spans="1:15" ht="15" customHeight="1">
      <c r="A63" s="13">
        <v>54</v>
      </c>
      <c r="B63" s="5" t="s">
        <v>64</v>
      </c>
      <c r="C63" s="32">
        <v>14545576</v>
      </c>
      <c r="D63" s="32"/>
      <c r="E63" s="32">
        <v>4</v>
      </c>
      <c r="F63" s="30" t="s">
        <v>137</v>
      </c>
      <c r="G63" s="37"/>
      <c r="H63" s="28"/>
      <c r="I63" s="28"/>
      <c r="J63" s="28"/>
      <c r="K63" s="28"/>
      <c r="L63" s="28"/>
      <c r="M63" s="28"/>
      <c r="N63" s="28"/>
      <c r="O63" s="8"/>
    </row>
    <row r="64" spans="1:15" ht="15" customHeight="1">
      <c r="A64" s="13">
        <v>55</v>
      </c>
      <c r="B64" s="5" t="s">
        <v>65</v>
      </c>
      <c r="C64" s="32">
        <v>990520</v>
      </c>
      <c r="D64" s="32"/>
      <c r="E64" s="32">
        <v>4</v>
      </c>
      <c r="F64" s="30" t="s">
        <v>137</v>
      </c>
      <c r="G64" s="37"/>
      <c r="H64" s="28"/>
      <c r="I64" s="28"/>
      <c r="J64" s="28"/>
      <c r="K64" s="28"/>
      <c r="L64" s="28"/>
      <c r="M64" s="28"/>
      <c r="N64" s="28"/>
      <c r="O64" s="8"/>
    </row>
    <row r="65" spans="1:15" ht="15" customHeight="1">
      <c r="A65" s="13">
        <v>56</v>
      </c>
      <c r="B65" s="5" t="s">
        <v>64</v>
      </c>
      <c r="C65" s="32">
        <v>14566801</v>
      </c>
      <c r="D65" s="32"/>
      <c r="E65" s="32">
        <v>18</v>
      </c>
      <c r="F65" s="30" t="s">
        <v>137</v>
      </c>
      <c r="G65" s="37"/>
      <c r="H65" s="28"/>
      <c r="I65" s="28"/>
      <c r="J65" s="28"/>
      <c r="K65" s="28"/>
      <c r="L65" s="28"/>
      <c r="M65" s="28"/>
      <c r="N65" s="28"/>
      <c r="O65" s="8"/>
    </row>
    <row r="66" spans="1:15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0" t="s">
        <v>137</v>
      </c>
      <c r="G66" s="37"/>
      <c r="H66" s="28"/>
      <c r="I66" s="28"/>
      <c r="J66" s="28"/>
      <c r="K66" s="28"/>
      <c r="L66" s="28"/>
      <c r="M66" s="28"/>
      <c r="N66" s="28"/>
      <c r="O66" s="8"/>
    </row>
    <row r="67" spans="1:15" ht="15" customHeight="1">
      <c r="A67" s="13">
        <v>58</v>
      </c>
      <c r="B67" s="11" t="s">
        <v>61</v>
      </c>
      <c r="C67" s="32">
        <v>60110356</v>
      </c>
      <c r="D67" s="32"/>
      <c r="E67" s="32">
        <v>8</v>
      </c>
      <c r="F67" s="30" t="s">
        <v>137</v>
      </c>
      <c r="G67" s="37"/>
      <c r="H67" s="28"/>
      <c r="I67" s="28"/>
      <c r="J67" s="28"/>
      <c r="K67" s="28"/>
      <c r="L67" s="28"/>
      <c r="M67" s="28"/>
      <c r="N67" s="28"/>
      <c r="O67" s="8"/>
    </row>
    <row r="68" spans="1:15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0" t="s">
        <v>137</v>
      </c>
      <c r="G68" s="37" t="s">
        <v>156</v>
      </c>
      <c r="H68" s="28"/>
      <c r="I68" s="28"/>
      <c r="J68" s="28"/>
      <c r="K68" s="28"/>
      <c r="L68" s="28"/>
      <c r="M68" s="28"/>
      <c r="N68" s="28"/>
      <c r="O68" s="8"/>
    </row>
    <row r="69" spans="1:15" ht="15" customHeight="1">
      <c r="A69" s="13">
        <v>60</v>
      </c>
      <c r="B69" s="11" t="s">
        <v>67</v>
      </c>
      <c r="C69" s="32">
        <v>15082742</v>
      </c>
      <c r="D69" s="32"/>
      <c r="E69" s="32">
        <v>1</v>
      </c>
      <c r="F69" s="30" t="s">
        <v>137</v>
      </c>
      <c r="G69" s="37"/>
      <c r="H69" s="28"/>
      <c r="I69" s="28"/>
      <c r="J69" s="28"/>
      <c r="K69" s="28"/>
      <c r="L69" s="28"/>
      <c r="M69" s="28"/>
      <c r="N69" s="28"/>
      <c r="O69" s="8"/>
    </row>
    <row r="70" spans="1:15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0" t="s">
        <v>137</v>
      </c>
      <c r="G70" s="37"/>
      <c r="H70" s="28"/>
      <c r="I70" s="28"/>
      <c r="J70" s="28"/>
      <c r="K70" s="28"/>
      <c r="L70" s="28"/>
      <c r="M70" s="28"/>
      <c r="N70" s="28"/>
      <c r="O70" s="8"/>
    </row>
    <row r="71" spans="1:15" ht="15" customHeight="1">
      <c r="A71" s="13">
        <v>62</v>
      </c>
      <c r="B71" s="11" t="s">
        <v>21</v>
      </c>
      <c r="C71" s="32">
        <v>14600017</v>
      </c>
      <c r="D71" s="32"/>
      <c r="E71" s="32">
        <v>1</v>
      </c>
      <c r="F71" s="30" t="s">
        <v>137</v>
      </c>
      <c r="G71" s="37" t="s">
        <v>156</v>
      </c>
      <c r="H71" s="28"/>
      <c r="I71" s="28"/>
      <c r="J71" s="28"/>
      <c r="K71" s="28"/>
      <c r="L71" s="28"/>
      <c r="M71" s="28"/>
      <c r="N71" s="28"/>
      <c r="O71" s="8"/>
    </row>
    <row r="72" spans="1:15" ht="15" customHeight="1">
      <c r="A72" s="13">
        <v>63</v>
      </c>
      <c r="B72" s="11" t="s">
        <v>21</v>
      </c>
      <c r="C72" s="32">
        <v>14600016</v>
      </c>
      <c r="D72" s="32"/>
      <c r="E72" s="32">
        <v>1</v>
      </c>
      <c r="F72" s="30" t="s">
        <v>137</v>
      </c>
      <c r="G72" s="37" t="s">
        <v>156</v>
      </c>
      <c r="H72" s="28"/>
      <c r="I72" s="28"/>
      <c r="J72" s="28"/>
      <c r="K72" s="28"/>
      <c r="L72" s="28"/>
      <c r="M72" s="28"/>
      <c r="N72" s="28"/>
      <c r="O72" s="8"/>
    </row>
    <row r="73" spans="1:15" ht="15" customHeight="1">
      <c r="A73" s="13">
        <v>64</v>
      </c>
      <c r="B73" s="11" t="s">
        <v>21</v>
      </c>
      <c r="C73" s="32">
        <v>14599908</v>
      </c>
      <c r="D73" s="32">
        <v>14620392</v>
      </c>
      <c r="E73" s="32">
        <v>1</v>
      </c>
      <c r="F73" s="30" t="s">
        <v>137</v>
      </c>
      <c r="G73" s="37" t="s">
        <v>156</v>
      </c>
      <c r="H73" s="28"/>
      <c r="I73" s="28"/>
      <c r="J73" s="28"/>
      <c r="K73" s="28"/>
      <c r="L73" s="28"/>
      <c r="M73" s="28"/>
      <c r="N73" s="28"/>
      <c r="O73" s="8"/>
    </row>
    <row r="74" spans="1:15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0" t="s">
        <v>137</v>
      </c>
      <c r="G74" s="37" t="s">
        <v>156</v>
      </c>
    </row>
    <row r="75" spans="1:15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0" t="s">
        <v>137</v>
      </c>
      <c r="G75" s="37"/>
    </row>
    <row r="76" spans="1:15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0" t="s">
        <v>137</v>
      </c>
      <c r="G76" s="37"/>
    </row>
    <row r="77" spans="1:15" ht="15" customHeight="1">
      <c r="A77" s="13">
        <v>68</v>
      </c>
      <c r="B77" s="11" t="s">
        <v>71</v>
      </c>
      <c r="C77" s="32">
        <v>14630785</v>
      </c>
      <c r="D77" s="32"/>
      <c r="E77" s="32">
        <v>2</v>
      </c>
      <c r="F77" s="30" t="s">
        <v>137</v>
      </c>
      <c r="G77" s="37"/>
    </row>
    <row r="78" spans="1:15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0" t="s">
        <v>137</v>
      </c>
      <c r="G78" s="37" t="s">
        <v>157</v>
      </c>
    </row>
    <row r="79" spans="1:15" ht="15" customHeight="1">
      <c r="A79" s="13">
        <v>70</v>
      </c>
      <c r="B79" s="11" t="s">
        <v>30</v>
      </c>
      <c r="C79" s="32">
        <v>960254</v>
      </c>
      <c r="D79" s="32"/>
      <c r="E79" s="32">
        <v>1</v>
      </c>
      <c r="F79" s="30" t="s">
        <v>137</v>
      </c>
      <c r="G79" s="37"/>
    </row>
    <row r="80" spans="1:15" ht="15" customHeight="1">
      <c r="A80" s="13">
        <v>71</v>
      </c>
      <c r="B80" s="11" t="s">
        <v>72</v>
      </c>
      <c r="C80" s="32">
        <v>14509379</v>
      </c>
      <c r="D80" s="32"/>
      <c r="E80" s="32">
        <v>1</v>
      </c>
      <c r="F80" s="30" t="s">
        <v>137</v>
      </c>
      <c r="G80" s="37"/>
    </row>
    <row r="81" spans="1:7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0" t="s">
        <v>137</v>
      </c>
      <c r="G81" s="37"/>
    </row>
    <row r="82" spans="1:7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0" t="s">
        <v>137</v>
      </c>
      <c r="G82" s="37"/>
    </row>
    <row r="83" spans="1:7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0" t="s">
        <v>137</v>
      </c>
      <c r="G83" s="37"/>
    </row>
    <row r="84" spans="1:7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0" t="s">
        <v>137</v>
      </c>
      <c r="G84" s="37"/>
    </row>
    <row r="85" spans="1:7" ht="15">
      <c r="A85" s="13">
        <v>76</v>
      </c>
      <c r="B85" s="13" t="s">
        <v>30</v>
      </c>
      <c r="C85" s="40">
        <v>993325</v>
      </c>
      <c r="D85" s="40"/>
      <c r="E85" s="32">
        <v>30</v>
      </c>
      <c r="F85" s="30" t="s">
        <v>137</v>
      </c>
      <c r="G85" s="37"/>
    </row>
    <row r="86" spans="1:7" ht="15">
      <c r="A86" s="13">
        <v>77</v>
      </c>
      <c r="B86" s="13" t="s">
        <v>30</v>
      </c>
      <c r="C86" s="32">
        <v>978129</v>
      </c>
      <c r="D86" s="32"/>
      <c r="E86" s="32">
        <v>50</v>
      </c>
      <c r="F86" s="30" t="s">
        <v>137</v>
      </c>
      <c r="G86" s="37"/>
    </row>
    <row r="87" spans="1:7" ht="15">
      <c r="A87" s="13">
        <v>78</v>
      </c>
      <c r="B87" s="13" t="s">
        <v>75</v>
      </c>
      <c r="C87" s="32">
        <v>14618789</v>
      </c>
      <c r="D87" s="32"/>
      <c r="E87" s="32">
        <v>2</v>
      </c>
      <c r="F87" s="30" t="s">
        <v>137</v>
      </c>
      <c r="G87" s="37"/>
    </row>
    <row r="88" spans="1:7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0" t="s">
        <v>137</v>
      </c>
      <c r="G88" s="37" t="s">
        <v>158</v>
      </c>
    </row>
    <row r="89" spans="1:7" ht="15">
      <c r="A89" s="13">
        <v>80</v>
      </c>
      <c r="B89" s="13" t="s">
        <v>30</v>
      </c>
      <c r="C89" s="40">
        <v>949239</v>
      </c>
      <c r="D89" s="34">
        <v>990743</v>
      </c>
      <c r="E89" s="34">
        <v>4</v>
      </c>
      <c r="F89" s="30" t="s">
        <v>137</v>
      </c>
      <c r="G89" s="37" t="s">
        <v>159</v>
      </c>
    </row>
    <row r="90" spans="1:7" ht="15">
      <c r="A90" s="13">
        <v>81</v>
      </c>
      <c r="B90" s="13" t="s">
        <v>76</v>
      </c>
      <c r="C90" s="32">
        <v>14526761</v>
      </c>
      <c r="D90" s="34"/>
      <c r="E90" s="32">
        <v>4</v>
      </c>
      <c r="F90" s="30" t="s">
        <v>137</v>
      </c>
      <c r="G90" s="37" t="s">
        <v>160</v>
      </c>
    </row>
    <row r="91" spans="1:7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0" t="s">
        <v>137</v>
      </c>
      <c r="G91" s="37" t="s">
        <v>160</v>
      </c>
    </row>
    <row r="92" spans="1:7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0" t="s">
        <v>137</v>
      </c>
      <c r="G92" s="37" t="s">
        <v>161</v>
      </c>
    </row>
    <row r="93" spans="1:7" ht="15">
      <c r="A93" s="13">
        <v>84</v>
      </c>
      <c r="B93" s="13" t="s">
        <v>78</v>
      </c>
      <c r="C93" s="32">
        <v>14881390</v>
      </c>
      <c r="D93" s="32"/>
      <c r="E93" s="32">
        <v>1</v>
      </c>
      <c r="F93" s="30" t="s">
        <v>137</v>
      </c>
      <c r="G93" s="37" t="s">
        <v>161</v>
      </c>
    </row>
    <row r="94" spans="1:7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0" t="s">
        <v>137</v>
      </c>
      <c r="G94" s="37" t="s">
        <v>161</v>
      </c>
    </row>
    <row r="95" spans="1:7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0" t="s">
        <v>137</v>
      </c>
      <c r="G95" s="37" t="s">
        <v>162</v>
      </c>
    </row>
    <row r="96" spans="1:7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0" t="s">
        <v>137</v>
      </c>
      <c r="G96" s="37" t="s">
        <v>163</v>
      </c>
    </row>
    <row r="97" spans="1:7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0" t="s">
        <v>137</v>
      </c>
      <c r="G97" s="37"/>
    </row>
    <row r="98" spans="1:7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0" t="s">
        <v>137</v>
      </c>
      <c r="G98" s="37" t="s">
        <v>164</v>
      </c>
    </row>
    <row r="99" spans="1:7" ht="15">
      <c r="A99" s="13">
        <v>90</v>
      </c>
      <c r="B99" s="13" t="s">
        <v>63</v>
      </c>
      <c r="C99" s="32">
        <v>14619355</v>
      </c>
      <c r="D99" s="32"/>
      <c r="E99" s="32">
        <v>1</v>
      </c>
      <c r="F99" s="30" t="s">
        <v>137</v>
      </c>
      <c r="G99" s="37"/>
    </row>
    <row r="100" spans="1:7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0" t="s">
        <v>137</v>
      </c>
      <c r="G100" s="37"/>
    </row>
    <row r="101" spans="1:7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0" t="s">
        <v>137</v>
      </c>
      <c r="G101" s="37"/>
    </row>
    <row r="102" spans="1:7" ht="15">
      <c r="A102" s="13">
        <v>93</v>
      </c>
      <c r="B102" s="13" t="s">
        <v>82</v>
      </c>
      <c r="C102" s="32" t="s">
        <v>119</v>
      </c>
      <c r="D102" s="32"/>
      <c r="E102" s="32">
        <v>2</v>
      </c>
      <c r="F102" s="30" t="s">
        <v>137</v>
      </c>
      <c r="G102" s="37" t="s">
        <v>165</v>
      </c>
    </row>
    <row r="103" spans="1:7" ht="15">
      <c r="A103" s="13">
        <v>94</v>
      </c>
      <c r="B103" s="13" t="s">
        <v>83</v>
      </c>
      <c r="C103" s="32" t="s">
        <v>120</v>
      </c>
      <c r="D103" s="32"/>
      <c r="E103" s="32">
        <v>2</v>
      </c>
      <c r="F103" s="30" t="s">
        <v>137</v>
      </c>
      <c r="G103" s="37" t="s">
        <v>165</v>
      </c>
    </row>
    <row r="104" spans="1:7" ht="15">
      <c r="A104" s="13">
        <v>95</v>
      </c>
      <c r="B104" s="13" t="s">
        <v>84</v>
      </c>
      <c r="C104" s="32">
        <v>11706002</v>
      </c>
      <c r="D104" s="32"/>
      <c r="E104" s="32">
        <v>2</v>
      </c>
      <c r="F104" s="30" t="s">
        <v>137</v>
      </c>
      <c r="G104" s="37" t="s">
        <v>166</v>
      </c>
    </row>
    <row r="105" spans="1:7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0" t="s">
        <v>137</v>
      </c>
      <c r="G105" s="37" t="s">
        <v>167</v>
      </c>
    </row>
    <row r="106" spans="1:7" ht="15">
      <c r="A106" s="13">
        <v>97</v>
      </c>
      <c r="B106" s="13" t="s">
        <v>85</v>
      </c>
      <c r="C106" s="32"/>
      <c r="D106" s="32"/>
      <c r="E106" s="32">
        <v>5</v>
      </c>
      <c r="F106" s="30" t="s">
        <v>137</v>
      </c>
      <c r="G106" s="37"/>
    </row>
    <row r="107" spans="1:7" ht="15">
      <c r="A107" s="13">
        <v>98</v>
      </c>
      <c r="B107" s="13" t="s">
        <v>86</v>
      </c>
      <c r="C107" s="32">
        <v>14880693</v>
      </c>
      <c r="D107" s="32"/>
      <c r="E107" s="32">
        <v>5</v>
      </c>
      <c r="F107" s="30" t="s">
        <v>137</v>
      </c>
      <c r="G107" s="37" t="s">
        <v>168</v>
      </c>
    </row>
    <row r="108" spans="1:7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0" t="s">
        <v>137</v>
      </c>
      <c r="G108" s="37" t="s">
        <v>169</v>
      </c>
    </row>
    <row r="109" spans="1:7" ht="15">
      <c r="A109" s="13">
        <v>100</v>
      </c>
      <c r="B109" s="13" t="s">
        <v>88</v>
      </c>
      <c r="C109" s="32"/>
      <c r="D109" s="32"/>
      <c r="E109" s="32">
        <v>10</v>
      </c>
      <c r="F109" s="30" t="s">
        <v>137</v>
      </c>
      <c r="G109" s="37" t="s">
        <v>138</v>
      </c>
    </row>
    <row r="110" spans="1:7" ht="15">
      <c r="A110" s="13">
        <v>101</v>
      </c>
      <c r="B110" s="13" t="s">
        <v>89</v>
      </c>
      <c r="C110" s="32" t="s">
        <v>122</v>
      </c>
      <c r="D110" s="32"/>
      <c r="E110" s="32" t="s">
        <v>128</v>
      </c>
      <c r="F110" s="30" t="s">
        <v>137</v>
      </c>
      <c r="G110" s="37"/>
    </row>
    <row r="111" spans="1:7" ht="15">
      <c r="A111" s="13">
        <v>102</v>
      </c>
      <c r="B111" s="13" t="s">
        <v>90</v>
      </c>
      <c r="C111" s="32" t="s">
        <v>123</v>
      </c>
      <c r="D111" s="32"/>
      <c r="E111" s="32" t="s">
        <v>129</v>
      </c>
      <c r="F111" s="30" t="s">
        <v>137</v>
      </c>
      <c r="G111" s="37"/>
    </row>
    <row r="112" spans="1:7" ht="15">
      <c r="A112" s="13">
        <v>103</v>
      </c>
      <c r="B112" s="13" t="s">
        <v>91</v>
      </c>
      <c r="C112" s="32" t="s">
        <v>124</v>
      </c>
      <c r="D112" s="32"/>
      <c r="E112" s="32" t="s">
        <v>130</v>
      </c>
      <c r="F112" s="30" t="s">
        <v>137</v>
      </c>
      <c r="G112" s="37"/>
    </row>
    <row r="113" spans="1:7" ht="15">
      <c r="A113" s="13">
        <v>104</v>
      </c>
      <c r="B113" s="13" t="s">
        <v>92</v>
      </c>
      <c r="C113" s="32"/>
      <c r="D113" s="32"/>
      <c r="E113" s="32" t="s">
        <v>131</v>
      </c>
      <c r="F113" s="30" t="s">
        <v>137</v>
      </c>
      <c r="G113" s="37"/>
    </row>
    <row r="114" spans="1:7" ht="15">
      <c r="A114" s="13">
        <v>105</v>
      </c>
      <c r="B114" s="13" t="s">
        <v>19</v>
      </c>
      <c r="C114" s="32"/>
      <c r="D114" s="32"/>
      <c r="E114" s="32" t="s">
        <v>132</v>
      </c>
      <c r="F114" s="30" t="s">
        <v>137</v>
      </c>
      <c r="G114" s="37"/>
    </row>
    <row r="115" spans="1:7" ht="15">
      <c r="A115" s="13">
        <v>106</v>
      </c>
      <c r="B115" s="13" t="s">
        <v>93</v>
      </c>
      <c r="C115" s="32" t="s">
        <v>125</v>
      </c>
      <c r="D115" s="32"/>
      <c r="E115" s="32" t="s">
        <v>133</v>
      </c>
      <c r="F115" s="30" t="s">
        <v>137</v>
      </c>
      <c r="G115" s="37"/>
    </row>
    <row r="116" spans="1:7" ht="15">
      <c r="A116" s="13">
        <v>107</v>
      </c>
      <c r="B116" s="13" t="s">
        <v>94</v>
      </c>
      <c r="C116" s="32"/>
      <c r="D116" s="32"/>
      <c r="E116" s="32" t="s">
        <v>134</v>
      </c>
      <c r="F116" s="30" t="s">
        <v>137</v>
      </c>
      <c r="G116" s="37"/>
    </row>
    <row r="117" spans="1:7" ht="15">
      <c r="A117" s="13">
        <v>108</v>
      </c>
      <c r="B117" s="13" t="s">
        <v>95</v>
      </c>
      <c r="C117" s="32" t="s">
        <v>126</v>
      </c>
      <c r="D117" s="32"/>
      <c r="E117" s="32" t="s">
        <v>135</v>
      </c>
      <c r="F117" s="30" t="s">
        <v>137</v>
      </c>
      <c r="G117" s="37" t="s">
        <v>138</v>
      </c>
    </row>
    <row r="118" spans="1:7" ht="15">
      <c r="A118" s="13">
        <v>109</v>
      </c>
      <c r="B118" s="13" t="s">
        <v>96</v>
      </c>
      <c r="C118" s="32" t="s">
        <v>127</v>
      </c>
      <c r="D118" s="32"/>
      <c r="E118" s="32" t="s">
        <v>136</v>
      </c>
      <c r="F118" s="30" t="s">
        <v>137</v>
      </c>
      <c r="G118" s="37" t="s">
        <v>138</v>
      </c>
    </row>
    <row r="119" spans="1:7" ht="15">
      <c r="A119" s="13">
        <v>110</v>
      </c>
      <c r="B119" s="13" t="s">
        <v>97</v>
      </c>
      <c r="C119" s="32">
        <v>14530130</v>
      </c>
      <c r="D119" s="32"/>
      <c r="E119" s="32">
        <v>1</v>
      </c>
      <c r="F119" s="30" t="s">
        <v>137</v>
      </c>
      <c r="G119" s="37"/>
    </row>
    <row r="120" spans="1:7" ht="15">
      <c r="A120" s="13">
        <v>111</v>
      </c>
      <c r="B120" s="13" t="s">
        <v>98</v>
      </c>
      <c r="C120" s="32"/>
      <c r="D120" s="32"/>
      <c r="E120" s="32">
        <v>2</v>
      </c>
      <c r="F120" s="30" t="s">
        <v>137</v>
      </c>
      <c r="G120" s="37" t="s">
        <v>170</v>
      </c>
    </row>
    <row r="121" spans="1:7" ht="15">
      <c r="A121" s="13">
        <v>112</v>
      </c>
      <c r="B121" s="13" t="s">
        <v>99</v>
      </c>
      <c r="C121" s="32"/>
      <c r="D121" s="32"/>
      <c r="E121" s="32">
        <v>1</v>
      </c>
      <c r="F121" s="30" t="s">
        <v>137</v>
      </c>
      <c r="G121" s="37"/>
    </row>
    <row r="122" spans="1:7" ht="15">
      <c r="A122" s="13">
        <v>113</v>
      </c>
      <c r="B122" s="13" t="s">
        <v>100</v>
      </c>
      <c r="C122" s="32"/>
      <c r="D122" s="32"/>
      <c r="E122" s="32">
        <v>2</v>
      </c>
      <c r="F122" s="30" t="s">
        <v>137</v>
      </c>
      <c r="G122" s="37"/>
    </row>
    <row r="123" spans="1:7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0" t="s">
        <v>137</v>
      </c>
      <c r="G123" s="37" t="s">
        <v>170</v>
      </c>
    </row>
    <row r="124" spans="1:7" ht="15">
      <c r="A124" s="13">
        <v>115</v>
      </c>
      <c r="B124" s="13" t="s">
        <v>102</v>
      </c>
      <c r="C124" s="32">
        <v>14506789</v>
      </c>
      <c r="D124" s="32"/>
      <c r="E124" s="32">
        <v>1</v>
      </c>
      <c r="F124" s="30" t="s">
        <v>137</v>
      </c>
      <c r="G124" s="37"/>
    </row>
    <row r="125" spans="1:7" ht="15">
      <c r="A125" s="13">
        <v>116</v>
      </c>
      <c r="B125" s="13" t="s">
        <v>103</v>
      </c>
      <c r="C125" s="32">
        <v>14506786</v>
      </c>
      <c r="D125" s="32"/>
      <c r="E125" s="32">
        <v>1</v>
      </c>
      <c r="F125" s="30" t="s">
        <v>137</v>
      </c>
      <c r="G125" s="37"/>
    </row>
    <row r="126" spans="1:7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0" t="s">
        <v>137</v>
      </c>
      <c r="G126" s="37" t="s">
        <v>171</v>
      </c>
    </row>
    <row r="127" spans="1:7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0" t="s">
        <v>137</v>
      </c>
      <c r="G127" s="37" t="s">
        <v>172</v>
      </c>
    </row>
    <row r="128" spans="1:7" ht="15">
      <c r="A128" s="13">
        <v>119</v>
      </c>
      <c r="B128" s="13" t="s">
        <v>105</v>
      </c>
      <c r="C128" s="32">
        <v>14529103</v>
      </c>
      <c r="D128" s="32"/>
      <c r="E128" s="32">
        <v>2</v>
      </c>
      <c r="F128" s="30" t="s">
        <v>137</v>
      </c>
      <c r="G128" s="37"/>
    </row>
    <row r="129" spans="1:7" ht="15">
      <c r="A129" s="13">
        <v>120</v>
      </c>
      <c r="B129" s="13" t="s">
        <v>106</v>
      </c>
      <c r="C129" s="32">
        <v>14524738</v>
      </c>
      <c r="D129" s="32"/>
      <c r="E129" s="32">
        <v>1</v>
      </c>
      <c r="F129" s="30" t="s">
        <v>137</v>
      </c>
      <c r="G129" s="37" t="s">
        <v>173</v>
      </c>
    </row>
    <row r="130" spans="1:7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0" t="s">
        <v>137</v>
      </c>
      <c r="G130" s="37" t="s">
        <v>174</v>
      </c>
    </row>
    <row r="131" spans="1:7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0" t="s">
        <v>137</v>
      </c>
      <c r="G131" s="37"/>
    </row>
    <row r="132" spans="1:7" ht="15">
      <c r="A132" s="13">
        <v>123</v>
      </c>
      <c r="B132" s="13" t="s">
        <v>109</v>
      </c>
      <c r="C132" s="32"/>
      <c r="D132" s="32"/>
      <c r="E132" s="32">
        <v>50</v>
      </c>
      <c r="F132" s="30" t="s">
        <v>137</v>
      </c>
      <c r="G132" s="37" t="s">
        <v>175</v>
      </c>
    </row>
    <row r="133" spans="1:7" ht="15">
      <c r="A133" s="13">
        <v>124</v>
      </c>
      <c r="B133" s="13" t="s">
        <v>110</v>
      </c>
      <c r="C133" s="32">
        <v>14511327</v>
      </c>
      <c r="D133" s="32"/>
      <c r="E133" s="32">
        <v>30</v>
      </c>
      <c r="F133" s="30" t="s">
        <v>137</v>
      </c>
      <c r="G133" s="37"/>
    </row>
    <row r="134" spans="1:7" ht="15">
      <c r="A134" s="13">
        <v>125</v>
      </c>
      <c r="B134" s="13" t="s">
        <v>111</v>
      </c>
      <c r="C134" s="5">
        <v>14532126</v>
      </c>
      <c r="D134" s="32"/>
      <c r="E134" s="32">
        <v>1</v>
      </c>
      <c r="F134" s="30" t="s">
        <v>137</v>
      </c>
      <c r="G134" s="37"/>
    </row>
    <row r="135" spans="1:7" ht="15">
      <c r="A135" s="13">
        <v>126</v>
      </c>
      <c r="B135" s="13" t="s">
        <v>111</v>
      </c>
      <c r="C135" s="32">
        <v>14640081</v>
      </c>
      <c r="D135" s="32"/>
      <c r="E135" s="32">
        <v>1</v>
      </c>
      <c r="F135" s="30" t="s">
        <v>137</v>
      </c>
      <c r="G135" s="37"/>
    </row>
    <row r="136" spans="1:7" ht="15">
      <c r="A136" s="13">
        <v>127</v>
      </c>
      <c r="B136" s="13" t="s">
        <v>111</v>
      </c>
      <c r="C136" s="32">
        <v>3183620</v>
      </c>
      <c r="D136" s="32"/>
      <c r="E136" s="32">
        <v>1</v>
      </c>
      <c r="F136" s="30" t="s">
        <v>137</v>
      </c>
      <c r="G136" s="37"/>
    </row>
    <row r="137" spans="1:7" ht="15">
      <c r="A137" s="13">
        <v>128</v>
      </c>
      <c r="B137" s="13" t="s">
        <v>111</v>
      </c>
      <c r="C137" s="32">
        <v>15084140</v>
      </c>
      <c r="D137" s="32"/>
      <c r="E137" s="32">
        <v>1</v>
      </c>
      <c r="F137" s="30" t="s">
        <v>137</v>
      </c>
      <c r="G137" s="37"/>
    </row>
    <row r="138" spans="1:7" ht="15">
      <c r="A138" s="13">
        <v>129</v>
      </c>
      <c r="B138" s="13" t="s">
        <v>111</v>
      </c>
      <c r="C138" s="32">
        <v>14640080</v>
      </c>
      <c r="D138" s="32"/>
      <c r="E138" s="32">
        <v>1</v>
      </c>
      <c r="F138" s="30" t="s">
        <v>137</v>
      </c>
      <c r="G138" s="37"/>
    </row>
    <row r="139" spans="1:7" ht="15">
      <c r="A139" s="13">
        <v>130</v>
      </c>
      <c r="B139" s="13" t="s">
        <v>112</v>
      </c>
      <c r="C139" s="32">
        <v>14550884</v>
      </c>
      <c r="D139" s="32"/>
      <c r="E139" s="32">
        <v>5</v>
      </c>
      <c r="F139" s="30" t="s">
        <v>137</v>
      </c>
      <c r="G139" s="37"/>
    </row>
    <row r="140" spans="1:7" ht="15">
      <c r="A140" s="13">
        <v>131</v>
      </c>
      <c r="B140" s="13" t="s">
        <v>113</v>
      </c>
      <c r="C140" s="32">
        <v>21814758</v>
      </c>
      <c r="D140" s="32"/>
      <c r="E140" s="32">
        <v>1</v>
      </c>
      <c r="F140" s="30" t="s">
        <v>137</v>
      </c>
      <c r="G140" s="37"/>
    </row>
    <row r="141" spans="1:7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0" t="s">
        <v>137</v>
      </c>
      <c r="G141" s="37"/>
    </row>
  </sheetData>
  <autoFilter ref="A9:G141"/>
  <conditionalFormatting sqref="D45">
    <cfRule type="duplicateValues" dxfId="97" priority="7"/>
  </conditionalFormatting>
  <conditionalFormatting sqref="D45">
    <cfRule type="duplicateValues" dxfId="96" priority="8"/>
  </conditionalFormatting>
  <conditionalFormatting sqref="C41">
    <cfRule type="duplicateValues" dxfId="95" priority="5"/>
  </conditionalFormatting>
  <conditionalFormatting sqref="C41">
    <cfRule type="duplicateValues" dxfId="94" priority="6"/>
  </conditionalFormatting>
  <conditionalFormatting sqref="D76">
    <cfRule type="duplicateValues" dxfId="93" priority="3"/>
  </conditionalFormatting>
  <conditionalFormatting sqref="D76">
    <cfRule type="duplicateValues" dxfId="92" priority="4"/>
  </conditionalFormatting>
  <conditionalFormatting sqref="C85">
    <cfRule type="duplicateValues" dxfId="91" priority="1"/>
  </conditionalFormatting>
  <conditionalFormatting sqref="C85">
    <cfRule type="duplicateValues" dxfId="90" priority="2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48"/>
  <sheetViews>
    <sheetView showGridLines="0" topLeftCell="A133" zoomScale="110" zoomScaleNormal="110" workbookViewId="0">
      <selection activeCell="L142" sqref="L142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2.140625" style="12" bestFit="1" customWidth="1"/>
    <col min="5" max="5" width="9.140625" style="12" customWidth="1"/>
    <col min="6" max="9" width="9.140625" style="12" hidden="1" customWidth="1"/>
    <col min="10" max="10" width="13.140625" style="56" hidden="1" customWidth="1"/>
    <col min="11" max="11" width="16.85546875" style="57" customWidth="1"/>
    <col min="12" max="12" width="18" style="56" customWidth="1"/>
    <col min="13" max="13" width="12" style="12" bestFit="1" customWidth="1"/>
    <col min="14" max="14" width="12" style="12" hidden="1" customWidth="1"/>
    <col min="15" max="15" width="19.28515625" style="12" bestFit="1" customWidth="1"/>
    <col min="16" max="16" width="14.5703125" style="12" hidden="1" customWidth="1"/>
    <col min="17" max="17" width="18.28515625" style="14" customWidth="1"/>
    <col min="18" max="18" width="11.140625" style="7" customWidth="1"/>
    <col min="19" max="21" width="9.140625" style="7"/>
    <col min="22" max="22" width="14.85546875" style="7" bestFit="1" customWidth="1"/>
    <col min="23" max="23" width="18.5703125" style="7" bestFit="1" customWidth="1"/>
    <col min="24" max="24" width="11.140625" style="7" bestFit="1" customWidth="1"/>
    <col min="25" max="25" width="13.28515625" style="7" bestFit="1" customWidth="1"/>
    <col min="26" max="26" width="14.140625" style="7" bestFit="1" customWidth="1"/>
    <col min="27" max="16384" width="9.140625" style="7"/>
  </cols>
  <sheetData>
    <row r="1" spans="1:25" ht="19.5" customHeight="1">
      <c r="A1" s="15" t="s">
        <v>9</v>
      </c>
      <c r="C1" s="17" t="s">
        <v>22</v>
      </c>
    </row>
    <row r="2" spans="1:25" ht="19.5" customHeight="1">
      <c r="A2" s="18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58"/>
      <c r="K2" s="58"/>
      <c r="L2" s="58"/>
      <c r="M2" s="21"/>
      <c r="N2" s="21"/>
      <c r="O2" s="21"/>
      <c r="P2" s="21"/>
      <c r="Q2" s="21"/>
    </row>
    <row r="3" spans="1:25" ht="19.5" customHeight="1">
      <c r="A3" s="18" t="s">
        <v>4</v>
      </c>
      <c r="B3" s="19"/>
      <c r="C3" s="2" t="s">
        <v>23</v>
      </c>
      <c r="D3" s="20"/>
      <c r="E3" s="21"/>
      <c r="F3" s="21"/>
      <c r="G3" s="21"/>
      <c r="H3" s="21"/>
      <c r="I3" s="21"/>
      <c r="J3" s="58"/>
      <c r="K3" s="58"/>
      <c r="L3" s="58"/>
      <c r="M3" s="21"/>
      <c r="N3" s="21"/>
      <c r="O3" s="21"/>
      <c r="P3" s="21"/>
      <c r="Q3" s="21"/>
    </row>
    <row r="4" spans="1:25" ht="19.5" customHeight="1">
      <c r="A4" s="18" t="s">
        <v>5</v>
      </c>
      <c r="B4" s="19"/>
      <c r="C4" s="3">
        <v>18975</v>
      </c>
      <c r="D4" s="20"/>
      <c r="E4" s="22"/>
      <c r="F4" s="22"/>
      <c r="G4" s="22"/>
      <c r="H4" s="22"/>
      <c r="I4" s="22"/>
      <c r="J4" s="59"/>
      <c r="K4" s="59"/>
      <c r="L4" s="59"/>
      <c r="M4" s="22"/>
      <c r="N4" s="22"/>
      <c r="O4" s="22"/>
      <c r="P4" s="22"/>
      <c r="Q4" s="23"/>
    </row>
    <row r="5" spans="1:25" ht="19.5" customHeight="1">
      <c r="A5" s="18" t="s">
        <v>6</v>
      </c>
      <c r="B5" s="19"/>
      <c r="C5" s="3">
        <v>15999</v>
      </c>
      <c r="D5" s="20"/>
      <c r="E5" s="19"/>
      <c r="F5" s="19"/>
      <c r="G5" s="19"/>
      <c r="H5" s="19"/>
      <c r="I5" s="19"/>
      <c r="J5" s="60"/>
      <c r="K5" s="60"/>
      <c r="L5" s="60"/>
      <c r="M5" s="19"/>
      <c r="N5" s="19"/>
      <c r="O5" s="19"/>
      <c r="P5" s="19"/>
      <c r="Q5" s="24"/>
    </row>
    <row r="6" spans="1:25" ht="19.5" customHeight="1">
      <c r="A6" s="18" t="s">
        <v>10</v>
      </c>
      <c r="B6" s="19"/>
      <c r="C6" s="1">
        <v>45091</v>
      </c>
      <c r="D6" s="25"/>
      <c r="E6" s="19"/>
      <c r="F6" s="19"/>
      <c r="G6" s="19"/>
      <c r="H6" s="19"/>
      <c r="I6" s="19"/>
      <c r="J6" s="60"/>
      <c r="K6" s="60"/>
      <c r="L6" s="60"/>
      <c r="M6" s="19"/>
      <c r="N6" s="19"/>
      <c r="O6" s="19"/>
      <c r="P6" s="19"/>
      <c r="Q6" s="24"/>
      <c r="S6" s="26"/>
      <c r="T6" s="26"/>
    </row>
    <row r="7" spans="1:25" ht="19.5" customHeight="1">
      <c r="A7" s="18" t="s">
        <v>11</v>
      </c>
      <c r="B7" s="19"/>
      <c r="C7" s="4" t="s">
        <v>24</v>
      </c>
      <c r="D7" s="25"/>
      <c r="E7" s="19"/>
      <c r="F7" s="19"/>
      <c r="G7" s="19"/>
      <c r="H7" s="19"/>
      <c r="I7" s="19"/>
      <c r="J7" s="60"/>
      <c r="K7" s="60"/>
      <c r="L7" s="60"/>
      <c r="M7" s="19"/>
      <c r="N7" s="19"/>
      <c r="O7" s="19"/>
      <c r="P7" s="19"/>
      <c r="Q7" s="24"/>
      <c r="S7" s="26"/>
      <c r="T7" s="26"/>
    </row>
    <row r="8" spans="1:25" ht="19.5" customHeight="1">
      <c r="A8" s="18" t="s">
        <v>12</v>
      </c>
      <c r="B8" s="19"/>
      <c r="C8" s="6" t="s">
        <v>16</v>
      </c>
      <c r="D8" s="25"/>
      <c r="E8" s="19"/>
      <c r="F8" s="19"/>
      <c r="G8" s="19"/>
      <c r="H8" s="19"/>
      <c r="I8" s="19"/>
      <c r="J8" s="60"/>
      <c r="K8" s="60"/>
      <c r="L8" s="60"/>
      <c r="M8" s="19"/>
      <c r="N8" s="19"/>
      <c r="O8" s="19"/>
      <c r="P8" s="19"/>
      <c r="Q8" s="24"/>
      <c r="S8" s="26"/>
      <c r="T8" s="26"/>
    </row>
    <row r="9" spans="1:25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177</v>
      </c>
      <c r="H9" s="10" t="s">
        <v>176</v>
      </c>
      <c r="I9" s="10"/>
      <c r="J9" s="61"/>
      <c r="K9" s="62" t="s">
        <v>182</v>
      </c>
      <c r="L9" s="61" t="s">
        <v>183</v>
      </c>
      <c r="M9" s="10" t="s">
        <v>184</v>
      </c>
      <c r="N9" s="10"/>
      <c r="O9" s="10" t="s">
        <v>185</v>
      </c>
      <c r="P9" s="10" t="s">
        <v>15</v>
      </c>
      <c r="Q9" s="27" t="s">
        <v>13</v>
      </c>
      <c r="R9" s="28"/>
      <c r="S9" s="28"/>
      <c r="T9" s="28"/>
      <c r="U9" s="28"/>
      <c r="V9" s="28"/>
      <c r="W9" s="28"/>
      <c r="X9" s="28"/>
      <c r="Y9" s="8"/>
    </row>
    <row r="10" spans="1:25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/>
      <c r="J10" s="53">
        <v>450000</v>
      </c>
      <c r="K10" s="63">
        <v>495000.00000000006</v>
      </c>
      <c r="L10" s="64">
        <f>K10*E10</f>
        <v>990000.00000000012</v>
      </c>
      <c r="M10" s="5" t="s">
        <v>138</v>
      </c>
      <c r="N10" s="5"/>
      <c r="O10" s="5" t="s">
        <v>138</v>
      </c>
      <c r="P10" s="30" t="s">
        <v>137</v>
      </c>
      <c r="Q10" s="36"/>
      <c r="R10" s="28"/>
      <c r="S10" s="28"/>
      <c r="T10" s="28"/>
      <c r="U10" s="28"/>
      <c r="V10" s="28"/>
      <c r="W10" s="28"/>
      <c r="X10" s="28"/>
      <c r="Y10" s="8"/>
    </row>
    <row r="11" spans="1:25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/>
      <c r="J11" s="64">
        <v>1500</v>
      </c>
      <c r="K11" s="63">
        <v>1650.0000000000002</v>
      </c>
      <c r="L11" s="64">
        <f>K11*E11</f>
        <v>16500.000000000004</v>
      </c>
      <c r="M11" s="5" t="s">
        <v>138</v>
      </c>
      <c r="N11" s="5"/>
      <c r="O11" s="5" t="s">
        <v>138</v>
      </c>
      <c r="P11" s="30" t="s">
        <v>137</v>
      </c>
      <c r="Q11" s="37" t="s">
        <v>138</v>
      </c>
      <c r="R11" s="28"/>
      <c r="S11" s="28"/>
      <c r="T11" s="28"/>
      <c r="U11" s="28"/>
      <c r="V11" s="28"/>
      <c r="W11" s="28"/>
      <c r="X11" s="28"/>
      <c r="Y11" s="8"/>
    </row>
    <row r="12" spans="1:25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/>
      <c r="J12" s="5"/>
      <c r="K12" s="63">
        <v>190299.48131250002</v>
      </c>
      <c r="L12" s="64">
        <f t="shared" ref="L12:L43" si="0">E12*K12</f>
        <v>380598.96262500004</v>
      </c>
      <c r="M12" s="5" t="s">
        <v>177</v>
      </c>
      <c r="N12" s="5"/>
      <c r="O12" s="5" t="s">
        <v>189</v>
      </c>
      <c r="P12" s="30" t="s">
        <v>137</v>
      </c>
      <c r="Q12" s="34"/>
      <c r="R12" s="28"/>
      <c r="S12" s="28"/>
      <c r="T12" s="28"/>
      <c r="U12" s="28"/>
      <c r="V12" s="28"/>
      <c r="W12" s="28"/>
      <c r="X12" s="28"/>
      <c r="Y12" s="8"/>
    </row>
    <row r="13" spans="1:25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/>
      <c r="J13" s="5"/>
      <c r="K13" s="63">
        <v>182496.38399999999</v>
      </c>
      <c r="L13" s="64">
        <f t="shared" si="0"/>
        <v>364992.76799999998</v>
      </c>
      <c r="M13" s="5" t="s">
        <v>176</v>
      </c>
      <c r="N13" s="5"/>
      <c r="O13" s="5" t="s">
        <v>189</v>
      </c>
      <c r="P13" s="30" t="s">
        <v>137</v>
      </c>
      <c r="Q13" s="38"/>
      <c r="R13" s="28"/>
      <c r="S13" s="28"/>
      <c r="T13" s="28"/>
      <c r="U13" s="28"/>
      <c r="V13" s="28"/>
      <c r="W13" s="28"/>
      <c r="X13" s="28"/>
      <c r="Y13" s="8"/>
    </row>
    <row r="14" spans="1:25" s="80" customFormat="1" ht="15" customHeight="1">
      <c r="A14" s="71">
        <v>5</v>
      </c>
      <c r="B14" s="71" t="s">
        <v>27</v>
      </c>
      <c r="C14" s="72">
        <v>17535679</v>
      </c>
      <c r="D14" s="73">
        <v>17457469</v>
      </c>
      <c r="E14" s="72">
        <v>1</v>
      </c>
      <c r="F14" s="72"/>
      <c r="G14" s="72">
        <f>INDEX('[1]Balance(Stock Control)'!$AL:$AL,MATCH(C14,'[1]Balance(Stock Control)'!$F:$F,0))</f>
        <v>34</v>
      </c>
      <c r="H14" s="72" t="e">
        <f>INDEX('[2]Balance(Stock Control)'!$AK:$AK,MATCH(C14,'[2]Balance(Stock Control)'!$E:$E,0))</f>
        <v>#N/A</v>
      </c>
      <c r="I14" s="72"/>
      <c r="J14" s="72"/>
      <c r="K14" s="74">
        <v>70891.093349999996</v>
      </c>
      <c r="L14" s="74">
        <f t="shared" si="0"/>
        <v>70891.093349999996</v>
      </c>
      <c r="M14" s="75" t="s">
        <v>177</v>
      </c>
      <c r="N14" s="75"/>
      <c r="O14" s="73" t="s">
        <v>189</v>
      </c>
      <c r="P14" s="76" t="s">
        <v>137</v>
      </c>
      <c r="Q14" s="77"/>
      <c r="R14" s="78"/>
      <c r="S14" s="78"/>
      <c r="T14" s="78"/>
      <c r="U14" s="78"/>
      <c r="V14" s="78"/>
      <c r="W14" s="78"/>
      <c r="X14" s="78"/>
      <c r="Y14" s="79"/>
    </row>
    <row r="15" spans="1:25" s="100" customFormat="1" ht="15" customHeight="1">
      <c r="A15" s="92">
        <v>6</v>
      </c>
      <c r="B15" s="92" t="s">
        <v>21</v>
      </c>
      <c r="C15" s="93">
        <v>14578415</v>
      </c>
      <c r="D15" s="94"/>
      <c r="E15" s="93">
        <v>1</v>
      </c>
      <c r="F15" s="93"/>
      <c r="G15" s="93">
        <f>INDEX('[1]Balance(Stock Control)'!$AL:$AL,MATCH(C15,'[1]Balance(Stock Control)'!$F:$F,0))</f>
        <v>0</v>
      </c>
      <c r="H15" s="93" t="e">
        <f>INDEX('[2]Balance(Stock Control)'!$AK:$AK,MATCH(C15,'[2]Balance(Stock Control)'!$E:$E,0))</f>
        <v>#N/A</v>
      </c>
      <c r="I15" s="93"/>
      <c r="J15" s="95">
        <v>95000</v>
      </c>
      <c r="K15" s="95">
        <v>104500.00000000001</v>
      </c>
      <c r="L15" s="95">
        <f t="shared" si="0"/>
        <v>104500.00000000001</v>
      </c>
      <c r="M15" s="93" t="s">
        <v>138</v>
      </c>
      <c r="N15" s="93"/>
      <c r="O15" s="93" t="s">
        <v>138</v>
      </c>
      <c r="P15" s="96" t="s">
        <v>137</v>
      </c>
      <c r="Q15" s="97" t="s">
        <v>139</v>
      </c>
      <c r="R15" s="98"/>
      <c r="S15" s="98"/>
      <c r="T15" s="98"/>
      <c r="U15" s="98"/>
      <c r="V15" s="98"/>
      <c r="W15" s="98"/>
      <c r="X15" s="98"/>
      <c r="Y15" s="99"/>
    </row>
    <row r="16" spans="1:25" s="100" customFormat="1" ht="15" customHeight="1">
      <c r="A16" s="92">
        <v>7</v>
      </c>
      <c r="B16" s="92" t="s">
        <v>21</v>
      </c>
      <c r="C16" s="94">
        <v>14595186</v>
      </c>
      <c r="D16" s="93">
        <v>14578414</v>
      </c>
      <c r="E16" s="93">
        <v>1</v>
      </c>
      <c r="F16" s="93"/>
      <c r="G16" s="93">
        <v>2</v>
      </c>
      <c r="H16" s="93" t="e">
        <f>INDEX('[2]Balance(Stock Control)'!$AK:$AK,MATCH(C16,'[2]Balance(Stock Control)'!$E:$E,0))</f>
        <v>#N/A</v>
      </c>
      <c r="I16" s="93"/>
      <c r="J16" s="93"/>
      <c r="K16" s="95">
        <v>362082.72712500009</v>
      </c>
      <c r="L16" s="95">
        <f t="shared" si="0"/>
        <v>362082.72712500009</v>
      </c>
      <c r="M16" s="93" t="s">
        <v>177</v>
      </c>
      <c r="N16" s="93"/>
      <c r="O16" s="93" t="s">
        <v>189</v>
      </c>
      <c r="P16" s="96" t="s">
        <v>137</v>
      </c>
      <c r="Q16" s="97" t="s">
        <v>139</v>
      </c>
      <c r="R16" s="98"/>
      <c r="S16" s="98"/>
      <c r="T16" s="98"/>
      <c r="U16" s="98"/>
      <c r="V16" s="98"/>
      <c r="W16" s="98"/>
      <c r="X16" s="98"/>
      <c r="Y16" s="99"/>
    </row>
    <row r="17" spans="1:25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/>
      <c r="J17" s="5"/>
      <c r="K17" s="63">
        <v>126443.04749999999</v>
      </c>
      <c r="L17" s="64">
        <f t="shared" si="0"/>
        <v>126443.04749999999</v>
      </c>
      <c r="M17" s="5" t="s">
        <v>177</v>
      </c>
      <c r="N17" s="5"/>
      <c r="O17" s="5" t="s">
        <v>189</v>
      </c>
      <c r="P17" s="30" t="s">
        <v>137</v>
      </c>
      <c r="Q17" s="37"/>
      <c r="R17" s="28"/>
      <c r="S17" s="28"/>
      <c r="T17" s="28"/>
      <c r="U17" s="28"/>
      <c r="V17" s="28"/>
      <c r="W17" s="28"/>
      <c r="X17" s="28"/>
      <c r="Y17" s="8"/>
    </row>
    <row r="18" spans="1:25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/>
      <c r="J18" s="5"/>
      <c r="K18" s="63">
        <v>67208.006250000006</v>
      </c>
      <c r="L18" s="64">
        <f t="shared" si="0"/>
        <v>67208.006250000006</v>
      </c>
      <c r="M18" s="5" t="s">
        <v>177</v>
      </c>
      <c r="N18" s="5"/>
      <c r="O18" s="5" t="s">
        <v>189</v>
      </c>
      <c r="P18" s="30" t="s">
        <v>137</v>
      </c>
      <c r="Q18" s="37"/>
      <c r="R18" s="28"/>
      <c r="S18" s="28"/>
      <c r="T18" s="28"/>
      <c r="U18" s="28"/>
      <c r="V18" s="28"/>
      <c r="W18" s="28"/>
      <c r="X18" s="28"/>
      <c r="Y18" s="8"/>
    </row>
    <row r="19" spans="1:25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/>
      <c r="J19" s="5"/>
      <c r="K19" s="63">
        <v>26475.958687500006</v>
      </c>
      <c r="L19" s="64">
        <f t="shared" si="0"/>
        <v>79427.876062500014</v>
      </c>
      <c r="M19" s="5" t="s">
        <v>177</v>
      </c>
      <c r="N19" s="5"/>
      <c r="O19" s="5" t="s">
        <v>189</v>
      </c>
      <c r="P19" s="30" t="s">
        <v>137</v>
      </c>
      <c r="Q19" s="37"/>
      <c r="R19" s="28"/>
      <c r="S19" s="28"/>
      <c r="T19" s="28"/>
      <c r="U19" s="28"/>
      <c r="V19" s="28"/>
      <c r="W19" s="28"/>
      <c r="X19" s="28"/>
      <c r="Y19" s="8"/>
    </row>
    <row r="20" spans="1:25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/>
      <c r="J20" s="5"/>
      <c r="K20" s="63">
        <v>109986.03000000003</v>
      </c>
      <c r="L20" s="64">
        <f t="shared" si="0"/>
        <v>109986.03000000003</v>
      </c>
      <c r="M20" s="5" t="s">
        <v>177</v>
      </c>
      <c r="N20" s="5"/>
      <c r="O20" s="5" t="s">
        <v>189</v>
      </c>
      <c r="P20" s="30" t="s">
        <v>137</v>
      </c>
      <c r="Q20" s="37"/>
      <c r="R20" s="28"/>
      <c r="S20" s="28"/>
      <c r="T20" s="28"/>
      <c r="U20" s="28"/>
      <c r="V20" s="28"/>
      <c r="W20" s="28"/>
      <c r="X20" s="28"/>
      <c r="Y20" s="8"/>
    </row>
    <row r="21" spans="1:25" ht="15" customHeight="1">
      <c r="A21" s="13">
        <v>12</v>
      </c>
      <c r="B21" s="13" t="s">
        <v>31</v>
      </c>
      <c r="C21" s="5">
        <v>14550602</v>
      </c>
      <c r="D21" s="32"/>
      <c r="E21" s="5">
        <v>1</v>
      </c>
      <c r="F21" s="5"/>
      <c r="G21" s="5">
        <f>INDEX('[1]Balance(Stock Control)'!$AL:$AL,MATCH(C21,'[1]Balance(Stock Control)'!$F:$F,0))</f>
        <v>7</v>
      </c>
      <c r="H21" s="5" t="e">
        <f>INDEX('[2]Balance(Stock Control)'!$AK:$AK,MATCH(C21,'[2]Balance(Stock Control)'!$E:$E,0))</f>
        <v>#N/A</v>
      </c>
      <c r="I21" s="5"/>
      <c r="J21" s="5"/>
      <c r="K21" s="63">
        <v>198756.51918750003</v>
      </c>
      <c r="L21" s="64">
        <f t="shared" si="0"/>
        <v>198756.51918750003</v>
      </c>
      <c r="M21" s="5" t="s">
        <v>177</v>
      </c>
      <c r="N21" s="5"/>
      <c r="O21" s="5" t="s">
        <v>189</v>
      </c>
      <c r="P21" s="30" t="s">
        <v>137</v>
      </c>
      <c r="Q21" s="37" t="s">
        <v>140</v>
      </c>
      <c r="R21" s="28"/>
      <c r="S21" s="28"/>
      <c r="T21" s="28"/>
      <c r="U21" s="28"/>
      <c r="V21" s="28"/>
      <c r="W21" s="28"/>
      <c r="X21" s="28"/>
      <c r="Y21" s="8"/>
    </row>
    <row r="22" spans="1:25" ht="15" customHeight="1">
      <c r="A22" s="13">
        <v>13</v>
      </c>
      <c r="B22" s="13" t="s">
        <v>31</v>
      </c>
      <c r="C22" s="5">
        <v>14550601</v>
      </c>
      <c r="D22" s="32">
        <v>14618831</v>
      </c>
      <c r="E22" s="5">
        <v>1</v>
      </c>
      <c r="F22" s="5"/>
      <c r="G22" s="5">
        <f>INDEX('[1]Balance(Stock Control)'!$AL:$AL,MATCH(C22,'[1]Balance(Stock Control)'!$F:$F,0))</f>
        <v>4</v>
      </c>
      <c r="H22" s="5" t="e">
        <f>INDEX('[2]Balance(Stock Control)'!$AK:$AK,MATCH(C22,'[2]Balance(Stock Control)'!$E:$E,0))</f>
        <v>#N/A</v>
      </c>
      <c r="I22" s="5"/>
      <c r="J22" s="5"/>
      <c r="K22" s="63">
        <v>211920.57337500001</v>
      </c>
      <c r="L22" s="64">
        <f t="shared" si="0"/>
        <v>211920.57337500001</v>
      </c>
      <c r="M22" s="5" t="s">
        <v>177</v>
      </c>
      <c r="N22" s="5"/>
      <c r="O22" s="5" t="s">
        <v>189</v>
      </c>
      <c r="P22" s="30" t="s">
        <v>137</v>
      </c>
      <c r="Q22" s="37" t="s">
        <v>141</v>
      </c>
      <c r="R22" s="28"/>
      <c r="S22" s="28"/>
      <c r="T22" s="28"/>
      <c r="U22" s="28"/>
      <c r="V22" s="28"/>
      <c r="W22" s="28"/>
      <c r="X22" s="28"/>
      <c r="Y22" s="8"/>
    </row>
    <row r="23" spans="1:25" ht="15" customHeight="1">
      <c r="A23" s="13">
        <v>14</v>
      </c>
      <c r="B23" s="13" t="s">
        <v>31</v>
      </c>
      <c r="C23" s="44" t="s">
        <v>186</v>
      </c>
      <c r="D23" s="43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/>
      <c r="J23" s="5"/>
      <c r="K23" s="63">
        <v>79842.16800000002</v>
      </c>
      <c r="L23" s="64">
        <f t="shared" si="0"/>
        <v>79842.16800000002</v>
      </c>
      <c r="M23" s="5" t="s">
        <v>187</v>
      </c>
      <c r="N23" s="5"/>
      <c r="O23" s="5" t="s">
        <v>189</v>
      </c>
      <c r="P23" s="30" t="s">
        <v>137</v>
      </c>
      <c r="Q23" s="37" t="s">
        <v>142</v>
      </c>
      <c r="R23" s="28"/>
      <c r="S23" s="28"/>
      <c r="T23" s="28"/>
      <c r="U23" s="28"/>
      <c r="V23" s="28"/>
      <c r="W23" s="28"/>
      <c r="X23" s="28"/>
      <c r="Y23" s="8"/>
    </row>
    <row r="24" spans="1:25" s="100" customFormat="1" ht="15" customHeight="1">
      <c r="A24" s="92">
        <v>15</v>
      </c>
      <c r="B24" s="92" t="s">
        <v>32</v>
      </c>
      <c r="C24" s="93">
        <v>21359390</v>
      </c>
      <c r="D24" s="94"/>
      <c r="E24" s="93">
        <v>1</v>
      </c>
      <c r="F24" s="93"/>
      <c r="G24" s="93">
        <f>INDEX('[1]Balance(Stock Control)'!$AL:$AL,MATCH(C24,'[1]Balance(Stock Control)'!$F:$F,0))</f>
        <v>1</v>
      </c>
      <c r="H24" s="93" t="e">
        <f>INDEX('[2]Balance(Stock Control)'!$AK:$AK,MATCH(C24,'[2]Balance(Stock Control)'!$E:$E,0))</f>
        <v>#N/A</v>
      </c>
      <c r="I24" s="93"/>
      <c r="J24" s="93"/>
      <c r="K24" s="95">
        <v>353558.48456250009</v>
      </c>
      <c r="L24" s="95">
        <f t="shared" si="0"/>
        <v>353558.48456250009</v>
      </c>
      <c r="M24" s="93" t="s">
        <v>177</v>
      </c>
      <c r="N24" s="93"/>
      <c r="O24" s="93" t="s">
        <v>189</v>
      </c>
      <c r="P24" s="96" t="s">
        <v>137</v>
      </c>
      <c r="Q24" s="97" t="s">
        <v>143</v>
      </c>
      <c r="R24" s="98"/>
      <c r="S24" s="98"/>
      <c r="T24" s="98"/>
      <c r="U24" s="98"/>
      <c r="V24" s="98"/>
      <c r="W24" s="98"/>
      <c r="X24" s="98"/>
      <c r="Y24" s="99"/>
    </row>
    <row r="25" spans="1:25" ht="15" customHeight="1">
      <c r="A25" s="13">
        <v>16</v>
      </c>
      <c r="B25" s="13" t="s">
        <v>33</v>
      </c>
      <c r="C25" s="5" t="s">
        <v>226</v>
      </c>
      <c r="D25" s="3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/>
      <c r="J25" s="5"/>
      <c r="K25" s="63">
        <v>163020.06000000003</v>
      </c>
      <c r="L25" s="64">
        <f t="shared" si="0"/>
        <v>163020.06000000003</v>
      </c>
      <c r="M25" s="5" t="s">
        <v>187</v>
      </c>
      <c r="N25" s="5"/>
      <c r="O25" s="5" t="s">
        <v>189</v>
      </c>
      <c r="P25" s="30" t="s">
        <v>137</v>
      </c>
      <c r="Q25" s="37"/>
      <c r="R25" s="28"/>
      <c r="S25" s="28"/>
      <c r="T25" s="28"/>
      <c r="U25" s="28"/>
      <c r="V25" s="28"/>
      <c r="W25" s="28"/>
      <c r="X25" s="28"/>
      <c r="Y25" s="8"/>
    </row>
    <row r="26" spans="1:25" ht="15" customHeight="1">
      <c r="A26" s="13">
        <v>17</v>
      </c>
      <c r="B26" s="13" t="s">
        <v>34</v>
      </c>
      <c r="C26" s="40">
        <v>21108673</v>
      </c>
      <c r="D26" s="5">
        <v>13969011</v>
      </c>
      <c r="E26" s="5">
        <v>20</v>
      </c>
      <c r="F26" s="5"/>
      <c r="G26" s="5">
        <f>INDEX('[1]Balance(Stock Control)'!$AL:$AL,MATCH(C26,'[1]Balance(Stock Control)'!$F:$F,0))</f>
        <v>31</v>
      </c>
      <c r="H26" s="5">
        <f>INDEX('[2]Balance(Stock Control)'!$AK:$AK,MATCH(C26,'[2]Balance(Stock Control)'!$E:$E,0))</f>
        <v>0</v>
      </c>
      <c r="I26" s="5"/>
      <c r="J26" s="5"/>
      <c r="K26" s="63">
        <v>8298.4348125000033</v>
      </c>
      <c r="L26" s="64">
        <f t="shared" si="0"/>
        <v>165968.69625000007</v>
      </c>
      <c r="M26" s="43" t="s">
        <v>177</v>
      </c>
      <c r="N26" s="43"/>
      <c r="O26" s="5" t="s">
        <v>189</v>
      </c>
      <c r="P26" s="30" t="s">
        <v>137</v>
      </c>
      <c r="Q26" s="37" t="s">
        <v>144</v>
      </c>
      <c r="R26" s="28"/>
      <c r="S26" s="28"/>
      <c r="T26" s="28"/>
      <c r="U26" s="28"/>
      <c r="V26" s="28"/>
      <c r="W26" s="28"/>
      <c r="X26" s="28"/>
      <c r="Y26" s="8"/>
    </row>
    <row r="27" spans="1:25" ht="15" customHeight="1">
      <c r="A27" s="13">
        <v>18</v>
      </c>
      <c r="B27" s="13" t="s">
        <v>21</v>
      </c>
      <c r="C27" s="5">
        <v>14554023</v>
      </c>
      <c r="D27" s="32">
        <v>14635531</v>
      </c>
      <c r="E27" s="5">
        <v>1</v>
      </c>
      <c r="F27" s="5"/>
      <c r="G27" s="5" t="e">
        <f>INDEX('[1]Balance(Stock Control)'!$AL:$AL,MATCH(C27,'[1]Balance(Stock Control)'!$F:$F,0))</f>
        <v>#N/A</v>
      </c>
      <c r="H27" s="5">
        <f>INDEX('[2]Balance(Stock Control)'!$AK:$AK,MATCH(C27,'[2]Balance(Stock Control)'!$E:$E,0))</f>
        <v>0</v>
      </c>
      <c r="I27" s="5"/>
      <c r="J27" s="55">
        <v>120000</v>
      </c>
      <c r="K27" s="63">
        <v>132000</v>
      </c>
      <c r="L27" s="64">
        <f t="shared" si="0"/>
        <v>132000</v>
      </c>
      <c r="M27" s="5" t="s">
        <v>138</v>
      </c>
      <c r="N27" s="5"/>
      <c r="O27" s="5" t="s">
        <v>138</v>
      </c>
      <c r="P27" s="30" t="s">
        <v>137</v>
      </c>
      <c r="Q27" s="37" t="s">
        <v>145</v>
      </c>
      <c r="R27" s="28"/>
      <c r="S27" s="28"/>
      <c r="T27" s="28"/>
      <c r="U27" s="28"/>
      <c r="V27" s="28"/>
      <c r="W27" s="28"/>
      <c r="X27" s="28"/>
      <c r="Y27" s="8"/>
    </row>
    <row r="28" spans="1:25" s="100" customFormat="1" ht="15" customHeight="1">
      <c r="A28" s="92">
        <v>19</v>
      </c>
      <c r="B28" s="92" t="s">
        <v>35</v>
      </c>
      <c r="C28" s="93">
        <v>11110702</v>
      </c>
      <c r="D28" s="94"/>
      <c r="E28" s="93">
        <v>1</v>
      </c>
      <c r="F28" s="93"/>
      <c r="G28" s="93">
        <f>INDEX('[1]Balance(Stock Control)'!$AL:$AL,MATCH(C28,'[1]Balance(Stock Control)'!$F:$F,0))</f>
        <v>10</v>
      </c>
      <c r="H28" s="93">
        <f>INDEX('[2]Balance(Stock Control)'!$AK:$AK,MATCH(C28,'[2]Balance(Stock Control)'!$E:$E,0))</f>
        <v>0</v>
      </c>
      <c r="I28" s="93"/>
      <c r="J28" s="93"/>
      <c r="K28" s="95">
        <v>658894.005</v>
      </c>
      <c r="L28" s="95">
        <f t="shared" si="0"/>
        <v>658894.005</v>
      </c>
      <c r="M28" s="93" t="s">
        <v>177</v>
      </c>
      <c r="N28" s="93"/>
      <c r="O28" s="93" t="s">
        <v>189</v>
      </c>
      <c r="P28" s="96" t="s">
        <v>137</v>
      </c>
      <c r="Q28" s="97"/>
      <c r="R28" s="98"/>
      <c r="S28" s="98"/>
      <c r="T28" s="98"/>
      <c r="U28" s="98"/>
      <c r="V28" s="98"/>
      <c r="W28" s="98"/>
      <c r="X28" s="98"/>
      <c r="Y28" s="99"/>
    </row>
    <row r="29" spans="1:25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/>
      <c r="J29" s="5"/>
      <c r="K29" s="63">
        <v>193446.61874999999</v>
      </c>
      <c r="L29" s="64">
        <f t="shared" si="0"/>
        <v>193446.61874999999</v>
      </c>
      <c r="M29" s="5" t="s">
        <v>177</v>
      </c>
      <c r="N29" s="5"/>
      <c r="O29" s="5" t="s">
        <v>189</v>
      </c>
      <c r="P29" s="30" t="s">
        <v>137</v>
      </c>
      <c r="Q29" s="37"/>
      <c r="R29" s="28"/>
      <c r="S29" s="28"/>
      <c r="T29" s="28"/>
      <c r="U29" s="28"/>
      <c r="V29" s="28"/>
      <c r="W29" s="28"/>
      <c r="X29" s="28"/>
      <c r="Y29" s="8"/>
    </row>
    <row r="30" spans="1:25" s="100" customFormat="1" ht="15" customHeight="1">
      <c r="A30" s="92">
        <v>21</v>
      </c>
      <c r="B30" s="92" t="s">
        <v>37</v>
      </c>
      <c r="C30" s="93">
        <v>11110737</v>
      </c>
      <c r="D30" s="94"/>
      <c r="E30" s="93">
        <v>1</v>
      </c>
      <c r="F30" s="93"/>
      <c r="G30" s="93">
        <f>INDEX('[1]Balance(Stock Control)'!$AL:$AL,MATCH(C30,'[1]Balance(Stock Control)'!$F:$F,0))</f>
        <v>5</v>
      </c>
      <c r="H30" s="93" t="e">
        <f>INDEX('[2]Balance(Stock Control)'!$AK:$AK,MATCH(C30,'[2]Balance(Stock Control)'!$E:$E,0))</f>
        <v>#N/A</v>
      </c>
      <c r="I30" s="93"/>
      <c r="J30" s="93"/>
      <c r="K30" s="95">
        <v>600681.13874999993</v>
      </c>
      <c r="L30" s="95">
        <f t="shared" si="0"/>
        <v>600681.13874999993</v>
      </c>
      <c r="M30" s="93" t="s">
        <v>177</v>
      </c>
      <c r="N30" s="93"/>
      <c r="O30" s="93" t="s">
        <v>189</v>
      </c>
      <c r="P30" s="96" t="s">
        <v>137</v>
      </c>
      <c r="Q30" s="97"/>
      <c r="R30" s="98"/>
      <c r="S30" s="98"/>
      <c r="T30" s="98"/>
      <c r="U30" s="98"/>
      <c r="V30" s="98"/>
      <c r="W30" s="98"/>
      <c r="X30" s="98"/>
      <c r="Y30" s="99"/>
    </row>
    <row r="31" spans="1:25" ht="15" customHeight="1">
      <c r="A31" s="13">
        <v>22</v>
      </c>
      <c r="B31" s="13" t="s">
        <v>38</v>
      </c>
      <c r="C31" s="32">
        <v>14622354</v>
      </c>
      <c r="D31" s="5">
        <v>14621335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/>
      <c r="J31" s="55">
        <v>35000</v>
      </c>
      <c r="K31" s="63">
        <v>38500</v>
      </c>
      <c r="L31" s="64">
        <f t="shared" si="0"/>
        <v>38500</v>
      </c>
      <c r="M31" s="5" t="s">
        <v>138</v>
      </c>
      <c r="N31" s="5"/>
      <c r="O31" s="5" t="s">
        <v>138</v>
      </c>
      <c r="P31" s="30" t="s">
        <v>137</v>
      </c>
      <c r="Q31" s="37"/>
      <c r="R31" s="28"/>
      <c r="S31" s="28"/>
      <c r="T31" s="28"/>
      <c r="U31" s="28"/>
      <c r="V31" s="28"/>
      <c r="W31" s="28"/>
      <c r="X31" s="28"/>
      <c r="Y31" s="8"/>
    </row>
    <row r="32" spans="1:25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34"/>
      <c r="J32" s="65">
        <v>85000</v>
      </c>
      <c r="K32" s="63">
        <v>93500.000000000015</v>
      </c>
      <c r="L32" s="64">
        <f t="shared" si="0"/>
        <v>93500.000000000015</v>
      </c>
      <c r="M32" s="5" t="s">
        <v>138</v>
      </c>
      <c r="N32" s="5"/>
      <c r="O32" s="5" t="s">
        <v>138</v>
      </c>
      <c r="P32" s="30" t="s">
        <v>137</v>
      </c>
      <c r="Q32" s="39" t="s">
        <v>146</v>
      </c>
      <c r="R32" s="28"/>
      <c r="S32" s="28"/>
      <c r="T32" s="28"/>
      <c r="U32" s="28"/>
      <c r="V32" s="28"/>
      <c r="W32" s="28"/>
      <c r="X32" s="28"/>
      <c r="Y32" s="8"/>
    </row>
    <row r="33" spans="1:25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/>
      <c r="J33" s="5"/>
      <c r="K33" s="63">
        <v>162506.7198165138</v>
      </c>
      <c r="L33" s="64">
        <f t="shared" si="0"/>
        <v>162506.7198165138</v>
      </c>
      <c r="M33" s="5" t="s">
        <v>176</v>
      </c>
      <c r="N33" s="5"/>
      <c r="O33" s="5" t="s">
        <v>189</v>
      </c>
      <c r="P33" s="30" t="s">
        <v>137</v>
      </c>
      <c r="Q33" s="37"/>
      <c r="R33" s="28"/>
      <c r="S33" s="28"/>
      <c r="T33" s="28"/>
      <c r="U33" s="28"/>
      <c r="V33" s="28"/>
      <c r="W33" s="28"/>
      <c r="X33" s="28"/>
      <c r="Y33" s="8"/>
    </row>
    <row r="34" spans="1:25" ht="15" customHeight="1">
      <c r="A34" s="13">
        <v>25</v>
      </c>
      <c r="B34" s="13" t="s">
        <v>40</v>
      </c>
      <c r="C34" s="5">
        <v>11110022</v>
      </c>
      <c r="D34" s="46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/>
      <c r="J34" s="5"/>
      <c r="K34" s="63">
        <v>111500</v>
      </c>
      <c r="L34" s="64">
        <f t="shared" si="0"/>
        <v>111500</v>
      </c>
      <c r="M34" s="45" t="s">
        <v>214</v>
      </c>
      <c r="N34" s="45"/>
      <c r="O34" s="45" t="s">
        <v>217</v>
      </c>
      <c r="P34" s="30" t="s">
        <v>137</v>
      </c>
      <c r="Q34" s="37"/>
      <c r="R34" s="28"/>
      <c r="S34" s="28"/>
      <c r="T34" s="28"/>
      <c r="U34" s="28"/>
      <c r="V34" s="28"/>
      <c r="W34" s="28"/>
      <c r="X34" s="28"/>
      <c r="Y34" s="8"/>
    </row>
    <row r="35" spans="1:25" ht="15" customHeight="1">
      <c r="A35" s="13">
        <v>26</v>
      </c>
      <c r="B35" s="13" t="s">
        <v>41</v>
      </c>
      <c r="C35" s="5">
        <v>14881527</v>
      </c>
      <c r="D35" s="5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/>
      <c r="J35" s="64">
        <v>25000</v>
      </c>
      <c r="K35" s="63">
        <v>27500.000000000004</v>
      </c>
      <c r="L35" s="64">
        <f t="shared" si="0"/>
        <v>27500.000000000004</v>
      </c>
      <c r="M35" s="5" t="s">
        <v>138</v>
      </c>
      <c r="N35" s="5"/>
      <c r="O35" s="5" t="s">
        <v>138</v>
      </c>
      <c r="P35" s="30" t="s">
        <v>137</v>
      </c>
      <c r="Q35" s="37" t="s">
        <v>147</v>
      </c>
      <c r="R35" s="28"/>
      <c r="S35" s="28"/>
      <c r="T35" s="28"/>
      <c r="U35" s="28"/>
      <c r="V35" s="28"/>
      <c r="W35" s="28"/>
      <c r="X35" s="28"/>
      <c r="Y35" s="8"/>
    </row>
    <row r="36" spans="1:25" s="100" customFormat="1" ht="15" customHeight="1">
      <c r="A36" s="92">
        <v>27</v>
      </c>
      <c r="B36" s="92" t="s">
        <v>42</v>
      </c>
      <c r="C36" s="93" t="s">
        <v>117</v>
      </c>
      <c r="D36" s="94"/>
      <c r="E36" s="93">
        <v>1</v>
      </c>
      <c r="F36" s="93"/>
      <c r="G36" s="93" t="e">
        <f>INDEX('[1]Balance(Stock Control)'!$AL:$AL,MATCH(C36,'[1]Balance(Stock Control)'!$F:$F,0))</f>
        <v>#N/A</v>
      </c>
      <c r="H36" s="93" t="e">
        <f>INDEX('[2]Balance(Stock Control)'!$AK:$AK,MATCH(C36,'[2]Balance(Stock Control)'!$E:$E,0))</f>
        <v>#N/A</v>
      </c>
      <c r="I36" s="93"/>
      <c r="J36" s="101">
        <v>98000</v>
      </c>
      <c r="K36" s="95">
        <v>107800.00000000001</v>
      </c>
      <c r="L36" s="95">
        <f t="shared" si="0"/>
        <v>107800.00000000001</v>
      </c>
      <c r="M36" s="93" t="s">
        <v>138</v>
      </c>
      <c r="N36" s="93"/>
      <c r="O36" s="93" t="s">
        <v>138</v>
      </c>
      <c r="P36" s="96" t="s">
        <v>137</v>
      </c>
      <c r="Q36" s="97" t="s">
        <v>148</v>
      </c>
      <c r="R36" s="98"/>
      <c r="S36" s="98"/>
      <c r="T36" s="98"/>
      <c r="U36" s="98"/>
      <c r="V36" s="98"/>
      <c r="W36" s="98"/>
      <c r="X36" s="98"/>
      <c r="Y36" s="99"/>
    </row>
    <row r="37" spans="1:25" ht="15" customHeight="1">
      <c r="A37" s="13">
        <v>28</v>
      </c>
      <c r="B37" s="13" t="s">
        <v>43</v>
      </c>
      <c r="C37" s="5" t="s">
        <v>225</v>
      </c>
      <c r="D37" s="5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31"/>
      <c r="J37" s="31"/>
      <c r="K37" s="70">
        <v>206007.85799999998</v>
      </c>
      <c r="L37" s="64">
        <f t="shared" si="0"/>
        <v>206007.85799999998</v>
      </c>
      <c r="M37" s="47" t="s">
        <v>187</v>
      </c>
      <c r="N37" s="47"/>
      <c r="O37" s="45" t="s">
        <v>189</v>
      </c>
      <c r="P37" s="30" t="s">
        <v>137</v>
      </c>
      <c r="Q37" s="37"/>
      <c r="R37" s="28"/>
      <c r="S37" s="28"/>
      <c r="T37" s="28"/>
      <c r="U37" s="28"/>
      <c r="V37" s="28"/>
      <c r="W37" s="28"/>
      <c r="X37" s="28"/>
      <c r="Y37" s="8"/>
    </row>
    <row r="38" spans="1:25" ht="15" customHeight="1">
      <c r="A38" s="13">
        <v>29</v>
      </c>
      <c r="B38" s="13" t="s">
        <v>44</v>
      </c>
      <c r="C38" s="5" t="s">
        <v>224</v>
      </c>
      <c r="D38" s="5">
        <v>11039846</v>
      </c>
      <c r="E38" s="5">
        <v>3</v>
      </c>
      <c r="F38" s="5"/>
      <c r="G38" s="5" t="e">
        <f>INDEX('[1]Balance(Stock Control)'!$AL:$AL,MATCH(C38,'[1]Balance(Stock Control)'!$F:$F,0))</f>
        <v>#N/A</v>
      </c>
      <c r="H38" s="5">
        <f>INDEX('[2]Balance(Stock Control)'!$AK:$AK,MATCH(C38,'[2]Balance(Stock Control)'!$E:$E,0))</f>
        <v>81</v>
      </c>
      <c r="I38" s="5"/>
      <c r="J38" s="5"/>
      <c r="K38" s="63">
        <v>76254.803149606319</v>
      </c>
      <c r="L38" s="64">
        <f t="shared" si="0"/>
        <v>228764.40944881894</v>
      </c>
      <c r="M38" s="47" t="s">
        <v>187</v>
      </c>
      <c r="N38" s="47"/>
      <c r="O38" s="45" t="s">
        <v>189</v>
      </c>
      <c r="P38" s="30" t="s">
        <v>137</v>
      </c>
      <c r="Q38" s="37"/>
      <c r="R38" s="28"/>
      <c r="S38" s="28"/>
      <c r="T38" s="28"/>
      <c r="U38" s="28"/>
      <c r="V38" s="28"/>
      <c r="W38" s="28"/>
      <c r="X38" s="28"/>
      <c r="Y38" s="8"/>
    </row>
    <row r="39" spans="1:25" s="100" customFormat="1" ht="15" customHeight="1">
      <c r="A39" s="92">
        <v>30</v>
      </c>
      <c r="B39" s="92" t="s">
        <v>18</v>
      </c>
      <c r="C39" s="93" t="s">
        <v>218</v>
      </c>
      <c r="D39" s="93">
        <v>14702253</v>
      </c>
      <c r="E39" s="93">
        <v>1</v>
      </c>
      <c r="F39" s="93"/>
      <c r="G39" s="93" t="e">
        <f>INDEX('[1]Balance(Stock Control)'!$AL:$AL,MATCH(C39,'[1]Balance(Stock Control)'!$F:$F,0))</f>
        <v>#N/A</v>
      </c>
      <c r="H39" s="93">
        <f>INDEX('[2]Balance(Stock Control)'!$AK:$AK,MATCH(C39,'[2]Balance(Stock Control)'!$E:$E,0))</f>
        <v>17</v>
      </c>
      <c r="I39" s="93"/>
      <c r="J39" s="93"/>
      <c r="K39" s="95">
        <v>286280.44200000004</v>
      </c>
      <c r="L39" s="95">
        <f t="shared" si="0"/>
        <v>286280.44200000004</v>
      </c>
      <c r="M39" s="93" t="s">
        <v>187</v>
      </c>
      <c r="N39" s="93"/>
      <c r="O39" s="93" t="s">
        <v>189</v>
      </c>
      <c r="P39" s="96" t="s">
        <v>137</v>
      </c>
      <c r="Q39" s="97"/>
      <c r="R39" s="98"/>
      <c r="S39" s="98"/>
      <c r="T39" s="98"/>
      <c r="U39" s="98"/>
      <c r="V39" s="98"/>
      <c r="W39" s="98"/>
      <c r="X39" s="98"/>
      <c r="Y39" s="99"/>
    </row>
    <row r="40" spans="1:25" ht="15" customHeight="1">
      <c r="A40" s="13">
        <v>31</v>
      </c>
      <c r="B40" s="13" t="s">
        <v>18</v>
      </c>
      <c r="C40" s="5">
        <v>14702254</v>
      </c>
      <c r="D40" s="32"/>
      <c r="E40" s="5">
        <v>1</v>
      </c>
      <c r="F40" s="5"/>
      <c r="G40" s="5">
        <f>INDEX('[1]Balance(Stock Control)'!$AL:$AL,MATCH(C40,'[1]Balance(Stock Control)'!$F:$F,0))</f>
        <v>3</v>
      </c>
      <c r="H40" s="5" t="e">
        <f>INDEX('[2]Balance(Stock Control)'!$AK:$AK,MATCH(C40,'[2]Balance(Stock Control)'!$E:$E,0))</f>
        <v>#N/A</v>
      </c>
      <c r="I40" s="5"/>
      <c r="J40" s="5"/>
      <c r="K40" s="63">
        <v>299364.6245625001</v>
      </c>
      <c r="L40" s="64">
        <f t="shared" si="0"/>
        <v>299364.6245625001</v>
      </c>
      <c r="M40" s="5" t="s">
        <v>177</v>
      </c>
      <c r="N40" s="5"/>
      <c r="O40" s="5" t="s">
        <v>189</v>
      </c>
      <c r="P40" s="30" t="s">
        <v>137</v>
      </c>
      <c r="Q40" s="37"/>
      <c r="R40" s="28"/>
      <c r="S40" s="28"/>
      <c r="T40" s="28"/>
      <c r="U40" s="28"/>
      <c r="V40" s="28"/>
      <c r="W40" s="28"/>
      <c r="X40" s="28"/>
      <c r="Y40" s="8"/>
    </row>
    <row r="41" spans="1:25" ht="15" customHeight="1">
      <c r="A41" s="13">
        <v>32</v>
      </c>
      <c r="B41" s="13" t="s">
        <v>45</v>
      </c>
      <c r="C41" s="43" t="s">
        <v>188</v>
      </c>
      <c r="D41" s="40">
        <v>14629274</v>
      </c>
      <c r="E41" s="5">
        <v>1</v>
      </c>
      <c r="F41" s="5"/>
      <c r="G41" s="5">
        <v>0</v>
      </c>
      <c r="H41" s="5">
        <f>INDEX('[2]Balance(Stock Control)'!$AK:$AK,MATCH(C41,'[2]Balance(Stock Control)'!$E:$E,0))</f>
        <v>5</v>
      </c>
      <c r="I41" s="5"/>
      <c r="J41" s="5"/>
      <c r="K41" s="63">
        <v>157370.84999999998</v>
      </c>
      <c r="L41" s="64">
        <f t="shared" si="0"/>
        <v>157370.84999999998</v>
      </c>
      <c r="M41" s="5" t="s">
        <v>187</v>
      </c>
      <c r="N41" s="5"/>
      <c r="O41" s="5" t="s">
        <v>189</v>
      </c>
      <c r="P41" s="30" t="s">
        <v>137</v>
      </c>
      <c r="Q41" s="37"/>
      <c r="R41" s="28"/>
      <c r="S41" s="28"/>
      <c r="T41" s="28"/>
      <c r="U41" s="28"/>
      <c r="V41" s="28"/>
      <c r="W41" s="28"/>
      <c r="X41" s="28"/>
      <c r="Y41" s="8"/>
    </row>
    <row r="42" spans="1:25" s="100" customFormat="1" ht="15.75" customHeight="1">
      <c r="A42" s="92">
        <v>33</v>
      </c>
      <c r="B42" s="93" t="s">
        <v>46</v>
      </c>
      <c r="C42" s="93">
        <v>14562193</v>
      </c>
      <c r="D42" s="102"/>
      <c r="E42" s="93">
        <v>2</v>
      </c>
      <c r="F42" s="93"/>
      <c r="G42" s="93">
        <f>INDEX('[1]Balance(Stock Control)'!$AL:$AL,MATCH(C42,'[1]Balance(Stock Control)'!$F:$F,0))</f>
        <v>0</v>
      </c>
      <c r="H42" s="93">
        <f>INDEX('[2]Balance(Stock Control)'!$AK:$AK,MATCH(C42,'[2]Balance(Stock Control)'!$E:$E,0))</f>
        <v>7</v>
      </c>
      <c r="I42" s="93"/>
      <c r="J42" s="93"/>
      <c r="K42" s="95">
        <v>211334.25599999999</v>
      </c>
      <c r="L42" s="95">
        <f t="shared" si="0"/>
        <v>422668.51199999999</v>
      </c>
      <c r="M42" s="93" t="s">
        <v>176</v>
      </c>
      <c r="N42" s="93"/>
      <c r="O42" s="93" t="s">
        <v>189</v>
      </c>
      <c r="P42" s="96" t="s">
        <v>137</v>
      </c>
      <c r="Q42" s="97"/>
      <c r="R42" s="98"/>
      <c r="S42" s="98"/>
      <c r="T42" s="98"/>
      <c r="U42" s="98"/>
      <c r="V42" s="98"/>
      <c r="W42" s="98"/>
      <c r="X42" s="98"/>
      <c r="Y42" s="99"/>
    </row>
    <row r="43" spans="1:25" ht="15" customHeight="1">
      <c r="A43" s="13">
        <v>34</v>
      </c>
      <c r="B43" s="5" t="s">
        <v>47</v>
      </c>
      <c r="C43" s="5" t="s">
        <v>235</v>
      </c>
      <c r="D43" s="32">
        <v>14630975</v>
      </c>
      <c r="E43" s="31">
        <v>1</v>
      </c>
      <c r="F43" s="31"/>
      <c r="G43" s="5" t="e">
        <f>INDEX('[1]Balance(Stock Control)'!$AL:$AL,MATCH(C43,'[1]Balance(Stock Control)'!$F:$F,0))</f>
        <v>#N/A</v>
      </c>
      <c r="H43" s="5">
        <f>INDEX('[2]Balance(Stock Control)'!$AK:$AK,MATCH(C43,'[2]Balance(Stock Control)'!$E:$E,0))</f>
        <v>2</v>
      </c>
      <c r="I43" s="31"/>
      <c r="J43" s="31"/>
      <c r="K43" s="70">
        <v>119386.63799999998</v>
      </c>
      <c r="L43" s="64">
        <f t="shared" si="0"/>
        <v>119386.63799999998</v>
      </c>
      <c r="M43" s="5" t="s">
        <v>187</v>
      </c>
      <c r="N43" s="5"/>
      <c r="O43" s="5" t="s">
        <v>189</v>
      </c>
      <c r="P43" s="30" t="s">
        <v>137</v>
      </c>
      <c r="Q43" s="37"/>
      <c r="R43" s="28"/>
      <c r="S43" s="28"/>
      <c r="T43" s="28"/>
      <c r="U43" s="28"/>
      <c r="V43" s="28"/>
      <c r="W43" s="28"/>
      <c r="X43" s="28"/>
      <c r="Y43" s="8"/>
    </row>
    <row r="44" spans="1:25" ht="15" customHeight="1">
      <c r="A44" s="13">
        <v>35</v>
      </c>
      <c r="B44" s="5" t="s">
        <v>48</v>
      </c>
      <c r="C44" s="5" t="s">
        <v>219</v>
      </c>
      <c r="D44" s="5">
        <v>14508629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/>
      <c r="J44" s="5"/>
      <c r="K44" s="63">
        <v>72578.89800000003</v>
      </c>
      <c r="L44" s="64">
        <f t="shared" ref="L44:L75" si="1">E44*K44</f>
        <v>72578.89800000003</v>
      </c>
      <c r="M44" s="5" t="s">
        <v>187</v>
      </c>
      <c r="N44" s="5"/>
      <c r="O44" s="5" t="s">
        <v>189</v>
      </c>
      <c r="P44" s="30" t="s">
        <v>137</v>
      </c>
      <c r="Q44" s="37"/>
      <c r="R44" s="28"/>
      <c r="S44" s="28"/>
      <c r="T44" s="28"/>
      <c r="U44" s="28"/>
      <c r="V44" s="28"/>
      <c r="W44" s="28"/>
      <c r="X44" s="28"/>
      <c r="Y44" s="8"/>
    </row>
    <row r="45" spans="1:25" ht="15" customHeight="1">
      <c r="A45" s="13">
        <v>36</v>
      </c>
      <c r="B45" s="29" t="s">
        <v>49</v>
      </c>
      <c r="C45" s="43" t="s">
        <v>193</v>
      </c>
      <c r="D45" s="43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/>
      <c r="J45" s="32"/>
      <c r="K45" s="63">
        <v>382801.22999999992</v>
      </c>
      <c r="L45" s="64">
        <f t="shared" si="1"/>
        <v>382801.22999999992</v>
      </c>
      <c r="M45" s="32" t="s">
        <v>187</v>
      </c>
      <c r="N45" s="32"/>
      <c r="O45" s="5" t="s">
        <v>189</v>
      </c>
      <c r="P45" s="30" t="s">
        <v>137</v>
      </c>
      <c r="Q45" s="37"/>
      <c r="R45" s="28"/>
      <c r="S45" s="28"/>
      <c r="T45" s="28"/>
      <c r="U45" s="28"/>
      <c r="V45" s="28"/>
      <c r="W45" s="28"/>
      <c r="X45" s="28"/>
      <c r="Y45" s="8"/>
    </row>
    <row r="46" spans="1:25" ht="15" customHeight="1">
      <c r="A46" s="13">
        <v>37</v>
      </c>
      <c r="B46" s="29" t="s">
        <v>50</v>
      </c>
      <c r="C46" s="32">
        <v>14595820</v>
      </c>
      <c r="D46" s="32"/>
      <c r="E46" s="32">
        <v>1</v>
      </c>
      <c r="F46" s="32"/>
      <c r="G46" s="5" t="e">
        <f>INDEX('[1]Balance(Stock Control)'!$AL:$AL,MATCH(C46,'[1]Balance(Stock Control)'!$F:$F,0))</f>
        <v>#N/A</v>
      </c>
      <c r="H46" s="5">
        <f>INDEX('[2]Balance(Stock Control)'!$AK:$AK,MATCH(C46,'[2]Balance(Stock Control)'!$E:$E,0))</f>
        <v>10</v>
      </c>
      <c r="I46" s="5"/>
      <c r="J46" s="32"/>
      <c r="K46" s="63">
        <v>246843.576</v>
      </c>
      <c r="L46" s="64">
        <f t="shared" si="1"/>
        <v>246843.576</v>
      </c>
      <c r="M46" s="32" t="s">
        <v>176</v>
      </c>
      <c r="N46" s="32"/>
      <c r="O46" s="5" t="s">
        <v>189</v>
      </c>
      <c r="P46" s="30" t="s">
        <v>137</v>
      </c>
      <c r="Q46" s="37" t="s">
        <v>149</v>
      </c>
      <c r="R46" s="28"/>
      <c r="S46" s="28"/>
      <c r="T46" s="28"/>
      <c r="U46" s="28"/>
      <c r="V46" s="28"/>
      <c r="W46" s="28"/>
      <c r="X46" s="28"/>
      <c r="Y46" s="8"/>
    </row>
    <row r="47" spans="1:25" ht="15" customHeight="1">
      <c r="A47" s="13">
        <v>38</v>
      </c>
      <c r="B47" s="31" t="s">
        <v>50</v>
      </c>
      <c r="C47" s="32" t="s">
        <v>236</v>
      </c>
      <c r="D47" s="32">
        <v>14531638</v>
      </c>
      <c r="E47" s="32">
        <v>1</v>
      </c>
      <c r="F47" s="32"/>
      <c r="G47" s="5" t="e">
        <f>INDEX('[1]Balance(Stock Control)'!$AL:$AL,MATCH(C47,'[1]Balance(Stock Control)'!$F:$F,0))</f>
        <v>#N/A</v>
      </c>
      <c r="H47" s="5">
        <f>INDEX('[2]Balance(Stock Control)'!$AK:$AK,MATCH(C47,'[2]Balance(Stock Control)'!$E:$E,0))</f>
        <v>6</v>
      </c>
      <c r="I47" s="32"/>
      <c r="J47" s="32"/>
      <c r="K47" s="63">
        <v>71556.66</v>
      </c>
      <c r="L47" s="64">
        <f t="shared" si="1"/>
        <v>71556.66</v>
      </c>
      <c r="M47" s="5" t="s">
        <v>187</v>
      </c>
      <c r="N47" s="5"/>
      <c r="O47" s="5" t="s">
        <v>189</v>
      </c>
      <c r="P47" s="30" t="s">
        <v>137</v>
      </c>
      <c r="Q47" s="37" t="s">
        <v>150</v>
      </c>
      <c r="R47" s="28"/>
      <c r="S47" s="28"/>
      <c r="T47" s="28"/>
      <c r="U47" s="28"/>
      <c r="V47" s="28"/>
      <c r="W47" s="28"/>
      <c r="X47" s="28"/>
      <c r="Y47" s="8"/>
    </row>
    <row r="48" spans="1:25" ht="15" customHeight="1">
      <c r="A48" s="13">
        <v>39</v>
      </c>
      <c r="B48" s="31" t="s">
        <v>50</v>
      </c>
      <c r="C48" s="32" t="s">
        <v>237</v>
      </c>
      <c r="D48" s="32">
        <v>14530485</v>
      </c>
      <c r="E48" s="32">
        <v>1</v>
      </c>
      <c r="F48" s="32"/>
      <c r="G48" s="5" t="e">
        <f>INDEX('[1]Balance(Stock Control)'!$AL:$AL,MATCH(C48,'[1]Balance(Stock Control)'!$F:$F,0))</f>
        <v>#N/A</v>
      </c>
      <c r="H48" s="5">
        <f>INDEX('[2]Balance(Stock Control)'!$AK:$AK,MATCH(C48,'[2]Balance(Stock Control)'!$E:$E,0))</f>
        <v>2</v>
      </c>
      <c r="I48" s="32"/>
      <c r="J48" s="32"/>
      <c r="K48" s="63">
        <v>185616.9</v>
      </c>
      <c r="L48" s="64">
        <f t="shared" si="1"/>
        <v>185616.9</v>
      </c>
      <c r="M48" s="5" t="s">
        <v>187</v>
      </c>
      <c r="N48" s="5"/>
      <c r="O48" s="5" t="s">
        <v>189</v>
      </c>
      <c r="P48" s="30" t="s">
        <v>137</v>
      </c>
      <c r="Q48" s="37" t="s">
        <v>151</v>
      </c>
      <c r="R48" s="28"/>
      <c r="S48" s="28"/>
      <c r="T48" s="28"/>
      <c r="U48" s="28"/>
      <c r="V48" s="28"/>
      <c r="W48" s="28"/>
      <c r="X48" s="28"/>
      <c r="Y48" s="8"/>
    </row>
    <row r="49" spans="1:25" s="80" customFormat="1" ht="15" customHeight="1">
      <c r="A49" s="71">
        <v>40</v>
      </c>
      <c r="B49" s="72" t="s">
        <v>242</v>
      </c>
      <c r="C49" s="81">
        <v>14636301</v>
      </c>
      <c r="D49" s="81">
        <v>14390065</v>
      </c>
      <c r="E49" s="81">
        <v>1</v>
      </c>
      <c r="F49" s="81"/>
      <c r="G49" s="72">
        <f>INDEX('[1]Balance(Stock Control)'!$AL:$AL,MATCH(C49,'[1]Balance(Stock Control)'!$F:$F,0))</f>
        <v>0</v>
      </c>
      <c r="H49" s="72">
        <f>INDEX('[2]Balance(Stock Control)'!$AK:$AK,MATCH(C49,'[2]Balance(Stock Control)'!$E:$E,0))</f>
        <v>0</v>
      </c>
      <c r="I49" s="81"/>
      <c r="J49" s="74">
        <v>850000</v>
      </c>
      <c r="K49" s="74">
        <f>J49*110%</f>
        <v>935000.00000000012</v>
      </c>
      <c r="L49" s="74">
        <f t="shared" si="1"/>
        <v>935000.00000000012</v>
      </c>
      <c r="M49" s="72" t="s">
        <v>138</v>
      </c>
      <c r="N49" s="72"/>
      <c r="O49" s="72" t="s">
        <v>243</v>
      </c>
      <c r="P49" s="76" t="s">
        <v>137</v>
      </c>
      <c r="Q49" s="77" t="s">
        <v>152</v>
      </c>
      <c r="R49" s="78" t="s">
        <v>244</v>
      </c>
      <c r="S49" s="78"/>
      <c r="T49" s="78"/>
      <c r="U49" s="78"/>
      <c r="V49" s="78"/>
      <c r="W49" s="78"/>
      <c r="X49" s="78"/>
      <c r="Y49" s="79"/>
    </row>
    <row r="50" spans="1:25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/>
      <c r="J50" s="32"/>
      <c r="K50" s="63">
        <v>1440000</v>
      </c>
      <c r="L50" s="64">
        <f t="shared" si="1"/>
        <v>1440000</v>
      </c>
      <c r="M50" s="47" t="s">
        <v>204</v>
      </c>
      <c r="N50" s="47"/>
      <c r="O50" s="45" t="s">
        <v>217</v>
      </c>
      <c r="P50" s="30" t="s">
        <v>137</v>
      </c>
      <c r="Q50" s="37" t="s">
        <v>153</v>
      </c>
      <c r="R50" s="28"/>
      <c r="S50" s="28"/>
      <c r="T50" s="28"/>
      <c r="U50" s="28"/>
      <c r="V50" s="28"/>
      <c r="W50" s="28"/>
      <c r="X50" s="28"/>
      <c r="Y50" s="8"/>
    </row>
    <row r="51" spans="1:25" ht="15" customHeight="1">
      <c r="A51" s="13">
        <v>42</v>
      </c>
      <c r="B51" s="5" t="s">
        <v>53</v>
      </c>
      <c r="C51" s="32">
        <v>14514871</v>
      </c>
      <c r="D51" s="32"/>
      <c r="E51" s="32">
        <v>1</v>
      </c>
      <c r="F51" s="32"/>
      <c r="G51" s="5">
        <f>INDEX('[1]Balance(Stock Control)'!$AL:$AL,MATCH(C51,'[1]Balance(Stock Control)'!$F:$F,0))</f>
        <v>5</v>
      </c>
      <c r="H51" s="5">
        <f>INDEX('[2]Balance(Stock Control)'!$AK:$AK,MATCH(C51,'[2]Balance(Stock Control)'!$E:$E,0))</f>
        <v>0</v>
      </c>
      <c r="I51" s="32"/>
      <c r="J51" s="32"/>
      <c r="K51" s="63">
        <v>497510.92518750002</v>
      </c>
      <c r="L51" s="64">
        <f t="shared" si="1"/>
        <v>497510.92518750002</v>
      </c>
      <c r="M51" s="5" t="s">
        <v>177</v>
      </c>
      <c r="N51" s="5"/>
      <c r="O51" s="5" t="s">
        <v>189</v>
      </c>
      <c r="P51" s="30" t="s">
        <v>137</v>
      </c>
      <c r="Q51" s="37" t="s">
        <v>154</v>
      </c>
      <c r="R51" s="28"/>
      <c r="S51" s="28"/>
      <c r="T51" s="28"/>
      <c r="U51" s="28"/>
      <c r="V51" s="28"/>
      <c r="W51" s="28"/>
      <c r="X51" s="28"/>
      <c r="Y51" s="8"/>
    </row>
    <row r="52" spans="1:25" s="100" customFormat="1" ht="15" customHeight="1">
      <c r="A52" s="92">
        <v>43</v>
      </c>
      <c r="B52" s="93" t="s">
        <v>54</v>
      </c>
      <c r="C52" s="94" t="s">
        <v>228</v>
      </c>
      <c r="D52" s="103" t="s">
        <v>227</v>
      </c>
      <c r="E52" s="94">
        <v>1</v>
      </c>
      <c r="F52" s="94"/>
      <c r="G52" s="93" t="e">
        <f>INDEX('[1]Balance(Stock Control)'!$AL:$AL,MATCH(C52,'[1]Balance(Stock Control)'!$F:$F,0))</f>
        <v>#N/A</v>
      </c>
      <c r="H52" s="93">
        <f>INDEX('[2]Balance(Stock Control)'!$AK:$AK,MATCH(C52,'[2]Balance(Stock Control)'!$E:$E,0))</f>
        <v>1</v>
      </c>
      <c r="I52" s="93"/>
      <c r="J52" s="94"/>
      <c r="K52" s="95">
        <v>8662122.0000000019</v>
      </c>
      <c r="L52" s="95">
        <f t="shared" si="1"/>
        <v>8662122.0000000019</v>
      </c>
      <c r="M52" s="104" t="s">
        <v>187</v>
      </c>
      <c r="N52" s="104"/>
      <c r="O52" s="104" t="s">
        <v>229</v>
      </c>
      <c r="P52" s="96" t="s">
        <v>137</v>
      </c>
      <c r="Q52" s="97"/>
      <c r="R52" s="98"/>
      <c r="S52" s="98"/>
      <c r="T52" s="98"/>
      <c r="U52" s="98"/>
      <c r="V52" s="98"/>
      <c r="W52" s="98"/>
      <c r="X52" s="98"/>
      <c r="Y52" s="99"/>
    </row>
    <row r="53" spans="1:25" s="80" customFormat="1" ht="15" customHeight="1">
      <c r="A53" s="71">
        <v>44</v>
      </c>
      <c r="B53" s="72" t="s">
        <v>55</v>
      </c>
      <c r="C53" s="81">
        <v>14570110</v>
      </c>
      <c r="D53" s="81"/>
      <c r="E53" s="81">
        <v>2</v>
      </c>
      <c r="F53" s="81"/>
      <c r="G53" s="72" t="e">
        <f>INDEX('[1]Balance(Stock Control)'!$AL:$AL,MATCH(C53,'[1]Balance(Stock Control)'!$F:$F,0))</f>
        <v>#N/A</v>
      </c>
      <c r="H53" s="72" t="e">
        <f>INDEX('[2]Balance(Stock Control)'!$AK:$AK,MATCH(C53,'[2]Balance(Stock Control)'!$E:$E,0))</f>
        <v>#N/A</v>
      </c>
      <c r="I53" s="72"/>
      <c r="J53" s="81"/>
      <c r="K53" s="74">
        <v>5735000</v>
      </c>
      <c r="L53" s="74">
        <f t="shared" si="1"/>
        <v>11470000</v>
      </c>
      <c r="M53" s="73" t="s">
        <v>205</v>
      </c>
      <c r="N53" s="73"/>
      <c r="O53" s="73" t="s">
        <v>217</v>
      </c>
      <c r="P53" s="76" t="s">
        <v>137</v>
      </c>
      <c r="Q53" s="77"/>
      <c r="R53" s="78"/>
      <c r="S53" s="78"/>
      <c r="T53" s="78"/>
      <c r="U53" s="78"/>
      <c r="V53" s="78"/>
      <c r="W53" s="78"/>
      <c r="X53" s="78"/>
      <c r="Y53" s="79"/>
    </row>
    <row r="54" spans="1:25" s="100" customFormat="1" ht="15" customHeight="1">
      <c r="A54" s="92">
        <v>45</v>
      </c>
      <c r="B54" s="93" t="s">
        <v>56</v>
      </c>
      <c r="C54" s="94">
        <v>14532543</v>
      </c>
      <c r="D54" s="94"/>
      <c r="E54" s="94">
        <v>4</v>
      </c>
      <c r="F54" s="94"/>
      <c r="G54" s="93">
        <f>INDEX('[1]Balance(Stock Control)'!$AL:$AL,MATCH(C54,'[1]Balance(Stock Control)'!$F:$F,0))</f>
        <v>2</v>
      </c>
      <c r="H54" s="93" t="e">
        <f>INDEX('[2]Balance(Stock Control)'!$AK:$AK,MATCH(C54,'[2]Balance(Stock Control)'!$E:$E,0))</f>
        <v>#N/A</v>
      </c>
      <c r="I54" s="94"/>
      <c r="J54" s="94"/>
      <c r="K54" s="95">
        <v>36695.772749999996</v>
      </c>
      <c r="L54" s="95">
        <f t="shared" si="1"/>
        <v>146783.09099999999</v>
      </c>
      <c r="M54" s="93" t="s">
        <v>177</v>
      </c>
      <c r="N54" s="93"/>
      <c r="O54" s="93" t="s">
        <v>190</v>
      </c>
      <c r="P54" s="96" t="s">
        <v>137</v>
      </c>
      <c r="Q54" s="97"/>
      <c r="R54" s="98"/>
      <c r="S54" s="98"/>
      <c r="T54" s="98"/>
      <c r="U54" s="98"/>
      <c r="V54" s="98"/>
      <c r="W54" s="98"/>
      <c r="X54" s="98"/>
      <c r="Y54" s="99"/>
    </row>
    <row r="55" spans="1:25" s="100" customFormat="1" ht="15" customHeight="1">
      <c r="A55" s="92">
        <v>46</v>
      </c>
      <c r="B55" s="93" t="s">
        <v>57</v>
      </c>
      <c r="C55" s="94">
        <v>14533880</v>
      </c>
      <c r="D55" s="105" t="s">
        <v>206</v>
      </c>
      <c r="E55" s="94">
        <v>2</v>
      </c>
      <c r="F55" s="94"/>
      <c r="G55" s="93" t="e">
        <f>INDEX('[1]Balance(Stock Control)'!$AL:$AL,MATCH(C55,'[1]Balance(Stock Control)'!$F:$F,0))</f>
        <v>#N/A</v>
      </c>
      <c r="H55" s="93" t="e">
        <f>INDEX('[2]Balance(Stock Control)'!$AK:$AK,MATCH(C55,'[2]Balance(Stock Control)'!$E:$E,0))</f>
        <v>#N/A</v>
      </c>
      <c r="I55" s="93"/>
      <c r="J55" s="94"/>
      <c r="K55" s="95">
        <v>24000</v>
      </c>
      <c r="L55" s="95">
        <f t="shared" si="1"/>
        <v>48000</v>
      </c>
      <c r="M55" s="104" t="s">
        <v>205</v>
      </c>
      <c r="N55" s="104"/>
      <c r="O55" s="104" t="s">
        <v>217</v>
      </c>
      <c r="P55" s="96" t="s">
        <v>137</v>
      </c>
      <c r="Q55" s="97" t="s">
        <v>207</v>
      </c>
      <c r="R55" s="98"/>
      <c r="S55" s="98"/>
      <c r="T55" s="98"/>
      <c r="U55" s="98"/>
      <c r="V55" s="98"/>
      <c r="W55" s="98"/>
      <c r="X55" s="98"/>
      <c r="Y55" s="99"/>
    </row>
    <row r="56" spans="1:25" ht="15" customHeight="1">
      <c r="A56" s="13">
        <v>47</v>
      </c>
      <c r="B56" s="5" t="s">
        <v>58</v>
      </c>
      <c r="C56" s="43" t="s">
        <v>194</v>
      </c>
      <c r="D56" s="43">
        <v>14532373</v>
      </c>
      <c r="E56" s="32">
        <v>100</v>
      </c>
      <c r="F56" s="32"/>
      <c r="G56" s="5" t="e">
        <f>INDEX('[1]Balance(Stock Control)'!$AL:$AL,MATCH(C56,'[1]Balance(Stock Control)'!$F:$F,0))</f>
        <v>#N/A</v>
      </c>
      <c r="H56" s="5">
        <f>INDEX('[2]Balance(Stock Control)'!$AK:$AK,MATCH(C56,'[2]Balance(Stock Control)'!$E:$E,0))</f>
        <v>200</v>
      </c>
      <c r="I56" s="5"/>
      <c r="J56" s="32"/>
      <c r="K56" s="63">
        <v>261316.31399999998</v>
      </c>
      <c r="L56" s="64">
        <f t="shared" si="1"/>
        <v>26131631.399999999</v>
      </c>
      <c r="M56" s="32" t="s">
        <v>176</v>
      </c>
      <c r="N56" s="32"/>
      <c r="O56" s="45" t="s">
        <v>189</v>
      </c>
      <c r="P56" s="30" t="s">
        <v>137</v>
      </c>
      <c r="Q56" s="37"/>
      <c r="R56" s="28"/>
      <c r="S56" s="28"/>
      <c r="T56" s="28"/>
      <c r="U56" s="28"/>
      <c r="V56" s="28"/>
      <c r="W56" s="28"/>
      <c r="X56" s="28"/>
      <c r="Y56" s="8"/>
    </row>
    <row r="57" spans="1:25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32"/>
      <c r="J57" s="64">
        <v>2500</v>
      </c>
      <c r="K57" s="133">
        <v>3300</v>
      </c>
      <c r="L57" s="135">
        <f t="shared" si="1"/>
        <v>1320000</v>
      </c>
      <c r="M57" s="32" t="s">
        <v>138</v>
      </c>
      <c r="N57" s="32"/>
      <c r="O57" s="32" t="s">
        <v>138</v>
      </c>
      <c r="P57" s="30" t="s">
        <v>137</v>
      </c>
      <c r="Q57" s="37"/>
      <c r="R57" s="28"/>
      <c r="S57" s="28"/>
      <c r="T57" s="28"/>
      <c r="U57" s="28"/>
      <c r="V57" s="28"/>
      <c r="W57" s="28"/>
      <c r="X57" s="28"/>
      <c r="Y57" s="8"/>
    </row>
    <row r="58" spans="1:25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32"/>
      <c r="J58" s="64">
        <v>1500</v>
      </c>
      <c r="K58" s="134"/>
      <c r="L58" s="136"/>
      <c r="M58" s="32" t="s">
        <v>138</v>
      </c>
      <c r="N58" s="32"/>
      <c r="O58" s="32" t="s">
        <v>138</v>
      </c>
      <c r="P58" s="30" t="s">
        <v>137</v>
      </c>
      <c r="Q58" s="37"/>
      <c r="R58" s="28"/>
      <c r="S58" s="28"/>
      <c r="T58" s="28"/>
      <c r="U58" s="28"/>
      <c r="V58" s="28"/>
      <c r="W58" s="28"/>
      <c r="X58" s="28"/>
      <c r="Y58" s="8"/>
    </row>
    <row r="59" spans="1:25" ht="15" customHeight="1">
      <c r="A59" s="13">
        <v>50</v>
      </c>
      <c r="B59" s="5" t="s">
        <v>60</v>
      </c>
      <c r="C59" s="43" t="s">
        <v>195</v>
      </c>
      <c r="D59" s="43">
        <v>14570780</v>
      </c>
      <c r="E59" s="32">
        <v>4</v>
      </c>
      <c r="F59" s="32"/>
      <c r="G59" s="5" t="e">
        <f>INDEX('[1]Balance(Stock Control)'!$AL:$AL,MATCH(C59,'[1]Balance(Stock Control)'!$F:$F,0))</f>
        <v>#N/A</v>
      </c>
      <c r="H59" s="5">
        <f>INDEX('[2]Balance(Stock Control)'!$AK:$AK,MATCH(C59,'[2]Balance(Stock Control)'!$E:$E,0))</f>
        <v>3</v>
      </c>
      <c r="I59" s="5"/>
      <c r="J59" s="32"/>
      <c r="K59" s="63">
        <v>449892.32399999996</v>
      </c>
      <c r="L59" s="64">
        <f t="shared" si="1"/>
        <v>1799569.2959999999</v>
      </c>
      <c r="M59" s="32" t="s">
        <v>187</v>
      </c>
      <c r="N59" s="32"/>
      <c r="O59" s="45" t="s">
        <v>189</v>
      </c>
      <c r="P59" s="30" t="s">
        <v>137</v>
      </c>
      <c r="Q59" s="37"/>
      <c r="R59" s="28"/>
      <c r="S59" s="28"/>
      <c r="T59" s="28"/>
      <c r="U59" s="28"/>
      <c r="V59" s="28"/>
      <c r="W59" s="28"/>
      <c r="X59" s="28"/>
      <c r="Y59" s="8"/>
    </row>
    <row r="60" spans="1:25" ht="15" customHeight="1">
      <c r="A60" s="13">
        <v>51</v>
      </c>
      <c r="B60" s="5" t="s">
        <v>61</v>
      </c>
      <c r="C60" s="45">
        <v>990518</v>
      </c>
      <c r="D60" s="47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/>
      <c r="J60" s="64">
        <v>5000</v>
      </c>
      <c r="K60" s="63">
        <v>5500</v>
      </c>
      <c r="L60" s="64">
        <f t="shared" si="1"/>
        <v>88000</v>
      </c>
      <c r="M60" s="45" t="s">
        <v>138</v>
      </c>
      <c r="N60" s="45"/>
      <c r="O60" s="45" t="s">
        <v>138</v>
      </c>
      <c r="P60" s="30" t="s">
        <v>137</v>
      </c>
      <c r="Q60" s="37"/>
      <c r="R60" s="28"/>
      <c r="S60" s="28"/>
      <c r="T60" s="28"/>
      <c r="U60" s="28"/>
      <c r="V60" s="28"/>
      <c r="W60" s="28"/>
      <c r="X60" s="28"/>
      <c r="Y60" s="8"/>
    </row>
    <row r="61" spans="1:25" ht="15" customHeight="1">
      <c r="A61" s="13">
        <v>52</v>
      </c>
      <c r="B61" s="5" t="s">
        <v>62</v>
      </c>
      <c r="C61" s="32" t="s">
        <v>230</v>
      </c>
      <c r="D61" s="32" t="s">
        <v>208</v>
      </c>
      <c r="E61" s="32">
        <v>2</v>
      </c>
      <c r="F61" s="32"/>
      <c r="G61" s="5" t="e">
        <f>INDEX('[1]Balance(Stock Control)'!$AL:$AL,MATCH(C61,'[1]Balance(Stock Control)'!$F:$F,0))</f>
        <v>#N/A</v>
      </c>
      <c r="H61" s="5">
        <f>INDEX('[2]Balance(Stock Control)'!$AK:$AK,MATCH(C61,'[2]Balance(Stock Control)'!$E:$E,0))</f>
        <v>4</v>
      </c>
      <c r="I61" s="5"/>
      <c r="J61" s="32"/>
      <c r="K61" s="63">
        <v>1178263.8</v>
      </c>
      <c r="L61" s="64">
        <f t="shared" si="1"/>
        <v>2356527.6</v>
      </c>
      <c r="M61" s="45" t="s">
        <v>187</v>
      </c>
      <c r="N61" s="45"/>
      <c r="O61" s="45" t="s">
        <v>189</v>
      </c>
      <c r="P61" s="30" t="s">
        <v>137</v>
      </c>
      <c r="Q61" s="37"/>
      <c r="R61" s="28"/>
      <c r="S61" s="28"/>
      <c r="T61" s="28"/>
      <c r="U61" s="28"/>
      <c r="V61" s="28"/>
      <c r="W61" s="28"/>
      <c r="X61" s="28"/>
      <c r="Y61" s="8"/>
    </row>
    <row r="62" spans="1:25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32"/>
      <c r="J62" s="32"/>
      <c r="K62" s="63">
        <v>135338.93099999998</v>
      </c>
      <c r="L62" s="64">
        <f t="shared" si="1"/>
        <v>270677.86199999996</v>
      </c>
      <c r="M62" s="32" t="s">
        <v>176</v>
      </c>
      <c r="N62" s="32"/>
      <c r="O62" s="5" t="s">
        <v>189</v>
      </c>
      <c r="P62" s="30" t="s">
        <v>137</v>
      </c>
      <c r="Q62" s="37" t="s">
        <v>155</v>
      </c>
      <c r="R62" s="28"/>
      <c r="S62" s="28"/>
      <c r="T62" s="28"/>
      <c r="U62" s="28"/>
      <c r="V62" s="28"/>
      <c r="W62" s="28"/>
      <c r="X62" s="28"/>
      <c r="Y62" s="8"/>
    </row>
    <row r="63" spans="1:25" ht="15" customHeight="1">
      <c r="A63" s="13">
        <v>54</v>
      </c>
      <c r="B63" s="5" t="s">
        <v>64</v>
      </c>
      <c r="C63" s="41">
        <v>14545576</v>
      </c>
      <c r="D63" s="41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32"/>
      <c r="J63" s="55"/>
      <c r="K63" s="63">
        <v>220000</v>
      </c>
      <c r="L63" s="64">
        <f t="shared" si="1"/>
        <v>880000</v>
      </c>
      <c r="M63" s="5" t="s">
        <v>205</v>
      </c>
      <c r="N63" s="5"/>
      <c r="O63" s="5" t="s">
        <v>217</v>
      </c>
      <c r="P63" s="30" t="s">
        <v>137</v>
      </c>
      <c r="Q63" s="37"/>
      <c r="R63" s="28"/>
      <c r="S63" s="28"/>
      <c r="T63" s="28"/>
      <c r="U63" s="28"/>
      <c r="V63" s="28"/>
      <c r="W63" s="28"/>
      <c r="X63" s="28"/>
      <c r="Y63" s="8"/>
    </row>
    <row r="64" spans="1:25" ht="15" customHeight="1">
      <c r="A64" s="13">
        <v>55</v>
      </c>
      <c r="B64" s="5" t="s">
        <v>65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/>
      <c r="J64" s="64">
        <v>5000</v>
      </c>
      <c r="K64" s="63">
        <v>5500</v>
      </c>
      <c r="L64" s="64">
        <f t="shared" si="1"/>
        <v>22000</v>
      </c>
      <c r="M64" s="32" t="s">
        <v>138</v>
      </c>
      <c r="N64" s="32"/>
      <c r="O64" s="32" t="s">
        <v>138</v>
      </c>
      <c r="P64" s="30" t="s">
        <v>137</v>
      </c>
      <c r="Q64" s="37"/>
      <c r="R64" s="28"/>
      <c r="S64" s="28"/>
      <c r="T64" s="28"/>
      <c r="U64" s="28"/>
      <c r="V64" s="28"/>
      <c r="W64" s="28"/>
      <c r="X64" s="28"/>
      <c r="Y64" s="8"/>
    </row>
    <row r="65" spans="1:25" ht="15" customHeight="1">
      <c r="A65" s="13">
        <v>56</v>
      </c>
      <c r="B65" s="5" t="s">
        <v>64</v>
      </c>
      <c r="C65" s="32">
        <v>14566801</v>
      </c>
      <c r="D65" s="32"/>
      <c r="E65" s="32">
        <v>18</v>
      </c>
      <c r="F65" s="32"/>
      <c r="G65" s="5">
        <f>INDEX('[1]Balance(Stock Control)'!$AL:$AL,MATCH(C65,'[1]Balance(Stock Control)'!$F:$F,0))</f>
        <v>0</v>
      </c>
      <c r="H65" s="5" t="e">
        <f>INDEX('[2]Balance(Stock Control)'!$AK:$AK,MATCH(C65,'[2]Balance(Stock Control)'!$E:$E,0))</f>
        <v>#N/A</v>
      </c>
      <c r="I65" s="32"/>
      <c r="J65" s="32"/>
      <c r="K65" s="63">
        <v>379000</v>
      </c>
      <c r="L65" s="64">
        <f t="shared" si="1"/>
        <v>6822000</v>
      </c>
      <c r="M65" s="47" t="s">
        <v>205</v>
      </c>
      <c r="N65" s="47"/>
      <c r="O65" s="45" t="s">
        <v>217</v>
      </c>
      <c r="P65" s="30" t="s">
        <v>137</v>
      </c>
      <c r="Q65" s="37"/>
      <c r="R65" s="28"/>
      <c r="S65" s="28"/>
      <c r="T65" s="28"/>
      <c r="U65" s="28"/>
      <c r="V65" s="28"/>
      <c r="W65" s="28"/>
      <c r="X65" s="28"/>
      <c r="Y65" s="8"/>
    </row>
    <row r="66" spans="1:25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32"/>
      <c r="J66" s="64">
        <v>5000</v>
      </c>
      <c r="K66" s="63">
        <v>5500</v>
      </c>
      <c r="L66" s="64">
        <f t="shared" si="1"/>
        <v>396000</v>
      </c>
      <c r="M66" s="32" t="s">
        <v>138</v>
      </c>
      <c r="N66" s="32"/>
      <c r="O66" s="32" t="s">
        <v>138</v>
      </c>
      <c r="P66" s="30" t="s">
        <v>137</v>
      </c>
      <c r="Q66" s="37"/>
      <c r="R66" s="28"/>
      <c r="S66" s="28"/>
      <c r="T66" s="28"/>
      <c r="U66" s="28"/>
      <c r="V66" s="28"/>
      <c r="W66" s="28"/>
      <c r="X66" s="28"/>
      <c r="Y66" s="8"/>
    </row>
    <row r="67" spans="1:25" s="80" customFormat="1" ht="15" customHeight="1">
      <c r="A67" s="71">
        <v>58</v>
      </c>
      <c r="B67" s="82" t="s">
        <v>61</v>
      </c>
      <c r="C67" s="81">
        <v>60110356</v>
      </c>
      <c r="D67" s="81"/>
      <c r="E67" s="81">
        <v>8</v>
      </c>
      <c r="F67" s="81"/>
      <c r="G67" s="72" t="e">
        <f>INDEX('[1]Balance(Stock Control)'!$AL:$AL,MATCH(C67,'[1]Balance(Stock Control)'!$F:$F,0))</f>
        <v>#N/A</v>
      </c>
      <c r="H67" s="72" t="e">
        <f>INDEX('[2]Balance(Stock Control)'!$AK:$AK,MATCH(C67,'[2]Balance(Stock Control)'!$E:$E,0))</f>
        <v>#N/A</v>
      </c>
      <c r="I67" s="72"/>
      <c r="J67" s="74">
        <v>3500</v>
      </c>
      <c r="K67" s="74">
        <v>3850</v>
      </c>
      <c r="L67" s="74">
        <f t="shared" si="1"/>
        <v>30800</v>
      </c>
      <c r="M67" s="81" t="s">
        <v>138</v>
      </c>
      <c r="N67" s="81"/>
      <c r="O67" s="81" t="s">
        <v>138</v>
      </c>
      <c r="P67" s="76" t="s">
        <v>137</v>
      </c>
      <c r="Q67" s="77"/>
      <c r="R67" s="78"/>
      <c r="S67" s="78"/>
      <c r="T67" s="78"/>
      <c r="U67" s="78"/>
      <c r="V67" s="78"/>
      <c r="W67" s="78"/>
      <c r="X67" s="78"/>
      <c r="Y67" s="79"/>
    </row>
    <row r="68" spans="1:25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32"/>
      <c r="J68" s="32"/>
      <c r="K68" s="63">
        <v>64293.389999999992</v>
      </c>
      <c r="L68" s="64">
        <f t="shared" si="1"/>
        <v>64293.389999999992</v>
      </c>
      <c r="M68" s="32" t="s">
        <v>176</v>
      </c>
      <c r="N68" s="32"/>
      <c r="O68" s="5" t="s">
        <v>189</v>
      </c>
      <c r="P68" s="30" t="s">
        <v>137</v>
      </c>
      <c r="Q68" s="37" t="s">
        <v>156</v>
      </c>
      <c r="R68" s="28"/>
      <c r="S68" s="28"/>
      <c r="T68" s="28"/>
      <c r="U68" s="28"/>
      <c r="V68" s="28"/>
      <c r="W68" s="28"/>
      <c r="X68" s="28"/>
      <c r="Y68" s="8"/>
    </row>
    <row r="69" spans="1:25" ht="15" customHeight="1">
      <c r="A69" s="13">
        <v>60</v>
      </c>
      <c r="B69" s="11" t="s">
        <v>67</v>
      </c>
      <c r="C69" s="32" t="s">
        <v>220</v>
      </c>
      <c r="D69" s="3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v>13</v>
      </c>
      <c r="I69" s="32"/>
      <c r="J69" s="32"/>
      <c r="K69" s="63">
        <v>847381.50000000012</v>
      </c>
      <c r="L69" s="64">
        <f t="shared" si="1"/>
        <v>847381.50000000012</v>
      </c>
      <c r="M69" s="32" t="s">
        <v>221</v>
      </c>
      <c r="N69" s="32"/>
      <c r="O69" s="32" t="s">
        <v>189</v>
      </c>
      <c r="P69" s="30" t="s">
        <v>137</v>
      </c>
      <c r="Q69" s="37"/>
      <c r="R69" s="28"/>
      <c r="S69" s="28"/>
      <c r="T69" s="28"/>
      <c r="U69" s="28"/>
      <c r="V69" s="28"/>
      <c r="W69" s="28"/>
      <c r="X69" s="28"/>
      <c r="Y69" s="8"/>
    </row>
    <row r="70" spans="1:25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2"/>
      <c r="G70" s="5">
        <v>0</v>
      </c>
      <c r="H70" s="5" t="e">
        <f>INDEX('[2]Balance(Stock Control)'!$AK:$AK,MATCH(C70,'[2]Balance(Stock Control)'!$E:$E,0))</f>
        <v>#N/A</v>
      </c>
      <c r="I70" s="5"/>
      <c r="J70" s="64">
        <v>270000</v>
      </c>
      <c r="K70" s="63">
        <v>297000</v>
      </c>
      <c r="L70" s="64">
        <f t="shared" si="1"/>
        <v>297000</v>
      </c>
      <c r="M70" s="32" t="s">
        <v>138</v>
      </c>
      <c r="N70" s="32"/>
      <c r="O70" s="32" t="s">
        <v>138</v>
      </c>
      <c r="P70" s="30" t="s">
        <v>137</v>
      </c>
      <c r="Q70" s="37"/>
      <c r="R70" s="28"/>
      <c r="S70" s="28"/>
      <c r="T70" s="28"/>
      <c r="U70" s="28"/>
      <c r="V70" s="28"/>
      <c r="W70" s="28"/>
      <c r="X70" s="28"/>
      <c r="Y70" s="8"/>
    </row>
    <row r="71" spans="1:25" s="100" customFormat="1" ht="15" customHeight="1">
      <c r="A71" s="92">
        <v>62</v>
      </c>
      <c r="B71" s="106" t="s">
        <v>21</v>
      </c>
      <c r="C71" s="94">
        <v>14600017</v>
      </c>
      <c r="D71" s="94"/>
      <c r="E71" s="94">
        <v>1</v>
      </c>
      <c r="F71" s="94"/>
      <c r="G71" s="93">
        <f>INDEX('[1]Balance(Stock Control)'!$AL:$AL,MATCH(C71,'[1]Balance(Stock Control)'!$F:$F,0))</f>
        <v>1</v>
      </c>
      <c r="H71" s="93">
        <f>INDEX('[2]Balance(Stock Control)'!$AK:$AK,MATCH(C71,'[2]Balance(Stock Control)'!$E:$E,0))</f>
        <v>0</v>
      </c>
      <c r="I71" s="94"/>
      <c r="J71" s="94"/>
      <c r="K71" s="95">
        <v>695657.22581250023</v>
      </c>
      <c r="L71" s="95">
        <f t="shared" si="1"/>
        <v>695657.22581250023</v>
      </c>
      <c r="M71" s="93" t="s">
        <v>177</v>
      </c>
      <c r="N71" s="93"/>
      <c r="O71" s="93" t="s">
        <v>189</v>
      </c>
      <c r="P71" s="96" t="s">
        <v>137</v>
      </c>
      <c r="Q71" s="97" t="s">
        <v>156</v>
      </c>
      <c r="R71" s="98"/>
      <c r="S71" s="98"/>
      <c r="T71" s="98"/>
      <c r="U71" s="98"/>
      <c r="V71" s="98"/>
      <c r="W71" s="98"/>
      <c r="X71" s="98"/>
      <c r="Y71" s="99"/>
    </row>
    <row r="72" spans="1:25" s="100" customFormat="1" ht="15" customHeight="1">
      <c r="A72" s="92">
        <v>63</v>
      </c>
      <c r="B72" s="106" t="s">
        <v>21</v>
      </c>
      <c r="C72" s="94">
        <v>14600016</v>
      </c>
      <c r="D72" s="94"/>
      <c r="E72" s="94">
        <v>1</v>
      </c>
      <c r="F72" s="94"/>
      <c r="G72" s="93">
        <f>INDEX('[1]Balance(Stock Control)'!$AL:$AL,MATCH(C72,'[1]Balance(Stock Control)'!$F:$F,0))</f>
        <v>3</v>
      </c>
      <c r="H72" s="93">
        <f>INDEX('[2]Balance(Stock Control)'!$AK:$AK,MATCH(C72,'[2]Balance(Stock Control)'!$E:$E,0))</f>
        <v>1</v>
      </c>
      <c r="I72" s="94"/>
      <c r="J72" s="94"/>
      <c r="K72" s="95">
        <v>477639.84318750008</v>
      </c>
      <c r="L72" s="95">
        <f t="shared" si="1"/>
        <v>477639.84318750008</v>
      </c>
      <c r="M72" s="93" t="s">
        <v>177</v>
      </c>
      <c r="N72" s="93"/>
      <c r="O72" s="93" t="s">
        <v>189</v>
      </c>
      <c r="P72" s="96" t="s">
        <v>137</v>
      </c>
      <c r="Q72" s="97" t="s">
        <v>156</v>
      </c>
      <c r="R72" s="98"/>
      <c r="S72" s="98"/>
      <c r="T72" s="98"/>
      <c r="U72" s="98"/>
      <c r="V72" s="98"/>
      <c r="W72" s="98"/>
      <c r="X72" s="98"/>
      <c r="Y72" s="99"/>
    </row>
    <row r="73" spans="1:25" s="100" customFormat="1" ht="15" customHeight="1">
      <c r="A73" s="92">
        <v>64</v>
      </c>
      <c r="B73" s="106" t="s">
        <v>21</v>
      </c>
      <c r="C73" s="94">
        <v>14599908</v>
      </c>
      <c r="D73" s="94">
        <v>14620392</v>
      </c>
      <c r="E73" s="94">
        <v>1</v>
      </c>
      <c r="F73" s="94"/>
      <c r="G73" s="93">
        <f>INDEX('[1]Balance(Stock Control)'!$AL:$AL,MATCH(C73,'[1]Balance(Stock Control)'!$F:$F,0))</f>
        <v>2</v>
      </c>
      <c r="H73" s="93">
        <f>INDEX('[2]Balance(Stock Control)'!$AK:$AK,MATCH(C73,'[2]Balance(Stock Control)'!$E:$E,0))</f>
        <v>2</v>
      </c>
      <c r="I73" s="94"/>
      <c r="J73" s="94"/>
      <c r="K73" s="95">
        <v>327647.04525000002</v>
      </c>
      <c r="L73" s="95">
        <f t="shared" si="1"/>
        <v>327647.04525000002</v>
      </c>
      <c r="M73" s="93" t="s">
        <v>177</v>
      </c>
      <c r="N73" s="93"/>
      <c r="O73" s="93" t="s">
        <v>189</v>
      </c>
      <c r="P73" s="96" t="s">
        <v>137</v>
      </c>
      <c r="Q73" s="97" t="s">
        <v>156</v>
      </c>
      <c r="R73" s="98"/>
      <c r="S73" s="98"/>
      <c r="T73" s="98"/>
      <c r="U73" s="98"/>
      <c r="V73" s="98"/>
      <c r="W73" s="98"/>
      <c r="X73" s="98"/>
      <c r="Y73" s="99"/>
    </row>
    <row r="74" spans="1:25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32"/>
      <c r="J74" s="32"/>
      <c r="K74" s="63">
        <v>123172.08750000001</v>
      </c>
      <c r="L74" s="64">
        <f t="shared" si="1"/>
        <v>123172.08750000001</v>
      </c>
      <c r="M74" s="5" t="s">
        <v>177</v>
      </c>
      <c r="N74" s="5"/>
      <c r="O74" s="5" t="s">
        <v>189</v>
      </c>
      <c r="P74" s="30" t="s">
        <v>137</v>
      </c>
      <c r="Q74" s="37" t="s">
        <v>156</v>
      </c>
    </row>
    <row r="75" spans="1:25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32"/>
      <c r="J75" s="55">
        <v>50000</v>
      </c>
      <c r="K75" s="63">
        <v>55000.000000000007</v>
      </c>
      <c r="L75" s="64">
        <f t="shared" si="1"/>
        <v>55000.000000000007</v>
      </c>
      <c r="M75" s="5" t="s">
        <v>138</v>
      </c>
      <c r="N75" s="5"/>
      <c r="O75" s="5" t="s">
        <v>138</v>
      </c>
      <c r="P75" s="30" t="s">
        <v>137</v>
      </c>
      <c r="Q75" s="37"/>
    </row>
    <row r="76" spans="1:25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/>
      <c r="J76" s="55"/>
      <c r="K76" s="63">
        <v>276000</v>
      </c>
      <c r="L76" s="64">
        <f t="shared" ref="L76:L107" si="2">E76*K76</f>
        <v>276000</v>
      </c>
      <c r="M76" s="5" t="s">
        <v>238</v>
      </c>
      <c r="N76" s="5"/>
      <c r="O76" s="5" t="s">
        <v>217</v>
      </c>
      <c r="P76" s="30" t="s">
        <v>137</v>
      </c>
      <c r="Q76" s="37"/>
    </row>
    <row r="77" spans="1:25" ht="15" customHeight="1">
      <c r="A77" s="13">
        <v>68</v>
      </c>
      <c r="B77" s="11" t="s">
        <v>71</v>
      </c>
      <c r="C77" s="54">
        <v>14737841</v>
      </c>
      <c r="D77" s="32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32"/>
      <c r="J77" s="32"/>
      <c r="K77" s="63">
        <v>110057.17376146789</v>
      </c>
      <c r="L77" s="64">
        <f t="shared" si="2"/>
        <v>220114.34752293577</v>
      </c>
      <c r="M77" s="32" t="s">
        <v>176</v>
      </c>
      <c r="N77" s="32"/>
      <c r="O77" s="5" t="s">
        <v>189</v>
      </c>
      <c r="P77" s="30" t="s">
        <v>137</v>
      </c>
      <c r="Q77" s="37"/>
    </row>
    <row r="78" spans="1:25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32"/>
      <c r="J78" s="32"/>
      <c r="K78" s="63">
        <v>35677.624500000013</v>
      </c>
      <c r="L78" s="64">
        <f t="shared" si="2"/>
        <v>35677.624500000013</v>
      </c>
      <c r="M78" s="5" t="s">
        <v>177</v>
      </c>
      <c r="N78" s="5"/>
      <c r="O78" s="5" t="s">
        <v>189</v>
      </c>
      <c r="P78" s="30" t="s">
        <v>137</v>
      </c>
      <c r="Q78" s="37" t="s">
        <v>157</v>
      </c>
    </row>
    <row r="79" spans="1:25" ht="15" customHeight="1">
      <c r="A79" s="13">
        <v>70</v>
      </c>
      <c r="B79" s="11" t="s">
        <v>30</v>
      </c>
      <c r="C79" s="32">
        <v>960254</v>
      </c>
      <c r="D79" s="40" t="s">
        <v>180</v>
      </c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32"/>
      <c r="J79" s="32"/>
      <c r="K79" s="63">
        <v>42180.767999999989</v>
      </c>
      <c r="L79" s="64">
        <f t="shared" si="2"/>
        <v>42180.767999999989</v>
      </c>
      <c r="M79" s="32" t="s">
        <v>176</v>
      </c>
      <c r="N79" s="32"/>
      <c r="O79" s="5" t="s">
        <v>189</v>
      </c>
      <c r="P79" s="30" t="s">
        <v>137</v>
      </c>
      <c r="Q79" s="37"/>
    </row>
    <row r="80" spans="1:25" ht="15" customHeight="1">
      <c r="A80" s="13">
        <v>71</v>
      </c>
      <c r="B80" s="11" t="s">
        <v>72</v>
      </c>
      <c r="C80" s="32">
        <v>14509379</v>
      </c>
      <c r="D80" s="40">
        <v>14776946</v>
      </c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32"/>
      <c r="J80" s="32"/>
      <c r="K80" s="63">
        <v>249587.478</v>
      </c>
      <c r="L80" s="64">
        <f t="shared" si="2"/>
        <v>249587.478</v>
      </c>
      <c r="M80" s="32" t="s">
        <v>176</v>
      </c>
      <c r="N80" s="32"/>
      <c r="O80" s="5" t="s">
        <v>189</v>
      </c>
      <c r="P80" s="30" t="s">
        <v>137</v>
      </c>
      <c r="Q80" s="37"/>
    </row>
    <row r="81" spans="1:17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32"/>
      <c r="J81" s="32"/>
      <c r="K81" s="63">
        <v>370695.78000000009</v>
      </c>
      <c r="L81" s="64">
        <f t="shared" si="2"/>
        <v>370695.78000000009</v>
      </c>
      <c r="M81" s="32" t="s">
        <v>176</v>
      </c>
      <c r="N81" s="32"/>
      <c r="O81" s="5" t="s">
        <v>189</v>
      </c>
      <c r="P81" s="30" t="s">
        <v>137</v>
      </c>
      <c r="Q81" s="37"/>
    </row>
    <row r="82" spans="1:17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32"/>
      <c r="J82" s="32"/>
      <c r="K82" s="63">
        <v>374946.13799999998</v>
      </c>
      <c r="L82" s="64">
        <f t="shared" si="2"/>
        <v>374946.13799999998</v>
      </c>
      <c r="M82" s="32" t="s">
        <v>176</v>
      </c>
      <c r="N82" s="32"/>
      <c r="O82" s="5" t="s">
        <v>189</v>
      </c>
      <c r="P82" s="30" t="s">
        <v>137</v>
      </c>
      <c r="Q82" s="37"/>
    </row>
    <row r="83" spans="1:17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32"/>
      <c r="J83" s="32"/>
      <c r="K83" s="63">
        <v>83177.891999999993</v>
      </c>
      <c r="L83" s="64">
        <f t="shared" si="2"/>
        <v>83177.891999999993</v>
      </c>
      <c r="M83" s="32" t="s">
        <v>176</v>
      </c>
      <c r="N83" s="32"/>
      <c r="O83" s="5" t="s">
        <v>189</v>
      </c>
      <c r="P83" s="30" t="s">
        <v>137</v>
      </c>
      <c r="Q83" s="37"/>
    </row>
    <row r="84" spans="1:17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32"/>
      <c r="J84" s="32"/>
      <c r="K84" s="63">
        <v>73500.422625000007</v>
      </c>
      <c r="L84" s="64">
        <f t="shared" si="2"/>
        <v>73500.422625000007</v>
      </c>
      <c r="M84" s="5" t="s">
        <v>177</v>
      </c>
      <c r="N84" s="5"/>
      <c r="O84" s="5" t="s">
        <v>189</v>
      </c>
      <c r="P84" s="30" t="s">
        <v>137</v>
      </c>
      <c r="Q84" s="37"/>
    </row>
    <row r="85" spans="1:17" ht="15">
      <c r="A85" s="13">
        <v>76</v>
      </c>
      <c r="B85" s="13" t="s">
        <v>30</v>
      </c>
      <c r="C85" s="40">
        <v>993325</v>
      </c>
      <c r="D85" s="40" t="s">
        <v>178</v>
      </c>
      <c r="E85" s="32">
        <v>30</v>
      </c>
      <c r="F85" s="32"/>
      <c r="G85" s="5">
        <v>56</v>
      </c>
      <c r="H85" s="5" t="e">
        <f>INDEX('[2]Balance(Stock Control)'!$AK:$AK,MATCH(C85,'[2]Balance(Stock Control)'!$E:$E,0))</f>
        <v>#N/A</v>
      </c>
      <c r="I85" s="5"/>
      <c r="J85" s="32"/>
      <c r="K85" s="63">
        <v>16314.609937500005</v>
      </c>
      <c r="L85" s="64">
        <f t="shared" si="2"/>
        <v>489438.29812500015</v>
      </c>
      <c r="M85" s="5" t="s">
        <v>177</v>
      </c>
      <c r="N85" s="5"/>
      <c r="O85" s="5" t="s">
        <v>189</v>
      </c>
      <c r="P85" s="30" t="s">
        <v>137</v>
      </c>
      <c r="Q85" s="37"/>
    </row>
    <row r="86" spans="1:17" ht="15">
      <c r="A86" s="13">
        <v>77</v>
      </c>
      <c r="B86" s="13" t="s">
        <v>30</v>
      </c>
      <c r="C86" s="32">
        <v>978129</v>
      </c>
      <c r="D86" s="40">
        <v>981290</v>
      </c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32"/>
      <c r="J86" s="32"/>
      <c r="K86" s="63">
        <v>19422.521999999997</v>
      </c>
      <c r="L86" s="64">
        <f t="shared" si="2"/>
        <v>971126.09999999986</v>
      </c>
      <c r="M86" s="32" t="s">
        <v>176</v>
      </c>
      <c r="N86" s="32"/>
      <c r="O86" s="5" t="s">
        <v>189</v>
      </c>
      <c r="P86" s="30" t="s">
        <v>137</v>
      </c>
      <c r="Q86" s="37"/>
    </row>
    <row r="87" spans="1:17" ht="15">
      <c r="A87" s="13">
        <v>78</v>
      </c>
      <c r="B87" s="13" t="s">
        <v>75</v>
      </c>
      <c r="C87" s="32">
        <v>14618789</v>
      </c>
      <c r="D87" s="40">
        <v>14565610</v>
      </c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32"/>
      <c r="J87" s="32"/>
      <c r="K87" s="63">
        <v>238773.27599999995</v>
      </c>
      <c r="L87" s="64">
        <f t="shared" si="2"/>
        <v>477546.55199999991</v>
      </c>
      <c r="M87" s="32" t="s">
        <v>176</v>
      </c>
      <c r="N87" s="32"/>
      <c r="O87" s="5" t="s">
        <v>189</v>
      </c>
      <c r="P87" s="30" t="s">
        <v>137</v>
      </c>
      <c r="Q87" s="37"/>
    </row>
    <row r="88" spans="1:17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32"/>
      <c r="J88" s="32"/>
      <c r="K88" s="63">
        <v>14687.946</v>
      </c>
      <c r="L88" s="64">
        <f t="shared" si="2"/>
        <v>14687.946</v>
      </c>
      <c r="M88" s="32" t="s">
        <v>176</v>
      </c>
      <c r="N88" s="32"/>
      <c r="O88" s="5" t="s">
        <v>189</v>
      </c>
      <c r="P88" s="30" t="s">
        <v>137</v>
      </c>
      <c r="Q88" s="37" t="s">
        <v>158</v>
      </c>
    </row>
    <row r="89" spans="1:17" ht="15">
      <c r="A89" s="13">
        <v>80</v>
      </c>
      <c r="B89" s="13" t="s">
        <v>30</v>
      </c>
      <c r="C89" s="34">
        <v>990743</v>
      </c>
      <c r="D89" s="40" t="s">
        <v>179</v>
      </c>
      <c r="E89" s="34">
        <v>4</v>
      </c>
      <c r="F89" s="34"/>
      <c r="G89" s="5">
        <v>0</v>
      </c>
      <c r="H89" s="5">
        <f>INDEX('[2]Balance(Stock Control)'!$AK:$AK,MATCH(C89,'[2]Balance(Stock Control)'!$E:$E,0))</f>
        <v>1</v>
      </c>
      <c r="I89" s="5"/>
      <c r="J89" s="34"/>
      <c r="K89" s="63">
        <v>13127.687999999996</v>
      </c>
      <c r="L89" s="64">
        <f t="shared" si="2"/>
        <v>52510.751999999986</v>
      </c>
      <c r="M89" s="34" t="s">
        <v>176</v>
      </c>
      <c r="N89" s="34"/>
      <c r="O89" s="5" t="s">
        <v>191</v>
      </c>
      <c r="P89" s="30" t="s">
        <v>137</v>
      </c>
      <c r="Q89" s="37" t="s">
        <v>159</v>
      </c>
    </row>
    <row r="90" spans="1:17" ht="15">
      <c r="A90" s="13">
        <v>81</v>
      </c>
      <c r="B90" s="13" t="s">
        <v>76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32"/>
      <c r="J90" s="32"/>
      <c r="K90" s="63">
        <v>76266.567562500015</v>
      </c>
      <c r="L90" s="64">
        <f t="shared" si="2"/>
        <v>305066.27025000006</v>
      </c>
      <c r="M90" s="5" t="s">
        <v>177</v>
      </c>
      <c r="N90" s="5"/>
      <c r="O90" s="5" t="s">
        <v>189</v>
      </c>
      <c r="P90" s="30" t="s">
        <v>137</v>
      </c>
      <c r="Q90" s="37" t="s">
        <v>160</v>
      </c>
    </row>
    <row r="91" spans="1:17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>
        <v>5</v>
      </c>
      <c r="I91" s="32"/>
      <c r="J91" s="32"/>
      <c r="K91" s="63">
        <v>200799.54168750002</v>
      </c>
      <c r="L91" s="64">
        <f t="shared" si="2"/>
        <v>200799.54168750002</v>
      </c>
      <c r="M91" s="5" t="s">
        <v>177</v>
      </c>
      <c r="N91" s="5"/>
      <c r="O91" s="5" t="s">
        <v>189</v>
      </c>
      <c r="P91" s="30" t="s">
        <v>137</v>
      </c>
      <c r="Q91" s="37" t="s">
        <v>160</v>
      </c>
    </row>
    <row r="92" spans="1:17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2"/>
      <c r="G92" s="5">
        <f>INDEX('[1]Balance(Stock Control)'!$AL:$AL,MATCH(C92,'[1]Balance(Stock Control)'!$F:$F,0))</f>
        <v>1</v>
      </c>
      <c r="H92" s="5">
        <f>INDEX('[2]Balance(Stock Control)'!$AK:$AK,MATCH(C92,'[2]Balance(Stock Control)'!$E:$E,0))</f>
        <v>0</v>
      </c>
      <c r="I92" s="32"/>
      <c r="J92" s="32"/>
      <c r="K92" s="63">
        <v>18629.139375000002</v>
      </c>
      <c r="L92" s="64">
        <f t="shared" si="2"/>
        <v>18629.139375000002</v>
      </c>
      <c r="M92" s="5" t="s">
        <v>177</v>
      </c>
      <c r="N92" s="5"/>
      <c r="O92" s="5" t="s">
        <v>189</v>
      </c>
      <c r="P92" s="30" t="s">
        <v>137</v>
      </c>
      <c r="Q92" s="37" t="s">
        <v>161</v>
      </c>
    </row>
    <row r="93" spans="1:17" ht="15">
      <c r="A93" s="13">
        <v>84</v>
      </c>
      <c r="B93" s="13" t="s">
        <v>78</v>
      </c>
      <c r="C93" s="32">
        <v>14881390</v>
      </c>
      <c r="D93" s="42" t="s">
        <v>181</v>
      </c>
      <c r="E93" s="32">
        <v>1</v>
      </c>
      <c r="F93" s="32"/>
      <c r="G93" s="5">
        <f>INDEX('[1]Balance(Stock Control)'!$AL:$AL,MATCH(C93,'[1]Balance(Stock Control)'!$F:$F,0))</f>
        <v>0</v>
      </c>
      <c r="H93" s="5">
        <f>INDEX('[2]Balance(Stock Control)'!$AK:$AK,MATCH(C93,'[2]Balance(Stock Control)'!$E:$E,0))</f>
        <v>7</v>
      </c>
      <c r="I93" s="32"/>
      <c r="J93" s="32"/>
      <c r="K93" s="63">
        <v>312804.82799999998</v>
      </c>
      <c r="L93" s="64">
        <f t="shared" si="2"/>
        <v>312804.82799999998</v>
      </c>
      <c r="M93" s="34" t="s">
        <v>176</v>
      </c>
      <c r="N93" s="34"/>
      <c r="O93" s="5" t="s">
        <v>189</v>
      </c>
      <c r="P93" s="30" t="s">
        <v>137</v>
      </c>
      <c r="Q93" s="37" t="s">
        <v>161</v>
      </c>
    </row>
    <row r="94" spans="1:17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32"/>
      <c r="J94" s="64">
        <v>7500</v>
      </c>
      <c r="K94" s="63">
        <v>8250</v>
      </c>
      <c r="L94" s="64">
        <f t="shared" si="2"/>
        <v>33000</v>
      </c>
      <c r="M94" s="32" t="s">
        <v>138</v>
      </c>
      <c r="N94" s="32"/>
      <c r="O94" s="32" t="s">
        <v>138</v>
      </c>
      <c r="P94" s="30" t="s">
        <v>137</v>
      </c>
      <c r="Q94" s="37" t="s">
        <v>161</v>
      </c>
    </row>
    <row r="95" spans="1:17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2"/>
      <c r="G95" s="5">
        <f>INDEX('[1]Balance(Stock Control)'!$AL:$AL,MATCH(C95,'[1]Balance(Stock Control)'!$F:$F,0))</f>
        <v>39</v>
      </c>
      <c r="H95" s="5" t="e">
        <f>INDEX('[2]Balance(Stock Control)'!$AK:$AK,MATCH(C95,'[2]Balance(Stock Control)'!$E:$E,0))</f>
        <v>#N/A</v>
      </c>
      <c r="I95" s="32"/>
      <c r="J95" s="64"/>
      <c r="K95" s="63">
        <v>1411.2984375000003</v>
      </c>
      <c r="L95" s="64">
        <f t="shared" si="2"/>
        <v>42338.953125000007</v>
      </c>
      <c r="M95" s="5" t="s">
        <v>177</v>
      </c>
      <c r="N95" s="5"/>
      <c r="O95" s="5" t="s">
        <v>189</v>
      </c>
      <c r="P95" s="30" t="s">
        <v>137</v>
      </c>
      <c r="Q95" s="37" t="s">
        <v>162</v>
      </c>
    </row>
    <row r="96" spans="1:17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32"/>
      <c r="J96" s="64">
        <v>750</v>
      </c>
      <c r="K96" s="63">
        <v>825.00000000000011</v>
      </c>
      <c r="L96" s="64">
        <f t="shared" si="2"/>
        <v>24750.000000000004</v>
      </c>
      <c r="M96" s="32" t="s">
        <v>138</v>
      </c>
      <c r="N96" s="32"/>
      <c r="O96" s="32" t="s">
        <v>138</v>
      </c>
      <c r="P96" s="30" t="s">
        <v>137</v>
      </c>
      <c r="Q96" s="37" t="s">
        <v>163</v>
      </c>
    </row>
    <row r="97" spans="1:17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/>
      <c r="J97" s="64">
        <v>750</v>
      </c>
      <c r="K97" s="63">
        <v>825.00000000000011</v>
      </c>
      <c r="L97" s="64">
        <f t="shared" si="2"/>
        <v>24750.000000000004</v>
      </c>
      <c r="M97" s="32" t="s">
        <v>138</v>
      </c>
      <c r="N97" s="32"/>
      <c r="O97" s="32" t="s">
        <v>138</v>
      </c>
      <c r="P97" s="30" t="s">
        <v>137</v>
      </c>
      <c r="Q97" s="37"/>
    </row>
    <row r="98" spans="1:17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32"/>
      <c r="J98" s="32"/>
      <c r="K98" s="63">
        <v>39629.260125000001</v>
      </c>
      <c r="L98" s="64">
        <f t="shared" si="2"/>
        <v>39629.260125000001</v>
      </c>
      <c r="M98" s="5" t="s">
        <v>177</v>
      </c>
      <c r="N98" s="5"/>
      <c r="O98" s="5" t="s">
        <v>189</v>
      </c>
      <c r="P98" s="30" t="s">
        <v>137</v>
      </c>
      <c r="Q98" s="37" t="s">
        <v>164</v>
      </c>
    </row>
    <row r="99" spans="1:17" ht="15">
      <c r="A99" s="13">
        <v>90</v>
      </c>
      <c r="B99" s="13" t="s">
        <v>63</v>
      </c>
      <c r="C99" s="32">
        <v>14619355</v>
      </c>
      <c r="D99" s="40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32"/>
      <c r="J99" s="64">
        <v>150000</v>
      </c>
      <c r="K99" s="63">
        <v>165000</v>
      </c>
      <c r="L99" s="64">
        <f t="shared" si="2"/>
        <v>165000</v>
      </c>
      <c r="M99" s="5" t="s">
        <v>138</v>
      </c>
      <c r="N99" s="5"/>
      <c r="O99" s="5" t="s">
        <v>138</v>
      </c>
      <c r="P99" s="30" t="s">
        <v>137</v>
      </c>
      <c r="Q99" s="37"/>
    </row>
    <row r="100" spans="1:17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32"/>
      <c r="J100" s="32"/>
      <c r="K100" s="63">
        <v>168615.46800000002</v>
      </c>
      <c r="L100" s="64">
        <f t="shared" si="2"/>
        <v>674461.87200000009</v>
      </c>
      <c r="M100" s="32" t="s">
        <v>176</v>
      </c>
      <c r="N100" s="32"/>
      <c r="O100" s="5" t="s">
        <v>189</v>
      </c>
      <c r="P100" s="30" t="s">
        <v>137</v>
      </c>
      <c r="Q100" s="37"/>
    </row>
    <row r="101" spans="1:17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32"/>
      <c r="J101" s="32"/>
      <c r="K101" s="63">
        <v>169207.29</v>
      </c>
      <c r="L101" s="64">
        <f t="shared" si="2"/>
        <v>676829.16</v>
      </c>
      <c r="M101" s="32" t="s">
        <v>176</v>
      </c>
      <c r="N101" s="32"/>
      <c r="O101" s="5" t="s">
        <v>189</v>
      </c>
      <c r="P101" s="30" t="s">
        <v>137</v>
      </c>
      <c r="Q101" s="37"/>
    </row>
    <row r="102" spans="1:17" ht="15">
      <c r="A102" s="13">
        <v>93</v>
      </c>
      <c r="B102" s="13" t="s">
        <v>82</v>
      </c>
      <c r="C102" s="43" t="s">
        <v>196</v>
      </c>
      <c r="D102" s="43" t="s">
        <v>119</v>
      </c>
      <c r="E102" s="32">
        <v>2</v>
      </c>
      <c r="F102" s="32"/>
      <c r="G102" s="5" t="e">
        <f>INDEX('[1]Balance(Stock Control)'!$AL:$AL,MATCH(C102,'[1]Balance(Stock Control)'!$F:$F,0))</f>
        <v>#N/A</v>
      </c>
      <c r="H102" s="5">
        <f>INDEX('[2]Balance(Stock Control)'!$AK:$AK,MATCH(C102,'[2]Balance(Stock Control)'!$E:$E,0))</f>
        <v>14</v>
      </c>
      <c r="I102" s="32"/>
      <c r="J102" s="32"/>
      <c r="K102" s="63">
        <v>139758.60705882355</v>
      </c>
      <c r="L102" s="64">
        <f t="shared" si="2"/>
        <v>279517.21411764709</v>
      </c>
      <c r="M102" s="32" t="s">
        <v>187</v>
      </c>
      <c r="N102" s="32"/>
      <c r="O102" s="32" t="s">
        <v>189</v>
      </c>
      <c r="P102" s="30" t="s">
        <v>137</v>
      </c>
      <c r="Q102" s="37" t="s">
        <v>165</v>
      </c>
    </row>
    <row r="103" spans="1:17" ht="15">
      <c r="A103" s="13">
        <v>94</v>
      </c>
      <c r="B103" s="13" t="s">
        <v>83</v>
      </c>
      <c r="C103" s="32" t="s">
        <v>120</v>
      </c>
      <c r="D103" s="32"/>
      <c r="E103" s="32">
        <v>2</v>
      </c>
      <c r="F103" s="32"/>
      <c r="G103" s="5">
        <f>INDEX('[1]Balance(Stock Control)'!$AL:$AL,MATCH(C103,'[1]Balance(Stock Control)'!$F:$F,0))</f>
        <v>9</v>
      </c>
      <c r="H103" s="5" t="e">
        <f>INDEX('[2]Balance(Stock Control)'!$AK:$AK,MATCH(C103,'[2]Balance(Stock Control)'!$E:$E,0))</f>
        <v>#N/A</v>
      </c>
      <c r="I103" s="32"/>
      <c r="J103" s="32"/>
      <c r="K103" s="63">
        <v>327308.33362499997</v>
      </c>
      <c r="L103" s="64">
        <f t="shared" si="2"/>
        <v>654616.66724999994</v>
      </c>
      <c r="M103" s="5" t="s">
        <v>177</v>
      </c>
      <c r="N103" s="5"/>
      <c r="O103" s="5" t="s">
        <v>189</v>
      </c>
      <c r="P103" s="30" t="s">
        <v>137</v>
      </c>
      <c r="Q103" s="37" t="s">
        <v>165</v>
      </c>
    </row>
    <row r="104" spans="1:17" ht="15">
      <c r="A104" s="13">
        <v>95</v>
      </c>
      <c r="B104" s="13" t="s">
        <v>84</v>
      </c>
      <c r="C104" s="32">
        <v>11706002</v>
      </c>
      <c r="D104" s="32"/>
      <c r="E104" s="32">
        <v>2</v>
      </c>
      <c r="F104" s="32"/>
      <c r="G104" s="5">
        <f>INDEX('[1]Balance(Stock Control)'!$AL:$AL,MATCH(C104,'[1]Balance(Stock Control)'!$F:$F,0))</f>
        <v>18</v>
      </c>
      <c r="H104" s="5">
        <f>INDEX('[2]Balance(Stock Control)'!$AK:$AK,MATCH(C104,'[2]Balance(Stock Control)'!$E:$E,0))</f>
        <v>0</v>
      </c>
      <c r="I104" s="32"/>
      <c r="J104" s="32"/>
      <c r="K104" s="63">
        <v>304896.9144375</v>
      </c>
      <c r="L104" s="64">
        <f t="shared" si="2"/>
        <v>609793.82887500001</v>
      </c>
      <c r="M104" s="5" t="s">
        <v>177</v>
      </c>
      <c r="N104" s="5"/>
      <c r="O104" s="5" t="s">
        <v>189</v>
      </c>
      <c r="P104" s="30" t="s">
        <v>137</v>
      </c>
      <c r="Q104" s="37" t="s">
        <v>166</v>
      </c>
    </row>
    <row r="105" spans="1:17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32"/>
      <c r="J105" s="55">
        <v>25000</v>
      </c>
      <c r="K105" s="63">
        <v>27500.000000000004</v>
      </c>
      <c r="L105" s="64">
        <f t="shared" si="2"/>
        <v>27500.000000000004</v>
      </c>
      <c r="M105" s="5" t="s">
        <v>138</v>
      </c>
      <c r="N105" s="5"/>
      <c r="O105" s="5" t="s">
        <v>138</v>
      </c>
      <c r="P105" s="30" t="s">
        <v>137</v>
      </c>
      <c r="Q105" s="37" t="s">
        <v>167</v>
      </c>
    </row>
    <row r="106" spans="1:17" ht="15">
      <c r="A106" s="13">
        <v>97</v>
      </c>
      <c r="B106" s="13" t="s">
        <v>85</v>
      </c>
      <c r="C106" s="32"/>
      <c r="D106" s="32"/>
      <c r="E106" s="32">
        <v>5</v>
      </c>
      <c r="F106" s="32"/>
      <c r="G106" s="5" t="e">
        <f>INDEX('[1]Balance(Stock Control)'!$AL:$AL,MATCH(C106,'[1]Balance(Stock Control)'!$F:$F,0))</f>
        <v>#N/A</v>
      </c>
      <c r="H106" s="5" t="e">
        <f>INDEX('[2]Balance(Stock Control)'!$AK:$AK,MATCH(C106,'[2]Balance(Stock Control)'!$E:$E,0))</f>
        <v>#N/A</v>
      </c>
      <c r="I106" s="5"/>
      <c r="J106" s="32"/>
      <c r="K106" s="63">
        <v>5300</v>
      </c>
      <c r="L106" s="64">
        <f t="shared" si="2"/>
        <v>26500</v>
      </c>
      <c r="M106" s="45" t="s">
        <v>209</v>
      </c>
      <c r="N106" s="45"/>
      <c r="O106" s="45" t="s">
        <v>217</v>
      </c>
      <c r="P106" s="30" t="s">
        <v>137</v>
      </c>
      <c r="Q106" s="37"/>
    </row>
    <row r="107" spans="1:17" s="52" customFormat="1" ht="15">
      <c r="A107" s="49">
        <v>98</v>
      </c>
      <c r="B107" s="49" t="s">
        <v>86</v>
      </c>
      <c r="C107" s="41">
        <v>14880693</v>
      </c>
      <c r="D107" s="42">
        <v>14880698</v>
      </c>
      <c r="E107" s="41">
        <v>5</v>
      </c>
      <c r="F107" s="41"/>
      <c r="G107" s="29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41"/>
      <c r="J107" s="41"/>
      <c r="K107" s="63">
        <v>11484</v>
      </c>
      <c r="L107" s="63">
        <f t="shared" si="2"/>
        <v>57420</v>
      </c>
      <c r="M107" s="41" t="s">
        <v>176</v>
      </c>
      <c r="N107" s="41"/>
      <c r="O107" s="29" t="s">
        <v>192</v>
      </c>
      <c r="P107" s="50" t="s">
        <v>137</v>
      </c>
      <c r="Q107" s="51" t="s">
        <v>168</v>
      </c>
    </row>
    <row r="108" spans="1:17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/>
      <c r="J108" s="55">
        <v>75000</v>
      </c>
      <c r="K108" s="63">
        <v>82500</v>
      </c>
      <c r="L108" s="64">
        <f t="shared" ref="L108:L139" si="3">E108*K108</f>
        <v>247500</v>
      </c>
      <c r="M108" s="5" t="s">
        <v>138</v>
      </c>
      <c r="N108" s="5"/>
      <c r="O108" s="5" t="s">
        <v>138</v>
      </c>
      <c r="P108" s="30" t="s">
        <v>137</v>
      </c>
      <c r="Q108" s="37" t="s">
        <v>169</v>
      </c>
    </row>
    <row r="109" spans="1:17" ht="15">
      <c r="A109" s="13">
        <v>100</v>
      </c>
      <c r="B109" s="13" t="s">
        <v>88</v>
      </c>
      <c r="C109" s="32"/>
      <c r="D109" s="48" t="s">
        <v>211</v>
      </c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/>
      <c r="J109" s="32"/>
      <c r="K109" s="63">
        <v>4300</v>
      </c>
      <c r="L109" s="64">
        <f t="shared" si="3"/>
        <v>43000</v>
      </c>
      <c r="M109" s="45" t="s">
        <v>210</v>
      </c>
      <c r="N109" s="45"/>
      <c r="O109" s="45" t="s">
        <v>217</v>
      </c>
      <c r="P109" s="30" t="s">
        <v>137</v>
      </c>
      <c r="Q109" s="37" t="s">
        <v>138</v>
      </c>
    </row>
    <row r="110" spans="1:17" s="80" customFormat="1" ht="15">
      <c r="A110" s="71">
        <v>101</v>
      </c>
      <c r="B110" s="71" t="s">
        <v>89</v>
      </c>
      <c r="C110" s="73">
        <v>692334</v>
      </c>
      <c r="D110" s="81" t="s">
        <v>122</v>
      </c>
      <c r="E110" s="81">
        <v>2</v>
      </c>
      <c r="F110" s="81" t="s">
        <v>197</v>
      </c>
      <c r="G110" s="72" t="e">
        <f>INDEX('[1]Balance(Stock Control)'!$AL:$AL,MATCH(C110,'[1]Balance(Stock Control)'!$F:$F,0))</f>
        <v>#N/A</v>
      </c>
      <c r="H110" s="72" t="e">
        <f>INDEX('[2]Balance(Stock Control)'!$AK:$AK,MATCH(C110,'[2]Balance(Stock Control)'!$E:$E,0))</f>
        <v>#N/A</v>
      </c>
      <c r="I110" s="72"/>
      <c r="J110" s="81"/>
      <c r="K110" s="74">
        <v>2132378.8199999998</v>
      </c>
      <c r="L110" s="74">
        <f t="shared" si="3"/>
        <v>4264757.6399999997</v>
      </c>
      <c r="M110" s="81" t="s">
        <v>203</v>
      </c>
      <c r="N110" s="81"/>
      <c r="O110" s="81" t="s">
        <v>215</v>
      </c>
      <c r="P110" s="76" t="s">
        <v>137</v>
      </c>
      <c r="Q110" s="77"/>
    </row>
    <row r="111" spans="1:17" s="88" customFormat="1" ht="15">
      <c r="A111" s="83">
        <v>102</v>
      </c>
      <c r="B111" s="83" t="s">
        <v>90</v>
      </c>
      <c r="C111" s="84">
        <v>15067522</v>
      </c>
      <c r="D111" s="84" t="s">
        <v>123</v>
      </c>
      <c r="E111" s="84">
        <v>2</v>
      </c>
      <c r="F111" s="84" t="s">
        <v>198</v>
      </c>
      <c r="G111" s="85" t="e">
        <f>INDEX('[1]Balance(Stock Control)'!$AL:$AL,MATCH(C111,'[1]Balance(Stock Control)'!$F:$F,0))</f>
        <v>#N/A</v>
      </c>
      <c r="H111" s="85" t="e">
        <f>INDEX('[2]Balance(Stock Control)'!$AK:$AK,MATCH(C111,'[2]Balance(Stock Control)'!$E:$E,0))</f>
        <v>#N/A</v>
      </c>
      <c r="I111" s="85"/>
      <c r="J111" s="84"/>
      <c r="K111" s="86">
        <v>370856.77</v>
      </c>
      <c r="L111" s="86"/>
      <c r="M111" s="84" t="s">
        <v>177</v>
      </c>
      <c r="N111" s="84"/>
      <c r="O111" s="84" t="s">
        <v>215</v>
      </c>
      <c r="P111" s="87" t="s">
        <v>137</v>
      </c>
      <c r="Q111" s="39"/>
    </row>
    <row r="112" spans="1:17" s="80" customFormat="1" ht="15">
      <c r="A112" s="71">
        <v>103</v>
      </c>
      <c r="B112" s="71" t="s">
        <v>91</v>
      </c>
      <c r="C112" s="81">
        <v>15067404</v>
      </c>
      <c r="D112" s="81" t="s">
        <v>124</v>
      </c>
      <c r="E112" s="81">
        <v>5</v>
      </c>
      <c r="F112" s="81" t="s">
        <v>198</v>
      </c>
      <c r="G112" s="72" t="e">
        <f>INDEX('[1]Balance(Stock Control)'!$AL:$AL,MATCH(C112,'[1]Balance(Stock Control)'!$F:$F,0))</f>
        <v>#N/A</v>
      </c>
      <c r="H112" s="72" t="e">
        <f>INDEX('[2]Balance(Stock Control)'!$AK:$AK,MATCH(C112,'[2]Balance(Stock Control)'!$E:$E,0))</f>
        <v>#N/A</v>
      </c>
      <c r="I112" s="72"/>
      <c r="J112" s="81"/>
      <c r="K112" s="74">
        <v>41000</v>
      </c>
      <c r="L112" s="74">
        <f t="shared" si="3"/>
        <v>205000</v>
      </c>
      <c r="M112" s="81" t="s">
        <v>177</v>
      </c>
      <c r="N112" s="81"/>
      <c r="O112" s="81" t="s">
        <v>215</v>
      </c>
      <c r="P112" s="76" t="s">
        <v>137</v>
      </c>
      <c r="Q112" s="77"/>
    </row>
    <row r="113" spans="1:17" ht="15">
      <c r="A113" s="13">
        <v>104</v>
      </c>
      <c r="B113" s="13" t="s">
        <v>92</v>
      </c>
      <c r="C113" s="45">
        <v>15161234</v>
      </c>
      <c r="D113" s="32"/>
      <c r="E113" s="32">
        <v>1</v>
      </c>
      <c r="F113" s="32" t="s">
        <v>199</v>
      </c>
      <c r="G113" s="5" t="e">
        <f>INDEX('[1]Balance(Stock Control)'!$AL:$AL,MATCH(C113,'[1]Balance(Stock Control)'!$F:$F,0))</f>
        <v>#N/A</v>
      </c>
      <c r="H113" s="5" t="e">
        <f>INDEX('[2]Balance(Stock Control)'!$AK:$AK,MATCH(C113,'[2]Balance(Stock Control)'!$E:$E,0))</f>
        <v>#N/A</v>
      </c>
      <c r="I113" s="5"/>
      <c r="J113" s="32"/>
      <c r="K113" s="63">
        <v>465142.39</v>
      </c>
      <c r="L113" s="64">
        <f t="shared" si="3"/>
        <v>465142.39</v>
      </c>
      <c r="M113" s="32" t="s">
        <v>177</v>
      </c>
      <c r="N113" s="32"/>
      <c r="O113" s="32" t="s">
        <v>215</v>
      </c>
      <c r="P113" s="30" t="s">
        <v>137</v>
      </c>
      <c r="Q113" s="37"/>
    </row>
    <row r="114" spans="1:17" ht="15">
      <c r="A114" s="13">
        <v>105</v>
      </c>
      <c r="B114" s="13" t="s">
        <v>19</v>
      </c>
      <c r="C114" s="32">
        <v>793317</v>
      </c>
      <c r="D114" s="32"/>
      <c r="E114" s="32">
        <v>2</v>
      </c>
      <c r="F114" s="32" t="s">
        <v>199</v>
      </c>
      <c r="G114" s="5" t="e">
        <f>INDEX('[1]Balance(Stock Control)'!$AL:$AL,MATCH(C114,'[1]Balance(Stock Control)'!$F:$F,0))</f>
        <v>#N/A</v>
      </c>
      <c r="H114" s="5" t="e">
        <f>INDEX('[2]Balance(Stock Control)'!$AK:$AK,MATCH(C114,'[2]Balance(Stock Control)'!$E:$E,0))</f>
        <v>#N/A</v>
      </c>
      <c r="I114" s="5"/>
      <c r="J114" s="69"/>
      <c r="K114" s="63">
        <v>326666.34000000003</v>
      </c>
      <c r="L114" s="64">
        <f t="shared" si="3"/>
        <v>653332.68000000005</v>
      </c>
      <c r="M114" s="32" t="s">
        <v>203</v>
      </c>
      <c r="N114" s="32"/>
      <c r="O114" s="32" t="s">
        <v>215</v>
      </c>
      <c r="P114" s="30" t="s">
        <v>137</v>
      </c>
      <c r="Q114" s="37"/>
    </row>
    <row r="115" spans="1:17" ht="15">
      <c r="A115" s="13">
        <v>106</v>
      </c>
      <c r="B115" s="13" t="s">
        <v>93</v>
      </c>
      <c r="C115" s="32" t="s">
        <v>125</v>
      </c>
      <c r="D115" s="32"/>
      <c r="E115" s="32">
        <v>6</v>
      </c>
      <c r="F115" s="32" t="s">
        <v>200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/>
      <c r="J115" s="64">
        <v>5500</v>
      </c>
      <c r="K115" s="63">
        <v>6050.0000000000009</v>
      </c>
      <c r="L115" s="64">
        <f t="shared" si="3"/>
        <v>36300.000000000007</v>
      </c>
      <c r="M115" s="32" t="s">
        <v>138</v>
      </c>
      <c r="N115" s="32"/>
      <c r="O115" s="32" t="s">
        <v>138</v>
      </c>
      <c r="P115" s="30" t="s">
        <v>137</v>
      </c>
      <c r="Q115" s="37"/>
    </row>
    <row r="116" spans="1:17" ht="15">
      <c r="A116" s="13">
        <v>107</v>
      </c>
      <c r="B116" s="13" t="s">
        <v>94</v>
      </c>
      <c r="C116" s="32"/>
      <c r="D116" s="32"/>
      <c r="E116" s="32">
        <v>15</v>
      </c>
      <c r="F116" s="32" t="s">
        <v>201</v>
      </c>
      <c r="G116" s="5" t="e">
        <f>INDEX('[1]Balance(Stock Control)'!$AL:$AL,MATCH(C116,'[1]Balance(Stock Control)'!$F:$F,0))</f>
        <v>#N/A</v>
      </c>
      <c r="H116" s="5" t="e">
        <f>INDEX('[2]Balance(Stock Control)'!$AK:$AK,MATCH(C116,'[2]Balance(Stock Control)'!$E:$E,0))</f>
        <v>#N/A</v>
      </c>
      <c r="I116" s="5"/>
      <c r="J116" s="64">
        <v>5000</v>
      </c>
      <c r="K116" s="63">
        <v>5500</v>
      </c>
      <c r="L116" s="64">
        <f t="shared" si="3"/>
        <v>82500</v>
      </c>
      <c r="M116" s="32" t="s">
        <v>138</v>
      </c>
      <c r="N116" s="32"/>
      <c r="O116" s="32" t="s">
        <v>138</v>
      </c>
      <c r="P116" s="30" t="s">
        <v>137</v>
      </c>
      <c r="Q116" s="37"/>
    </row>
    <row r="117" spans="1:17" ht="15">
      <c r="A117" s="13">
        <v>108</v>
      </c>
      <c r="B117" s="13" t="s">
        <v>95</v>
      </c>
      <c r="C117" s="32" t="s">
        <v>126</v>
      </c>
      <c r="D117" s="32"/>
      <c r="E117" s="32">
        <v>20</v>
      </c>
      <c r="F117" s="32" t="s">
        <v>202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/>
      <c r="J117" s="64">
        <v>4000</v>
      </c>
      <c r="K117" s="63">
        <v>4400</v>
      </c>
      <c r="L117" s="64">
        <f t="shared" si="3"/>
        <v>88000</v>
      </c>
      <c r="M117" s="32" t="s">
        <v>138</v>
      </c>
      <c r="N117" s="32"/>
      <c r="O117" s="32" t="s">
        <v>138</v>
      </c>
      <c r="P117" s="30" t="s">
        <v>137</v>
      </c>
      <c r="Q117" s="37" t="s">
        <v>138</v>
      </c>
    </row>
    <row r="118" spans="1:17" ht="15">
      <c r="A118" s="13">
        <v>109</v>
      </c>
      <c r="B118" s="13" t="s">
        <v>96</v>
      </c>
      <c r="C118" s="32" t="s">
        <v>127</v>
      </c>
      <c r="D118" s="32"/>
      <c r="E118" s="32">
        <v>15</v>
      </c>
      <c r="F118" s="32" t="s">
        <v>202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/>
      <c r="J118" s="64">
        <v>4000</v>
      </c>
      <c r="K118" s="63">
        <v>4400</v>
      </c>
      <c r="L118" s="64">
        <f t="shared" si="3"/>
        <v>66000</v>
      </c>
      <c r="M118" s="32" t="s">
        <v>138</v>
      </c>
      <c r="N118" s="32"/>
      <c r="O118" s="32" t="s">
        <v>138</v>
      </c>
      <c r="P118" s="30" t="s">
        <v>137</v>
      </c>
      <c r="Q118" s="37" t="s">
        <v>138</v>
      </c>
    </row>
    <row r="119" spans="1:17" ht="15">
      <c r="A119" s="13">
        <v>110</v>
      </c>
      <c r="B119" s="13" t="s">
        <v>97</v>
      </c>
      <c r="C119" s="32" t="s">
        <v>232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/>
      <c r="J119" s="63">
        <v>7000</v>
      </c>
      <c r="K119" s="63">
        <v>112715.18999999999</v>
      </c>
      <c r="L119" s="63">
        <f t="shared" si="3"/>
        <v>112715.18999999999</v>
      </c>
      <c r="M119" s="41" t="s">
        <v>187</v>
      </c>
      <c r="N119" s="41"/>
      <c r="O119" s="45" t="s">
        <v>189</v>
      </c>
      <c r="P119" s="30" t="s">
        <v>137</v>
      </c>
      <c r="Q119" s="37"/>
    </row>
    <row r="120" spans="1:17" ht="15">
      <c r="A120" s="13">
        <v>111</v>
      </c>
      <c r="B120" s="13" t="s">
        <v>98</v>
      </c>
      <c r="C120" s="32"/>
      <c r="D120" s="32" t="s">
        <v>212</v>
      </c>
      <c r="E120" s="32">
        <v>2</v>
      </c>
      <c r="F120" s="32"/>
      <c r="G120" s="5" t="e">
        <f>INDEX('[1]Balance(Stock Control)'!$AL:$AL,MATCH(C120,'[1]Balance(Stock Control)'!$F:$F,0))</f>
        <v>#N/A</v>
      </c>
      <c r="H120" s="5" t="e">
        <f>INDEX('[2]Balance(Stock Control)'!$AK:$AK,MATCH(C120,'[2]Balance(Stock Control)'!$E:$E,0))</f>
        <v>#N/A</v>
      </c>
      <c r="I120" s="5"/>
      <c r="J120" s="41"/>
      <c r="K120" s="63">
        <v>23000</v>
      </c>
      <c r="L120" s="63">
        <f t="shared" si="3"/>
        <v>46000</v>
      </c>
      <c r="M120" s="45" t="s">
        <v>210</v>
      </c>
      <c r="N120" s="45"/>
      <c r="O120" s="45" t="s">
        <v>217</v>
      </c>
      <c r="P120" s="30" t="s">
        <v>137</v>
      </c>
      <c r="Q120" s="37" t="s">
        <v>170</v>
      </c>
    </row>
    <row r="121" spans="1:17" ht="15">
      <c r="A121" s="13">
        <v>112</v>
      </c>
      <c r="B121" s="49" t="s">
        <v>99</v>
      </c>
      <c r="C121" s="41">
        <v>262</v>
      </c>
      <c r="D121" s="32"/>
      <c r="E121" s="32">
        <v>1</v>
      </c>
      <c r="F121" s="32"/>
      <c r="G121" s="5" t="e">
        <f>INDEX('[1]Balance(Stock Control)'!$AL:$AL,MATCH(C121,'[1]Balance(Stock Control)'!$F:$F,0))</f>
        <v>#N/A</v>
      </c>
      <c r="H121" s="5" t="e">
        <f>INDEX('[2]Balance(Stock Control)'!$AK:$AK,MATCH(C121,'[2]Balance(Stock Control)'!$E:$E,0))</f>
        <v>#N/A</v>
      </c>
      <c r="I121" s="5"/>
      <c r="J121" s="63">
        <v>70000</v>
      </c>
      <c r="K121" s="63">
        <v>77000</v>
      </c>
      <c r="L121" s="63">
        <f t="shared" si="3"/>
        <v>77000</v>
      </c>
      <c r="M121" s="41" t="s">
        <v>187</v>
      </c>
      <c r="N121" s="41"/>
      <c r="O121" s="41" t="s">
        <v>189</v>
      </c>
      <c r="P121" s="30" t="s">
        <v>137</v>
      </c>
      <c r="Q121" s="37"/>
    </row>
    <row r="122" spans="1:17" ht="15">
      <c r="A122" s="13">
        <v>113</v>
      </c>
      <c r="B122" s="13" t="s">
        <v>100</v>
      </c>
      <c r="C122" s="32"/>
      <c r="D122" s="32"/>
      <c r="E122" s="32">
        <v>2</v>
      </c>
      <c r="F122" s="32"/>
      <c r="G122" s="5" t="e">
        <f>INDEX('[1]Balance(Stock Control)'!$AL:$AL,MATCH(C122,'[1]Balance(Stock Control)'!$F:$F,0))</f>
        <v>#N/A</v>
      </c>
      <c r="H122" s="5" t="e">
        <f>INDEX('[2]Balance(Stock Control)'!$AK:$AK,MATCH(C122,'[2]Balance(Stock Control)'!$E:$E,0))</f>
        <v>#N/A</v>
      </c>
      <c r="I122" s="5"/>
      <c r="J122" s="64">
        <v>4000</v>
      </c>
      <c r="K122" s="63">
        <v>4400</v>
      </c>
      <c r="L122" s="64">
        <f t="shared" si="3"/>
        <v>8800</v>
      </c>
      <c r="M122" s="32" t="s">
        <v>138</v>
      </c>
      <c r="N122" s="32"/>
      <c r="O122" s="32" t="s">
        <v>138</v>
      </c>
      <c r="P122" s="30" t="s">
        <v>137</v>
      </c>
      <c r="Q122" s="37"/>
    </row>
    <row r="123" spans="1:17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/>
      <c r="J123" s="64">
        <v>55000</v>
      </c>
      <c r="K123" s="63">
        <v>60500.000000000007</v>
      </c>
      <c r="L123" s="64">
        <f t="shared" si="3"/>
        <v>60500.000000000007</v>
      </c>
      <c r="M123" s="32" t="s">
        <v>138</v>
      </c>
      <c r="N123" s="32"/>
      <c r="O123" s="32" t="s">
        <v>138</v>
      </c>
      <c r="P123" s="30" t="s">
        <v>137</v>
      </c>
      <c r="Q123" s="37" t="s">
        <v>170</v>
      </c>
    </row>
    <row r="124" spans="1:17" ht="15">
      <c r="A124" s="13">
        <v>115</v>
      </c>
      <c r="B124" s="13" t="s">
        <v>102</v>
      </c>
      <c r="C124" s="32" t="s">
        <v>234</v>
      </c>
      <c r="D124" s="3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/>
      <c r="J124" s="32"/>
      <c r="K124" s="63">
        <v>36791.073529411791</v>
      </c>
      <c r="L124" s="64">
        <f t="shared" si="3"/>
        <v>36791.073529411791</v>
      </c>
      <c r="M124" s="32" t="s">
        <v>187</v>
      </c>
      <c r="N124" s="32"/>
      <c r="O124" s="45" t="s">
        <v>189</v>
      </c>
      <c r="P124" s="30" t="s">
        <v>137</v>
      </c>
      <c r="Q124" s="37"/>
    </row>
    <row r="125" spans="1:17" ht="15">
      <c r="A125" s="13">
        <v>116</v>
      </c>
      <c r="B125" s="13" t="s">
        <v>103</v>
      </c>
      <c r="C125" s="32" t="s">
        <v>222</v>
      </c>
      <c r="D125" s="32">
        <v>14506786</v>
      </c>
      <c r="E125" s="32">
        <v>1</v>
      </c>
      <c r="F125" s="32"/>
      <c r="G125" s="5" t="e">
        <f>INDEX('[1]Balance(Stock Control)'!$AL:$AL,MATCH(C125,'[1]Balance(Stock Control)'!$F:$F,0))</f>
        <v>#N/A</v>
      </c>
      <c r="H125" s="5">
        <f>INDEX('[2]Balance(Stock Control)'!$AK:$AK,MATCH(C125,'[2]Balance(Stock Control)'!$E:$E,0))</f>
        <v>14</v>
      </c>
      <c r="I125" s="32"/>
      <c r="J125" s="32"/>
      <c r="K125" s="63">
        <v>277349.30999999994</v>
      </c>
      <c r="L125" s="64">
        <f t="shared" si="3"/>
        <v>277349.30999999994</v>
      </c>
      <c r="M125" s="43" t="s">
        <v>177</v>
      </c>
      <c r="N125" s="43"/>
      <c r="O125" s="32" t="s">
        <v>189</v>
      </c>
      <c r="P125" s="30" t="s">
        <v>137</v>
      </c>
      <c r="Q125" s="37"/>
    </row>
    <row r="126" spans="1:17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2"/>
      <c r="G126" s="5">
        <f>INDEX('[1]Balance(Stock Control)'!$AL:$AL,MATCH(C126,'[1]Balance(Stock Control)'!$F:$F,0))</f>
        <v>1</v>
      </c>
      <c r="H126" s="5">
        <f>INDEX('[2]Balance(Stock Control)'!$AK:$AK,MATCH(C126,'[2]Balance(Stock Control)'!$E:$E,0))</f>
        <v>2</v>
      </c>
      <c r="I126" s="32"/>
      <c r="J126" s="32"/>
      <c r="K126" s="63">
        <v>109986.03000000003</v>
      </c>
      <c r="L126" s="64">
        <f t="shared" si="3"/>
        <v>109986.03000000003</v>
      </c>
      <c r="M126" s="5" t="s">
        <v>177</v>
      </c>
      <c r="N126" s="5"/>
      <c r="O126" s="5" t="s">
        <v>189</v>
      </c>
      <c r="P126" s="30" t="s">
        <v>137</v>
      </c>
      <c r="Q126" s="37" t="s">
        <v>171</v>
      </c>
    </row>
    <row r="127" spans="1:17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2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32"/>
      <c r="J127" s="64">
        <v>55000</v>
      </c>
      <c r="K127" s="63">
        <v>60500.000000000007</v>
      </c>
      <c r="L127" s="64">
        <f t="shared" si="3"/>
        <v>60500.000000000007</v>
      </c>
      <c r="M127" s="5" t="s">
        <v>138</v>
      </c>
      <c r="N127" s="5"/>
      <c r="O127" s="5" t="s">
        <v>138</v>
      </c>
      <c r="P127" s="30" t="s">
        <v>137</v>
      </c>
      <c r="Q127" s="37" t="s">
        <v>172</v>
      </c>
    </row>
    <row r="128" spans="1:17" ht="15">
      <c r="A128" s="13">
        <v>119</v>
      </c>
      <c r="B128" s="13" t="s">
        <v>105</v>
      </c>
      <c r="C128" s="32" t="s">
        <v>231</v>
      </c>
      <c r="D128" s="47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/>
      <c r="J128" s="41"/>
      <c r="K128" s="63">
        <v>75968.423999999999</v>
      </c>
      <c r="L128" s="64">
        <f t="shared" si="3"/>
        <v>151936.848</v>
      </c>
      <c r="M128" s="45" t="s">
        <v>187</v>
      </c>
      <c r="N128" s="45"/>
      <c r="O128" s="45" t="s">
        <v>189</v>
      </c>
      <c r="P128" s="30" t="s">
        <v>137</v>
      </c>
      <c r="Q128" s="37"/>
    </row>
    <row r="129" spans="1:17" ht="15">
      <c r="A129" s="13">
        <v>120</v>
      </c>
      <c r="B129" s="13" t="s">
        <v>106</v>
      </c>
      <c r="C129" s="32" t="s">
        <v>233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/>
      <c r="J129" s="32"/>
      <c r="K129" s="63">
        <v>83880.283464567154</v>
      </c>
      <c r="L129" s="64">
        <f t="shared" si="3"/>
        <v>83880.283464567154</v>
      </c>
      <c r="M129" s="32" t="s">
        <v>187</v>
      </c>
      <c r="N129" s="32"/>
      <c r="O129" s="45" t="s">
        <v>189</v>
      </c>
      <c r="P129" s="30" t="s">
        <v>137</v>
      </c>
      <c r="Q129" s="37" t="s">
        <v>173</v>
      </c>
    </row>
    <row r="130" spans="1:17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2"/>
      <c r="G130" s="5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32"/>
      <c r="J130" s="32"/>
      <c r="K130" s="63">
        <v>70056.85443750002</v>
      </c>
      <c r="L130" s="64">
        <f t="shared" si="3"/>
        <v>140113.70887500004</v>
      </c>
      <c r="M130" s="5" t="s">
        <v>177</v>
      </c>
      <c r="N130" s="5"/>
      <c r="O130" s="5" t="s">
        <v>189</v>
      </c>
      <c r="P130" s="30" t="s">
        <v>137</v>
      </c>
      <c r="Q130" s="37" t="s">
        <v>174</v>
      </c>
    </row>
    <row r="131" spans="1:17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32"/>
      <c r="J131" s="64">
        <v>250</v>
      </c>
      <c r="K131" s="63">
        <v>275</v>
      </c>
      <c r="L131" s="64">
        <f t="shared" si="3"/>
        <v>5500</v>
      </c>
      <c r="M131" s="32" t="s">
        <v>138</v>
      </c>
      <c r="N131" s="32"/>
      <c r="O131" s="32" t="s">
        <v>138</v>
      </c>
      <c r="P131" s="30" t="s">
        <v>137</v>
      </c>
      <c r="Q131" s="37"/>
    </row>
    <row r="132" spans="1:17" ht="15">
      <c r="A132" s="13">
        <v>123</v>
      </c>
      <c r="B132" s="13" t="s">
        <v>109</v>
      </c>
      <c r="C132" s="32"/>
      <c r="D132" s="32"/>
      <c r="E132" s="32">
        <v>50</v>
      </c>
      <c r="F132" s="32"/>
      <c r="G132" s="5" t="e">
        <f>INDEX('[1]Balance(Stock Control)'!$AL:$AL,MATCH(C132,'[1]Balance(Stock Control)'!$F:$F,0))</f>
        <v>#N/A</v>
      </c>
      <c r="H132" s="5" t="e">
        <f>INDEX('[2]Balance(Stock Control)'!$AK:$AK,MATCH(C132,'[2]Balance(Stock Control)'!$E:$E,0))</f>
        <v>#N/A</v>
      </c>
      <c r="I132" s="5"/>
      <c r="J132" s="64">
        <v>1000</v>
      </c>
      <c r="K132" s="63">
        <v>1100</v>
      </c>
      <c r="L132" s="64">
        <f t="shared" si="3"/>
        <v>55000</v>
      </c>
      <c r="M132" s="32" t="s">
        <v>138</v>
      </c>
      <c r="N132" s="32"/>
      <c r="O132" s="32" t="s">
        <v>138</v>
      </c>
      <c r="P132" s="30" t="s">
        <v>137</v>
      </c>
      <c r="Q132" s="37" t="s">
        <v>175</v>
      </c>
    </row>
    <row r="133" spans="1:17" s="80" customFormat="1" ht="15">
      <c r="A133" s="71">
        <v>124</v>
      </c>
      <c r="B133" s="71" t="s">
        <v>110</v>
      </c>
      <c r="C133" s="81">
        <v>14511327</v>
      </c>
      <c r="D133" s="81"/>
      <c r="E133" s="81">
        <v>30</v>
      </c>
      <c r="F133" s="81"/>
      <c r="G133" s="72" t="e">
        <f>INDEX('[1]Balance(Stock Control)'!$AL:$AL,MATCH(C133,'[1]Balance(Stock Control)'!$F:$F,0))</f>
        <v>#N/A</v>
      </c>
      <c r="H133" s="72" t="e">
        <f>INDEX('[2]Balance(Stock Control)'!$AK:$AK,MATCH(C133,'[2]Balance(Stock Control)'!$E:$E,0))</f>
        <v>#N/A</v>
      </c>
      <c r="I133" s="72"/>
      <c r="J133" s="74">
        <v>500</v>
      </c>
      <c r="K133" s="74">
        <v>550</v>
      </c>
      <c r="L133" s="74">
        <f t="shared" si="3"/>
        <v>16500</v>
      </c>
      <c r="M133" s="81" t="s">
        <v>138</v>
      </c>
      <c r="N133" s="81"/>
      <c r="O133" s="81" t="s">
        <v>138</v>
      </c>
      <c r="P133" s="76" t="s">
        <v>137</v>
      </c>
      <c r="Q133" s="77"/>
    </row>
    <row r="134" spans="1:17" ht="15">
      <c r="A134" s="13">
        <v>125</v>
      </c>
      <c r="B134" s="13" t="s">
        <v>111</v>
      </c>
      <c r="C134" s="5">
        <v>14532126</v>
      </c>
      <c r="D134" s="32"/>
      <c r="E134" s="32">
        <v>1</v>
      </c>
      <c r="F134" s="32"/>
      <c r="G134" s="5">
        <f>INDEX('[1]Balance(Stock Control)'!$AL:$AL,MATCH(C134,'[1]Balance(Stock Control)'!$F:$F,0))</f>
        <v>2</v>
      </c>
      <c r="H134" s="5">
        <f>INDEX('[2]Balance(Stock Control)'!$AK:$AK,MATCH(C134,'[2]Balance(Stock Control)'!$E:$E,0))</f>
        <v>0</v>
      </c>
      <c r="I134" s="32"/>
      <c r="J134" s="32"/>
      <c r="K134" s="63">
        <v>239920.73437500006</v>
      </c>
      <c r="L134" s="64">
        <f t="shared" si="3"/>
        <v>239920.73437500006</v>
      </c>
      <c r="M134" s="5" t="s">
        <v>177</v>
      </c>
      <c r="N134" s="5"/>
      <c r="O134" s="5" t="s">
        <v>189</v>
      </c>
      <c r="P134" s="30" t="s">
        <v>137</v>
      </c>
      <c r="Q134" s="37"/>
    </row>
    <row r="135" spans="1:17" ht="15">
      <c r="A135" s="13">
        <v>126</v>
      </c>
      <c r="B135" s="13" t="s">
        <v>111</v>
      </c>
      <c r="C135" s="32">
        <v>14640081</v>
      </c>
      <c r="D135" s="32"/>
      <c r="E135" s="32">
        <v>1</v>
      </c>
      <c r="F135" s="32"/>
      <c r="G135" s="5">
        <f>INDEX('[1]Balance(Stock Control)'!$AL:$AL,MATCH(C135,'[1]Balance(Stock Control)'!$F:$F,0))</f>
        <v>9</v>
      </c>
      <c r="H135" s="5">
        <f>INDEX('[2]Balance(Stock Control)'!$AK:$AK,MATCH(C135,'[2]Balance(Stock Control)'!$E:$E,0))</f>
        <v>0</v>
      </c>
      <c r="I135" s="32"/>
      <c r="J135" s="32"/>
      <c r="K135" s="63">
        <v>1509242.5490625005</v>
      </c>
      <c r="L135" s="64">
        <f t="shared" si="3"/>
        <v>1509242.5490625005</v>
      </c>
      <c r="M135" s="5" t="s">
        <v>177</v>
      </c>
      <c r="N135" s="5"/>
      <c r="O135" s="5" t="s">
        <v>189</v>
      </c>
      <c r="P135" s="30" t="s">
        <v>137</v>
      </c>
      <c r="Q135" s="37"/>
    </row>
    <row r="136" spans="1:17" ht="15">
      <c r="A136" s="13">
        <v>127</v>
      </c>
      <c r="B136" s="13" t="s">
        <v>111</v>
      </c>
      <c r="C136" s="32">
        <v>3183620</v>
      </c>
      <c r="D136" s="32"/>
      <c r="E136" s="32">
        <v>1</v>
      </c>
      <c r="F136" s="32"/>
      <c r="G136" s="5">
        <f>INDEX('[1]Balance(Stock Control)'!$AL:$AL,MATCH(C136,'[1]Balance(Stock Control)'!$F:$F,0))</f>
        <v>23</v>
      </c>
      <c r="H136" s="5" t="e">
        <f>INDEX('[2]Balance(Stock Control)'!$AK:$AK,MATCH(C136,'[2]Balance(Stock Control)'!$E:$E,0))</f>
        <v>#N/A</v>
      </c>
      <c r="I136" s="32"/>
      <c r="J136" s="32"/>
      <c r="K136" s="63">
        <v>463696.21462500008</v>
      </c>
      <c r="L136" s="64">
        <f t="shared" si="3"/>
        <v>463696.21462500008</v>
      </c>
      <c r="M136" s="5" t="s">
        <v>177</v>
      </c>
      <c r="N136" s="5"/>
      <c r="O136" s="5" t="s">
        <v>189</v>
      </c>
      <c r="P136" s="30" t="s">
        <v>137</v>
      </c>
      <c r="Q136" s="37"/>
    </row>
    <row r="137" spans="1:17" ht="15">
      <c r="A137" s="13">
        <v>128</v>
      </c>
      <c r="B137" s="13" t="s">
        <v>111</v>
      </c>
      <c r="C137" s="32">
        <v>15084140</v>
      </c>
      <c r="D137" s="32"/>
      <c r="E137" s="32">
        <v>1</v>
      </c>
      <c r="F137" s="32"/>
      <c r="G137" s="5">
        <f>INDEX('[1]Balance(Stock Control)'!$AL:$AL,MATCH(C137,'[1]Balance(Stock Control)'!$F:$F,0))</f>
        <v>2</v>
      </c>
      <c r="H137" s="5">
        <f>INDEX('[2]Balance(Stock Control)'!$AK:$AK,MATCH(C137,'[2]Balance(Stock Control)'!$E:$E,0))</f>
        <v>5</v>
      </c>
      <c r="I137" s="32"/>
      <c r="J137" s="32"/>
      <c r="K137" s="63">
        <v>1116506.4198750004</v>
      </c>
      <c r="L137" s="64">
        <f t="shared" si="3"/>
        <v>1116506.4198750004</v>
      </c>
      <c r="M137" s="5" t="s">
        <v>177</v>
      </c>
      <c r="N137" s="5"/>
      <c r="O137" s="5" t="s">
        <v>189</v>
      </c>
      <c r="P137" s="30" t="s">
        <v>137</v>
      </c>
      <c r="Q137" s="37"/>
    </row>
    <row r="138" spans="1:17" ht="15">
      <c r="A138" s="13">
        <v>129</v>
      </c>
      <c r="B138" s="13" t="s">
        <v>111</v>
      </c>
      <c r="C138" s="32">
        <v>14640080</v>
      </c>
      <c r="D138" s="32"/>
      <c r="E138" s="32">
        <v>1</v>
      </c>
      <c r="F138" s="32"/>
      <c r="G138" s="5">
        <f>INDEX('[1]Balance(Stock Control)'!$AL:$AL,MATCH(C138,'[1]Balance(Stock Control)'!$F:$F,0))</f>
        <v>11</v>
      </c>
      <c r="H138" s="5" t="e">
        <f>INDEX('[2]Balance(Stock Control)'!$AK:$AK,MATCH(C138,'[2]Balance(Stock Control)'!$E:$E,0))</f>
        <v>#N/A</v>
      </c>
      <c r="I138" s="32"/>
      <c r="J138" s="32"/>
      <c r="K138" s="63">
        <v>1072530.3605625003</v>
      </c>
      <c r="L138" s="64">
        <f t="shared" si="3"/>
        <v>1072530.3605625003</v>
      </c>
      <c r="M138" s="5" t="s">
        <v>177</v>
      </c>
      <c r="N138" s="5"/>
      <c r="O138" s="5" t="s">
        <v>189</v>
      </c>
      <c r="P138" s="30" t="s">
        <v>137</v>
      </c>
      <c r="Q138" s="37"/>
    </row>
    <row r="139" spans="1:17" s="80" customFormat="1" ht="15">
      <c r="A139" s="71">
        <v>130</v>
      </c>
      <c r="B139" s="71" t="s">
        <v>112</v>
      </c>
      <c r="C139" s="81">
        <v>14550884</v>
      </c>
      <c r="D139" s="81"/>
      <c r="E139" s="81">
        <v>5</v>
      </c>
      <c r="F139" s="81"/>
      <c r="G139" s="72">
        <f>INDEX('[1]Balance(Stock Control)'!$AL:$AL,MATCH(C139,'[1]Balance(Stock Control)'!$F:$F,0))</f>
        <v>0</v>
      </c>
      <c r="H139" s="72">
        <f>INDEX('[2]Balance(Stock Control)'!$AK:$AK,MATCH(C139,'[2]Balance(Stock Control)'!$E:$E,0))</f>
        <v>3</v>
      </c>
      <c r="I139" s="81"/>
      <c r="J139" s="81"/>
      <c r="K139" s="74">
        <v>414294.73252293572</v>
      </c>
      <c r="L139" s="74">
        <f t="shared" si="3"/>
        <v>2071473.6626146785</v>
      </c>
      <c r="M139" s="81" t="s">
        <v>176</v>
      </c>
      <c r="N139" s="81"/>
      <c r="O139" s="72" t="s">
        <v>216</v>
      </c>
      <c r="P139" s="76" t="s">
        <v>137</v>
      </c>
      <c r="Q139" s="77" t="s">
        <v>138</v>
      </c>
    </row>
    <row r="140" spans="1:17" ht="15">
      <c r="A140" s="13">
        <v>131</v>
      </c>
      <c r="B140" s="13" t="s">
        <v>113</v>
      </c>
      <c r="C140" s="32" t="s">
        <v>223</v>
      </c>
      <c r="D140" s="3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/>
      <c r="J140" s="32"/>
      <c r="K140" s="63">
        <v>835513.41176470672</v>
      </c>
      <c r="L140" s="64">
        <f t="shared" ref="L140:L141" si="4">E140*K140</f>
        <v>835513.41176470672</v>
      </c>
      <c r="M140" s="32" t="s">
        <v>187</v>
      </c>
      <c r="N140" s="32"/>
      <c r="O140" s="32" t="s">
        <v>189</v>
      </c>
      <c r="P140" s="30" t="s">
        <v>137</v>
      </c>
      <c r="Q140" s="37"/>
    </row>
    <row r="141" spans="1:17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32"/>
      <c r="J141" s="64">
        <v>65000</v>
      </c>
      <c r="K141" s="63">
        <v>71500</v>
      </c>
      <c r="L141" s="64">
        <f t="shared" si="4"/>
        <v>71500</v>
      </c>
      <c r="M141" s="32" t="s">
        <v>138</v>
      </c>
      <c r="N141" s="32"/>
      <c r="O141" s="32" t="s">
        <v>138</v>
      </c>
      <c r="P141" s="30" t="s">
        <v>137</v>
      </c>
      <c r="Q141" s="37"/>
    </row>
    <row r="142" spans="1:17" ht="21" customHeight="1">
      <c r="K142" s="90" t="s">
        <v>213</v>
      </c>
      <c r="L142" s="91">
        <f>SUM(L10:L141)</f>
        <v>97534764.698879302</v>
      </c>
    </row>
    <row r="144" spans="1:17">
      <c r="L144" s="89"/>
    </row>
    <row r="146" spans="2:3" ht="15">
      <c r="B146" s="66" t="s">
        <v>239</v>
      </c>
      <c r="C146" s="67">
        <v>45103</v>
      </c>
    </row>
    <row r="147" spans="2:3" ht="15">
      <c r="B147" s="66" t="s">
        <v>240</v>
      </c>
      <c r="C147" s="67">
        <v>45108</v>
      </c>
    </row>
    <row r="148" spans="2:3" ht="15">
      <c r="B148" s="66" t="s">
        <v>241</v>
      </c>
      <c r="C148" s="68"/>
    </row>
  </sheetData>
  <autoFilter ref="A9:Q141"/>
  <mergeCells count="2">
    <mergeCell ref="K57:K58"/>
    <mergeCell ref="L57:L58"/>
  </mergeCells>
  <conditionalFormatting sqref="D76">
    <cfRule type="duplicateValues" dxfId="89" priority="34"/>
  </conditionalFormatting>
  <conditionalFormatting sqref="D76">
    <cfRule type="duplicateValues" dxfId="88" priority="35"/>
  </conditionalFormatting>
  <conditionalFormatting sqref="C85">
    <cfRule type="duplicateValues" dxfId="87" priority="32"/>
  </conditionalFormatting>
  <conditionalFormatting sqref="C85">
    <cfRule type="duplicateValues" dxfId="86" priority="33"/>
  </conditionalFormatting>
  <conditionalFormatting sqref="C23">
    <cfRule type="duplicateValues" dxfId="85" priority="28"/>
  </conditionalFormatting>
  <conditionalFormatting sqref="C23">
    <cfRule type="duplicateValues" dxfId="84" priority="29"/>
  </conditionalFormatting>
  <conditionalFormatting sqref="C23">
    <cfRule type="duplicateValues" dxfId="83" priority="27"/>
  </conditionalFormatting>
  <conditionalFormatting sqref="D41">
    <cfRule type="duplicateValues" dxfId="82" priority="20"/>
  </conditionalFormatting>
  <conditionalFormatting sqref="D41">
    <cfRule type="duplicateValues" dxfId="81" priority="19"/>
  </conditionalFormatting>
  <conditionalFormatting sqref="D42">
    <cfRule type="duplicateValues" dxfId="80" priority="22"/>
  </conditionalFormatting>
  <conditionalFormatting sqref="D42">
    <cfRule type="duplicateValues" dxfId="79" priority="23"/>
  </conditionalFormatting>
  <conditionalFormatting sqref="D42">
    <cfRule type="duplicateValues" dxfId="78" priority="21"/>
  </conditionalFormatting>
  <conditionalFormatting sqref="C41">
    <cfRule type="duplicateValues" dxfId="77" priority="17"/>
  </conditionalFormatting>
  <conditionalFormatting sqref="C41">
    <cfRule type="duplicateValues" dxfId="76" priority="18"/>
  </conditionalFormatting>
  <conditionalFormatting sqref="C41">
    <cfRule type="duplicateValues" dxfId="75" priority="16"/>
  </conditionalFormatting>
  <conditionalFormatting sqref="C45">
    <cfRule type="duplicateValues" dxfId="74" priority="14"/>
  </conditionalFormatting>
  <conditionalFormatting sqref="C45">
    <cfRule type="duplicateValues" dxfId="73" priority="15"/>
  </conditionalFormatting>
  <conditionalFormatting sqref="C45">
    <cfRule type="duplicateValues" dxfId="72" priority="13"/>
  </conditionalFormatting>
  <conditionalFormatting sqref="C56">
    <cfRule type="duplicateValues" dxfId="71" priority="11"/>
  </conditionalFormatting>
  <conditionalFormatting sqref="C56">
    <cfRule type="duplicateValues" dxfId="70" priority="12"/>
  </conditionalFormatting>
  <conditionalFormatting sqref="C59">
    <cfRule type="duplicateValues" dxfId="69" priority="9"/>
  </conditionalFormatting>
  <conditionalFormatting sqref="C59">
    <cfRule type="duplicateValues" dxfId="68" priority="10"/>
  </conditionalFormatting>
  <conditionalFormatting sqref="C59">
    <cfRule type="duplicateValues" dxfId="67" priority="8"/>
  </conditionalFormatting>
  <conditionalFormatting sqref="C102">
    <cfRule type="duplicateValues" dxfId="66" priority="6"/>
  </conditionalFormatting>
  <conditionalFormatting sqref="C102">
    <cfRule type="duplicateValues" dxfId="65" priority="7"/>
  </conditionalFormatting>
  <conditionalFormatting sqref="C102">
    <cfRule type="duplicateValues" dxfId="64" priority="5"/>
  </conditionalFormatting>
  <conditionalFormatting sqref="C26">
    <cfRule type="duplicateValues" dxfId="63" priority="3"/>
  </conditionalFormatting>
  <conditionalFormatting sqref="C26">
    <cfRule type="duplicateValues" dxfId="62" priority="4"/>
  </conditionalFormatting>
  <conditionalFormatting sqref="C77">
    <cfRule type="duplicateValues" dxfId="61" priority="1"/>
  </conditionalFormatting>
  <conditionalFormatting sqref="C77">
    <cfRule type="duplicateValues" dxfId="60" priority="2"/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48"/>
  <sheetViews>
    <sheetView showGridLines="0" topLeftCell="B128" zoomScale="110" zoomScaleNormal="110" workbookViewId="0">
      <selection activeCell="L10" sqref="L10:L142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2.140625" style="12" bestFit="1" customWidth="1"/>
    <col min="5" max="5" width="14.140625" style="12" bestFit="1" customWidth="1"/>
    <col min="6" max="9" width="9.140625" style="12" hidden="1" customWidth="1"/>
    <col min="10" max="10" width="13.140625" style="56" hidden="1" customWidth="1"/>
    <col min="11" max="11" width="16.85546875" style="57" customWidth="1"/>
    <col min="12" max="12" width="18" style="56" customWidth="1"/>
    <col min="13" max="13" width="12" style="12" bestFit="1" customWidth="1"/>
    <col min="14" max="14" width="12" style="12" hidden="1" customWidth="1"/>
    <col min="15" max="15" width="19.28515625" style="12" bestFit="1" customWidth="1"/>
    <col min="16" max="16" width="14.5703125" style="12" hidden="1" customWidth="1"/>
    <col min="17" max="17" width="18.28515625" style="14" customWidth="1"/>
    <col min="18" max="18" width="11.140625" style="7" customWidth="1"/>
    <col min="19" max="21" width="9.140625" style="7"/>
    <col min="22" max="22" width="14.85546875" style="7" bestFit="1" customWidth="1"/>
    <col min="23" max="23" width="18.5703125" style="7" bestFit="1" customWidth="1"/>
    <col min="24" max="24" width="11.140625" style="7" bestFit="1" customWidth="1"/>
    <col min="25" max="25" width="13.28515625" style="7" bestFit="1" customWidth="1"/>
    <col min="26" max="26" width="14.140625" style="7" bestFit="1" customWidth="1"/>
    <col min="27" max="16384" width="9.140625" style="7"/>
  </cols>
  <sheetData>
    <row r="1" spans="1:25" ht="19.5" customHeight="1">
      <c r="A1" s="15" t="s">
        <v>9</v>
      </c>
      <c r="C1" s="17" t="s">
        <v>22</v>
      </c>
    </row>
    <row r="2" spans="1:25" ht="19.5" customHeight="1">
      <c r="A2" s="18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58"/>
      <c r="K2" s="58"/>
      <c r="L2" s="58"/>
      <c r="M2" s="21"/>
      <c r="N2" s="21"/>
      <c r="O2" s="21"/>
      <c r="P2" s="21"/>
      <c r="Q2" s="21"/>
    </row>
    <row r="3" spans="1:25" ht="19.5" customHeight="1">
      <c r="A3" s="18" t="s">
        <v>4</v>
      </c>
      <c r="B3" s="19"/>
      <c r="C3" s="2" t="s">
        <v>23</v>
      </c>
      <c r="D3" s="20"/>
      <c r="E3" s="21"/>
      <c r="F3" s="21"/>
      <c r="G3" s="21"/>
      <c r="H3" s="21"/>
      <c r="I3" s="21"/>
      <c r="J3" s="58"/>
      <c r="K3" s="58"/>
      <c r="L3" s="58"/>
      <c r="M3" s="21"/>
      <c r="N3" s="21"/>
      <c r="O3" s="21"/>
      <c r="P3" s="21"/>
      <c r="Q3" s="21"/>
    </row>
    <row r="4" spans="1:25" ht="19.5" customHeight="1">
      <c r="A4" s="18" t="s">
        <v>5</v>
      </c>
      <c r="B4" s="19"/>
      <c r="C4" s="3">
        <v>18975</v>
      </c>
      <c r="D4" s="20"/>
      <c r="E4" s="22"/>
      <c r="F4" s="22"/>
      <c r="G4" s="22"/>
      <c r="H4" s="22"/>
      <c r="I4" s="22"/>
      <c r="J4" s="59"/>
      <c r="K4" s="59"/>
      <c r="L4" s="59"/>
      <c r="M4" s="22"/>
      <c r="N4" s="22"/>
      <c r="O4" s="22"/>
      <c r="P4" s="22"/>
      <c r="Q4" s="23"/>
    </row>
    <row r="5" spans="1:25" ht="19.5" customHeight="1">
      <c r="A5" s="18" t="s">
        <v>6</v>
      </c>
      <c r="B5" s="19"/>
      <c r="C5" s="3">
        <v>15999</v>
      </c>
      <c r="D5" s="20"/>
      <c r="E5" s="19"/>
      <c r="F5" s="19"/>
      <c r="G5" s="19"/>
      <c r="H5" s="19"/>
      <c r="I5" s="19"/>
      <c r="J5" s="60"/>
      <c r="K5" s="60"/>
      <c r="L5" s="60"/>
      <c r="M5" s="19"/>
      <c r="N5" s="19"/>
      <c r="O5" s="19"/>
      <c r="P5" s="19"/>
      <c r="Q5" s="24"/>
    </row>
    <row r="6" spans="1:25" ht="19.5" customHeight="1">
      <c r="A6" s="18" t="s">
        <v>10</v>
      </c>
      <c r="B6" s="19"/>
      <c r="C6" s="1">
        <v>45091</v>
      </c>
      <c r="D6" s="25"/>
      <c r="E6" s="19"/>
      <c r="F6" s="19"/>
      <c r="G6" s="19"/>
      <c r="H6" s="19"/>
      <c r="I6" s="19"/>
      <c r="J6" s="60"/>
      <c r="K6" s="60"/>
      <c r="L6" s="60"/>
      <c r="M6" s="19"/>
      <c r="N6" s="19"/>
      <c r="O6" s="19"/>
      <c r="P6" s="19"/>
      <c r="Q6" s="24"/>
      <c r="S6" s="26"/>
      <c r="T6" s="26"/>
    </row>
    <row r="7" spans="1:25" ht="19.5" customHeight="1">
      <c r="A7" s="18" t="s">
        <v>11</v>
      </c>
      <c r="B7" s="19"/>
      <c r="C7" s="4" t="s">
        <v>24</v>
      </c>
      <c r="D7" s="25"/>
      <c r="E7" s="19"/>
      <c r="F7" s="19"/>
      <c r="G7" s="19"/>
      <c r="H7" s="19"/>
      <c r="I7" s="19"/>
      <c r="J7" s="60"/>
      <c r="K7" s="60"/>
      <c r="L7" s="60"/>
      <c r="M7" s="19"/>
      <c r="N7" s="19"/>
      <c r="O7" s="19"/>
      <c r="P7" s="19"/>
      <c r="Q7" s="24"/>
      <c r="S7" s="26"/>
      <c r="T7" s="26"/>
    </row>
    <row r="8" spans="1:25" ht="19.5" customHeight="1">
      <c r="A8" s="18" t="s">
        <v>12</v>
      </c>
      <c r="B8" s="19"/>
      <c r="C8" s="6" t="s">
        <v>16</v>
      </c>
      <c r="D8" s="25"/>
      <c r="E8" s="19"/>
      <c r="F8" s="19"/>
      <c r="G8" s="19"/>
      <c r="H8" s="19"/>
      <c r="I8" s="19"/>
      <c r="J8" s="60"/>
      <c r="K8" s="60"/>
      <c r="L8" s="60"/>
      <c r="M8" s="19"/>
      <c r="N8" s="19"/>
      <c r="O8" s="19"/>
      <c r="P8" s="19"/>
      <c r="Q8" s="24"/>
      <c r="S8" s="26"/>
      <c r="T8" s="26"/>
    </row>
    <row r="9" spans="1:25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177</v>
      </c>
      <c r="H9" s="10" t="s">
        <v>176</v>
      </c>
      <c r="I9" s="10"/>
      <c r="J9" s="61"/>
      <c r="K9" s="62" t="s">
        <v>182</v>
      </c>
      <c r="L9" s="61" t="s">
        <v>183</v>
      </c>
      <c r="M9" s="10" t="s">
        <v>184</v>
      </c>
      <c r="N9" s="10"/>
      <c r="O9" s="10" t="s">
        <v>185</v>
      </c>
      <c r="P9" s="10" t="s">
        <v>15</v>
      </c>
      <c r="Q9" s="27" t="s">
        <v>13</v>
      </c>
      <c r="R9" s="28"/>
      <c r="S9" s="28"/>
      <c r="T9" s="28"/>
      <c r="U9" s="28"/>
      <c r="V9" s="28"/>
      <c r="W9" s="28"/>
      <c r="X9" s="28"/>
      <c r="Y9" s="8"/>
    </row>
    <row r="10" spans="1:25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/>
      <c r="J10" s="53">
        <v>450000</v>
      </c>
      <c r="K10" s="63">
        <v>495000.00000000006</v>
      </c>
      <c r="L10" s="64">
        <f>K10*E10</f>
        <v>990000.00000000012</v>
      </c>
      <c r="M10" s="5" t="s">
        <v>138</v>
      </c>
      <c r="N10" s="5"/>
      <c r="O10" s="5" t="s">
        <v>138</v>
      </c>
      <c r="P10" s="30" t="s">
        <v>137</v>
      </c>
      <c r="Q10" s="36"/>
      <c r="R10" s="28"/>
      <c r="S10" s="28"/>
      <c r="T10" s="28"/>
      <c r="U10" s="28"/>
      <c r="V10" s="28"/>
      <c r="W10" s="28"/>
      <c r="X10" s="28"/>
      <c r="Y10" s="8"/>
    </row>
    <row r="11" spans="1:25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/>
      <c r="J11" s="64">
        <v>1500</v>
      </c>
      <c r="K11" s="63">
        <v>1650.0000000000002</v>
      </c>
      <c r="L11" s="64">
        <f>K11*E11</f>
        <v>16500.000000000004</v>
      </c>
      <c r="M11" s="5" t="s">
        <v>138</v>
      </c>
      <c r="N11" s="5"/>
      <c r="O11" s="5" t="s">
        <v>138</v>
      </c>
      <c r="P11" s="30" t="s">
        <v>137</v>
      </c>
      <c r="Q11" s="37" t="s">
        <v>138</v>
      </c>
      <c r="R11" s="28"/>
      <c r="S11" s="28"/>
      <c r="T11" s="28"/>
      <c r="U11" s="28"/>
      <c r="V11" s="28"/>
      <c r="W11" s="28"/>
      <c r="X11" s="28"/>
      <c r="Y11" s="8"/>
    </row>
    <row r="12" spans="1:25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/>
      <c r="J12" s="5"/>
      <c r="K12" s="63">
        <v>190299.48131250002</v>
      </c>
      <c r="L12" s="64">
        <f t="shared" ref="L12:L75" si="0">E12*K12</f>
        <v>380598.96262500004</v>
      </c>
      <c r="M12" s="5" t="s">
        <v>177</v>
      </c>
      <c r="N12" s="5"/>
      <c r="O12" s="5" t="s">
        <v>189</v>
      </c>
      <c r="P12" s="30" t="s">
        <v>137</v>
      </c>
      <c r="Q12" s="34"/>
      <c r="R12" s="28"/>
      <c r="S12" s="28"/>
      <c r="T12" s="28"/>
      <c r="U12" s="28"/>
      <c r="V12" s="28"/>
      <c r="W12" s="28"/>
      <c r="X12" s="28"/>
      <c r="Y12" s="8"/>
    </row>
    <row r="13" spans="1:25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/>
      <c r="J13" s="5"/>
      <c r="K13" s="63">
        <v>182496.38399999999</v>
      </c>
      <c r="L13" s="64">
        <f t="shared" si="0"/>
        <v>364992.76799999998</v>
      </c>
      <c r="M13" s="5" t="s">
        <v>176</v>
      </c>
      <c r="N13" s="5"/>
      <c r="O13" s="5" t="s">
        <v>189</v>
      </c>
      <c r="P13" s="30" t="s">
        <v>137</v>
      </c>
      <c r="Q13" s="38"/>
      <c r="R13" s="28"/>
      <c r="S13" s="28"/>
      <c r="T13" s="28"/>
      <c r="U13" s="28"/>
      <c r="V13" s="28"/>
      <c r="W13" s="28"/>
      <c r="X13" s="28"/>
      <c r="Y13" s="8"/>
    </row>
    <row r="14" spans="1:25" s="119" customFormat="1" ht="15" customHeight="1">
      <c r="A14" s="110">
        <v>5</v>
      </c>
      <c r="B14" s="110" t="s">
        <v>27</v>
      </c>
      <c r="C14" s="111">
        <v>17535679</v>
      </c>
      <c r="D14" s="112">
        <v>17457469</v>
      </c>
      <c r="E14" s="111">
        <v>1</v>
      </c>
      <c r="F14" s="111"/>
      <c r="G14" s="111">
        <f>INDEX('[1]Balance(Stock Control)'!$AL:$AL,MATCH(C14,'[1]Balance(Stock Control)'!$F:$F,0))</f>
        <v>34</v>
      </c>
      <c r="H14" s="111" t="e">
        <f>INDEX('[2]Balance(Stock Control)'!$AK:$AK,MATCH(C14,'[2]Balance(Stock Control)'!$E:$E,0))</f>
        <v>#N/A</v>
      </c>
      <c r="I14" s="111"/>
      <c r="J14" s="111"/>
      <c r="K14" s="113">
        <v>57200</v>
      </c>
      <c r="L14" s="113">
        <f t="shared" si="0"/>
        <v>57200</v>
      </c>
      <c r="M14" s="114" t="s">
        <v>177</v>
      </c>
      <c r="N14" s="114"/>
      <c r="O14" s="112" t="s">
        <v>189</v>
      </c>
      <c r="P14" s="115" t="s">
        <v>137</v>
      </c>
      <c r="Q14" s="116"/>
      <c r="R14" s="117"/>
      <c r="S14" s="117"/>
      <c r="T14" s="117"/>
      <c r="U14" s="117"/>
      <c r="V14" s="117"/>
      <c r="W14" s="117"/>
      <c r="X14" s="117"/>
      <c r="Y14" s="118"/>
    </row>
    <row r="15" spans="1:25" s="100" customFormat="1" ht="15" customHeight="1">
      <c r="A15" s="92">
        <v>6</v>
      </c>
      <c r="B15" s="92" t="s">
        <v>21</v>
      </c>
      <c r="C15" s="93">
        <v>14578415</v>
      </c>
      <c r="D15" s="94"/>
      <c r="E15" s="93">
        <v>1</v>
      </c>
      <c r="F15" s="93"/>
      <c r="G15" s="93">
        <f>INDEX('[1]Balance(Stock Control)'!$AL:$AL,MATCH(C15,'[1]Balance(Stock Control)'!$F:$F,0))</f>
        <v>0</v>
      </c>
      <c r="H15" s="93" t="e">
        <f>INDEX('[2]Balance(Stock Control)'!$AK:$AK,MATCH(C15,'[2]Balance(Stock Control)'!$E:$E,0))</f>
        <v>#N/A</v>
      </c>
      <c r="I15" s="93"/>
      <c r="J15" s="95">
        <v>95000</v>
      </c>
      <c r="K15" s="95">
        <v>104500.00000000001</v>
      </c>
      <c r="L15" s="95">
        <f t="shared" si="0"/>
        <v>104500.00000000001</v>
      </c>
      <c r="M15" s="93" t="s">
        <v>138</v>
      </c>
      <c r="N15" s="93"/>
      <c r="O15" s="93" t="s">
        <v>138</v>
      </c>
      <c r="P15" s="96" t="s">
        <v>137</v>
      </c>
      <c r="Q15" s="97" t="s">
        <v>139</v>
      </c>
      <c r="R15" s="98"/>
      <c r="S15" s="98"/>
      <c r="T15" s="98"/>
      <c r="U15" s="98"/>
      <c r="V15" s="98"/>
      <c r="W15" s="98"/>
      <c r="X15" s="98"/>
      <c r="Y15" s="99"/>
    </row>
    <row r="16" spans="1:25" s="119" customFormat="1" ht="15" customHeight="1">
      <c r="A16" s="110">
        <v>7</v>
      </c>
      <c r="B16" s="110" t="s">
        <v>21</v>
      </c>
      <c r="C16" s="120">
        <v>14595186</v>
      </c>
      <c r="D16" s="111">
        <v>14578414</v>
      </c>
      <c r="E16" s="111">
        <v>1</v>
      </c>
      <c r="F16" s="111"/>
      <c r="G16" s="111">
        <v>2</v>
      </c>
      <c r="H16" s="111" t="e">
        <f>INDEX('[2]Balance(Stock Control)'!$AK:$AK,MATCH(C16,'[2]Balance(Stock Control)'!$E:$E,0))</f>
        <v>#N/A</v>
      </c>
      <c r="I16" s="111"/>
      <c r="J16" s="111"/>
      <c r="K16" s="113">
        <v>323850</v>
      </c>
      <c r="L16" s="113">
        <f t="shared" si="0"/>
        <v>323850</v>
      </c>
      <c r="M16" s="111" t="s">
        <v>177</v>
      </c>
      <c r="N16" s="111"/>
      <c r="O16" s="111" t="s">
        <v>189</v>
      </c>
      <c r="P16" s="115" t="s">
        <v>137</v>
      </c>
      <c r="Q16" s="116" t="s">
        <v>139</v>
      </c>
      <c r="R16" s="117"/>
      <c r="S16" s="117"/>
      <c r="T16" s="117"/>
      <c r="U16" s="117"/>
      <c r="V16" s="117"/>
      <c r="W16" s="117"/>
      <c r="X16" s="117"/>
      <c r="Y16" s="118"/>
    </row>
    <row r="17" spans="1:25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/>
      <c r="J17" s="5"/>
      <c r="K17" s="63">
        <v>126443.04749999999</v>
      </c>
      <c r="L17" s="64">
        <f t="shared" si="0"/>
        <v>126443.04749999999</v>
      </c>
      <c r="M17" s="5" t="s">
        <v>177</v>
      </c>
      <c r="N17" s="5"/>
      <c r="O17" s="5" t="s">
        <v>189</v>
      </c>
      <c r="P17" s="30" t="s">
        <v>137</v>
      </c>
      <c r="Q17" s="37"/>
      <c r="R17" s="28"/>
      <c r="S17" s="28"/>
      <c r="T17" s="28"/>
      <c r="U17" s="28"/>
      <c r="V17" s="28"/>
      <c r="W17" s="28"/>
      <c r="X17" s="28"/>
      <c r="Y17" s="8"/>
    </row>
    <row r="18" spans="1:25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/>
      <c r="J18" s="5"/>
      <c r="K18" s="63">
        <v>67208.006250000006</v>
      </c>
      <c r="L18" s="64">
        <f t="shared" si="0"/>
        <v>67208.006250000006</v>
      </c>
      <c r="M18" s="5" t="s">
        <v>177</v>
      </c>
      <c r="N18" s="5"/>
      <c r="O18" s="5" t="s">
        <v>189</v>
      </c>
      <c r="P18" s="30" t="s">
        <v>137</v>
      </c>
      <c r="Q18" s="37"/>
      <c r="R18" s="28"/>
      <c r="S18" s="28"/>
      <c r="T18" s="28"/>
      <c r="U18" s="28"/>
      <c r="V18" s="28"/>
      <c r="W18" s="28"/>
      <c r="X18" s="28"/>
      <c r="Y18" s="8"/>
    </row>
    <row r="19" spans="1:25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/>
      <c r="J19" s="5"/>
      <c r="K19" s="63">
        <v>26475.958687500006</v>
      </c>
      <c r="L19" s="64">
        <f t="shared" si="0"/>
        <v>79427.876062500014</v>
      </c>
      <c r="M19" s="5" t="s">
        <v>177</v>
      </c>
      <c r="N19" s="5"/>
      <c r="O19" s="5" t="s">
        <v>189</v>
      </c>
      <c r="P19" s="30" t="s">
        <v>137</v>
      </c>
      <c r="Q19" s="37"/>
      <c r="R19" s="28"/>
      <c r="S19" s="28"/>
      <c r="T19" s="28"/>
      <c r="U19" s="28"/>
      <c r="V19" s="28"/>
      <c r="W19" s="28"/>
      <c r="X19" s="28"/>
      <c r="Y19" s="8"/>
    </row>
    <row r="20" spans="1:25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/>
      <c r="J20" s="5"/>
      <c r="K20" s="63">
        <v>109986.03000000003</v>
      </c>
      <c r="L20" s="64">
        <f t="shared" si="0"/>
        <v>109986.03000000003</v>
      </c>
      <c r="M20" s="5" t="s">
        <v>177</v>
      </c>
      <c r="N20" s="5"/>
      <c r="O20" s="5" t="s">
        <v>189</v>
      </c>
      <c r="P20" s="30" t="s">
        <v>137</v>
      </c>
      <c r="Q20" s="37"/>
      <c r="R20" s="28"/>
      <c r="S20" s="28"/>
      <c r="T20" s="28"/>
      <c r="U20" s="28"/>
      <c r="V20" s="28"/>
      <c r="W20" s="28"/>
      <c r="X20" s="28"/>
      <c r="Y20" s="8"/>
    </row>
    <row r="21" spans="1:25" s="119" customFormat="1" ht="15" customHeight="1">
      <c r="A21" s="110">
        <v>12</v>
      </c>
      <c r="B21" s="110" t="s">
        <v>31</v>
      </c>
      <c r="C21" s="111">
        <v>14550602</v>
      </c>
      <c r="D21" s="120"/>
      <c r="E21" s="111">
        <v>1</v>
      </c>
      <c r="F21" s="111"/>
      <c r="G21" s="111">
        <f>INDEX('[1]Balance(Stock Control)'!$AL:$AL,MATCH(C21,'[1]Balance(Stock Control)'!$F:$F,0))</f>
        <v>7</v>
      </c>
      <c r="H21" s="111" t="e">
        <f>INDEX('[2]Balance(Stock Control)'!$AK:$AK,MATCH(C21,'[2]Balance(Stock Control)'!$E:$E,0))</f>
        <v>#N/A</v>
      </c>
      <c r="I21" s="111"/>
      <c r="J21" s="111"/>
      <c r="K21" s="113">
        <v>148150</v>
      </c>
      <c r="L21" s="113">
        <f t="shared" si="0"/>
        <v>148150</v>
      </c>
      <c r="M21" s="111" t="s">
        <v>177</v>
      </c>
      <c r="N21" s="111"/>
      <c r="O21" s="111" t="s">
        <v>189</v>
      </c>
      <c r="P21" s="115" t="s">
        <v>137</v>
      </c>
      <c r="Q21" s="116" t="s">
        <v>140</v>
      </c>
      <c r="R21" s="117"/>
      <c r="S21" s="117"/>
      <c r="T21" s="117"/>
      <c r="U21" s="117"/>
      <c r="V21" s="117"/>
      <c r="W21" s="117"/>
      <c r="X21" s="117"/>
      <c r="Y21" s="118"/>
    </row>
    <row r="22" spans="1:25" s="119" customFormat="1" ht="15" customHeight="1">
      <c r="A22" s="110">
        <v>13</v>
      </c>
      <c r="B22" s="110" t="s">
        <v>31</v>
      </c>
      <c r="C22" s="111">
        <v>14550601</v>
      </c>
      <c r="D22" s="120">
        <v>14618831</v>
      </c>
      <c r="E22" s="111">
        <v>1</v>
      </c>
      <c r="F22" s="111"/>
      <c r="G22" s="111">
        <f>INDEX('[1]Balance(Stock Control)'!$AL:$AL,MATCH(C22,'[1]Balance(Stock Control)'!$F:$F,0))</f>
        <v>4</v>
      </c>
      <c r="H22" s="111" t="e">
        <f>INDEX('[2]Balance(Stock Control)'!$AK:$AK,MATCH(C22,'[2]Balance(Stock Control)'!$E:$E,0))</f>
        <v>#N/A</v>
      </c>
      <c r="I22" s="111"/>
      <c r="J22" s="111"/>
      <c r="K22" s="113">
        <v>161000</v>
      </c>
      <c r="L22" s="113">
        <f t="shared" si="0"/>
        <v>161000</v>
      </c>
      <c r="M22" s="111" t="s">
        <v>177</v>
      </c>
      <c r="N22" s="111"/>
      <c r="O22" s="111" t="s">
        <v>189</v>
      </c>
      <c r="P22" s="115" t="s">
        <v>137</v>
      </c>
      <c r="Q22" s="116" t="s">
        <v>141</v>
      </c>
      <c r="R22" s="117"/>
      <c r="S22" s="117"/>
      <c r="T22" s="117"/>
      <c r="U22" s="117"/>
      <c r="V22" s="117"/>
      <c r="W22" s="117"/>
      <c r="X22" s="117"/>
      <c r="Y22" s="118"/>
    </row>
    <row r="23" spans="1:25" ht="15" customHeight="1">
      <c r="A23" s="13">
        <v>14</v>
      </c>
      <c r="B23" s="13" t="s">
        <v>31</v>
      </c>
      <c r="C23" s="44" t="s">
        <v>186</v>
      </c>
      <c r="D23" s="43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/>
      <c r="J23" s="5"/>
      <c r="K23" s="63">
        <v>79842.16800000002</v>
      </c>
      <c r="L23" s="64">
        <f t="shared" si="0"/>
        <v>79842.16800000002</v>
      </c>
      <c r="M23" s="5" t="s">
        <v>187</v>
      </c>
      <c r="N23" s="5"/>
      <c r="O23" s="5" t="s">
        <v>189</v>
      </c>
      <c r="P23" s="30" t="s">
        <v>137</v>
      </c>
      <c r="Q23" s="37" t="s">
        <v>142</v>
      </c>
      <c r="R23" s="28"/>
      <c r="S23" s="28"/>
      <c r="T23" s="28"/>
      <c r="U23" s="28"/>
      <c r="V23" s="28"/>
      <c r="W23" s="28"/>
      <c r="X23" s="28"/>
      <c r="Y23" s="8"/>
    </row>
    <row r="24" spans="1:25" s="119" customFormat="1" ht="15" customHeight="1">
      <c r="A24" s="110">
        <v>15</v>
      </c>
      <c r="B24" s="110" t="s">
        <v>32</v>
      </c>
      <c r="C24" s="111">
        <v>21359390</v>
      </c>
      <c r="D24" s="120"/>
      <c r="E24" s="111">
        <v>1</v>
      </c>
      <c r="F24" s="111"/>
      <c r="G24" s="111">
        <f>INDEX('[1]Balance(Stock Control)'!$AL:$AL,MATCH(C24,'[1]Balance(Stock Control)'!$F:$F,0))</f>
        <v>1</v>
      </c>
      <c r="H24" s="111" t="e">
        <f>INDEX('[2]Balance(Stock Control)'!$AK:$AK,MATCH(C24,'[2]Balance(Stock Control)'!$E:$E,0))</f>
        <v>#N/A</v>
      </c>
      <c r="I24" s="111"/>
      <c r="J24" s="111"/>
      <c r="K24" s="113">
        <v>318400</v>
      </c>
      <c r="L24" s="113">
        <f t="shared" si="0"/>
        <v>318400</v>
      </c>
      <c r="M24" s="111" t="s">
        <v>177</v>
      </c>
      <c r="N24" s="111"/>
      <c r="O24" s="111" t="s">
        <v>189</v>
      </c>
      <c r="P24" s="115" t="s">
        <v>137</v>
      </c>
      <c r="Q24" s="116" t="s">
        <v>143</v>
      </c>
      <c r="R24" s="117"/>
      <c r="S24" s="117"/>
      <c r="T24" s="117"/>
      <c r="U24" s="117"/>
      <c r="V24" s="117"/>
      <c r="W24" s="117"/>
      <c r="X24" s="117"/>
      <c r="Y24" s="118"/>
    </row>
    <row r="25" spans="1:25" ht="15" customHeight="1">
      <c r="A25" s="13">
        <v>16</v>
      </c>
      <c r="B25" s="13" t="s">
        <v>33</v>
      </c>
      <c r="C25" s="5" t="s">
        <v>226</v>
      </c>
      <c r="D25" s="3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/>
      <c r="J25" s="5"/>
      <c r="K25" s="63">
        <v>163020.06000000003</v>
      </c>
      <c r="L25" s="64">
        <f t="shared" si="0"/>
        <v>163020.06000000003</v>
      </c>
      <c r="M25" s="5" t="s">
        <v>187</v>
      </c>
      <c r="N25" s="5"/>
      <c r="O25" s="5" t="s">
        <v>189</v>
      </c>
      <c r="P25" s="30" t="s">
        <v>137</v>
      </c>
      <c r="Q25" s="37"/>
      <c r="R25" s="28"/>
      <c r="S25" s="28"/>
      <c r="T25" s="28"/>
      <c r="U25" s="28"/>
      <c r="V25" s="28"/>
      <c r="W25" s="28"/>
      <c r="X25" s="28"/>
      <c r="Y25" s="8"/>
    </row>
    <row r="26" spans="1:25" ht="15" customHeight="1">
      <c r="A26" s="13">
        <v>17</v>
      </c>
      <c r="B26" s="13" t="s">
        <v>34</v>
      </c>
      <c r="C26" s="40">
        <v>21108673</v>
      </c>
      <c r="D26" s="5">
        <v>13969011</v>
      </c>
      <c r="E26" s="5">
        <v>20</v>
      </c>
      <c r="F26" s="5"/>
      <c r="G26" s="5">
        <f>INDEX('[1]Balance(Stock Control)'!$AL:$AL,MATCH(C26,'[1]Balance(Stock Control)'!$F:$F,0))</f>
        <v>31</v>
      </c>
      <c r="H26" s="5">
        <f>INDEX('[2]Balance(Stock Control)'!$AK:$AK,MATCH(C26,'[2]Balance(Stock Control)'!$E:$E,0))</f>
        <v>0</v>
      </c>
      <c r="I26" s="5"/>
      <c r="J26" s="5"/>
      <c r="K26" s="63">
        <v>8298.4348125000033</v>
      </c>
      <c r="L26" s="64">
        <f t="shared" si="0"/>
        <v>165968.69625000007</v>
      </c>
      <c r="M26" s="43" t="s">
        <v>177</v>
      </c>
      <c r="N26" s="43"/>
      <c r="O26" s="5" t="s">
        <v>189</v>
      </c>
      <c r="P26" s="30" t="s">
        <v>137</v>
      </c>
      <c r="Q26" s="37" t="s">
        <v>144</v>
      </c>
      <c r="R26" s="28"/>
      <c r="S26" s="28"/>
      <c r="T26" s="28"/>
      <c r="U26" s="28"/>
      <c r="V26" s="28"/>
      <c r="W26" s="28"/>
      <c r="X26" s="28"/>
      <c r="Y26" s="8"/>
    </row>
    <row r="27" spans="1:25" s="80" customFormat="1" ht="15" customHeight="1">
      <c r="A27" s="71">
        <v>18</v>
      </c>
      <c r="B27" s="71" t="s">
        <v>21</v>
      </c>
      <c r="C27" s="72">
        <v>14554023</v>
      </c>
      <c r="D27" s="81">
        <v>14635531</v>
      </c>
      <c r="E27" s="72">
        <v>1</v>
      </c>
      <c r="F27" s="72"/>
      <c r="G27" s="72" t="e">
        <f>INDEX('[1]Balance(Stock Control)'!$AL:$AL,MATCH(C27,'[1]Balance(Stock Control)'!$F:$F,0))</f>
        <v>#N/A</v>
      </c>
      <c r="H27" s="72">
        <f>INDEX('[2]Balance(Stock Control)'!$AK:$AK,MATCH(C27,'[2]Balance(Stock Control)'!$E:$E,0))</f>
        <v>0</v>
      </c>
      <c r="I27" s="72"/>
      <c r="J27" s="107">
        <v>120000</v>
      </c>
      <c r="K27" s="74">
        <v>132000</v>
      </c>
      <c r="L27" s="74">
        <f t="shared" si="0"/>
        <v>132000</v>
      </c>
      <c r="M27" s="72" t="s">
        <v>138</v>
      </c>
      <c r="N27" s="72"/>
      <c r="O27" s="72" t="s">
        <v>138</v>
      </c>
      <c r="P27" s="76" t="s">
        <v>137</v>
      </c>
      <c r="Q27" s="77" t="s">
        <v>145</v>
      </c>
      <c r="R27" s="78"/>
      <c r="S27" s="78"/>
      <c r="T27" s="78"/>
      <c r="U27" s="78"/>
      <c r="V27" s="78"/>
      <c r="W27" s="78"/>
      <c r="X27" s="78"/>
      <c r="Y27" s="79"/>
    </row>
    <row r="28" spans="1:25" s="119" customFormat="1" ht="15" customHeight="1">
      <c r="A28" s="110">
        <v>19</v>
      </c>
      <c r="B28" s="110" t="s">
        <v>35</v>
      </c>
      <c r="C28" s="111">
        <v>11110702</v>
      </c>
      <c r="D28" s="120"/>
      <c r="E28" s="111">
        <v>1</v>
      </c>
      <c r="F28" s="111"/>
      <c r="G28" s="111">
        <f>INDEX('[1]Balance(Stock Control)'!$AL:$AL,MATCH(C28,'[1]Balance(Stock Control)'!$F:$F,0))</f>
        <v>10</v>
      </c>
      <c r="H28" s="111">
        <f>INDEX('[2]Balance(Stock Control)'!$AK:$AK,MATCH(C28,'[2]Balance(Stock Control)'!$E:$E,0))</f>
        <v>0</v>
      </c>
      <c r="I28" s="111"/>
      <c r="J28" s="111"/>
      <c r="K28" s="113">
        <v>594850</v>
      </c>
      <c r="L28" s="113">
        <f t="shared" si="0"/>
        <v>594850</v>
      </c>
      <c r="M28" s="111" t="s">
        <v>177</v>
      </c>
      <c r="N28" s="111"/>
      <c r="O28" s="111" t="s">
        <v>189</v>
      </c>
      <c r="P28" s="115" t="s">
        <v>137</v>
      </c>
      <c r="Q28" s="116"/>
      <c r="R28" s="117"/>
      <c r="S28" s="117"/>
      <c r="T28" s="117"/>
      <c r="U28" s="117"/>
      <c r="V28" s="117"/>
      <c r="W28" s="117"/>
      <c r="X28" s="117"/>
      <c r="Y28" s="118"/>
    </row>
    <row r="29" spans="1:25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/>
      <c r="J29" s="5"/>
      <c r="K29" s="63">
        <v>193446.61874999999</v>
      </c>
      <c r="L29" s="64">
        <f t="shared" si="0"/>
        <v>193446.61874999999</v>
      </c>
      <c r="M29" s="5" t="s">
        <v>177</v>
      </c>
      <c r="N29" s="5"/>
      <c r="O29" s="5" t="s">
        <v>189</v>
      </c>
      <c r="P29" s="30" t="s">
        <v>137</v>
      </c>
      <c r="Q29" s="37"/>
      <c r="R29" s="28"/>
      <c r="S29" s="28"/>
      <c r="T29" s="28"/>
      <c r="U29" s="28"/>
      <c r="V29" s="28"/>
      <c r="W29" s="28"/>
      <c r="X29" s="28"/>
      <c r="Y29" s="8"/>
    </row>
    <row r="30" spans="1:25" s="119" customFormat="1" ht="15" customHeight="1">
      <c r="A30" s="110">
        <v>21</v>
      </c>
      <c r="B30" s="110" t="s">
        <v>37</v>
      </c>
      <c r="C30" s="111">
        <v>11110737</v>
      </c>
      <c r="D30" s="120"/>
      <c r="E30" s="111">
        <v>1</v>
      </c>
      <c r="F30" s="111"/>
      <c r="G30" s="111">
        <f>INDEX('[1]Balance(Stock Control)'!$AL:$AL,MATCH(C30,'[1]Balance(Stock Control)'!$F:$F,0))</f>
        <v>5</v>
      </c>
      <c r="H30" s="111" t="e">
        <f>INDEX('[2]Balance(Stock Control)'!$AK:$AK,MATCH(C30,'[2]Balance(Stock Control)'!$E:$E,0))</f>
        <v>#N/A</v>
      </c>
      <c r="I30" s="111"/>
      <c r="J30" s="111"/>
      <c r="K30" s="113">
        <v>570900</v>
      </c>
      <c r="L30" s="113">
        <f t="shared" si="0"/>
        <v>570900</v>
      </c>
      <c r="M30" s="111" t="s">
        <v>177</v>
      </c>
      <c r="N30" s="111"/>
      <c r="O30" s="111" t="s">
        <v>189</v>
      </c>
      <c r="P30" s="115" t="s">
        <v>137</v>
      </c>
      <c r="Q30" s="116"/>
      <c r="R30" s="117"/>
      <c r="S30" s="117"/>
      <c r="T30" s="117"/>
      <c r="U30" s="117"/>
      <c r="V30" s="117"/>
      <c r="W30" s="117"/>
      <c r="X30" s="117"/>
      <c r="Y30" s="118"/>
    </row>
    <row r="31" spans="1:25" ht="15" customHeight="1">
      <c r="A31" s="13">
        <v>22</v>
      </c>
      <c r="B31" s="13" t="s">
        <v>38</v>
      </c>
      <c r="C31" s="32">
        <v>14622354</v>
      </c>
      <c r="D31" s="5">
        <v>14621335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/>
      <c r="J31" s="55">
        <v>35000</v>
      </c>
      <c r="K31" s="63">
        <v>38500</v>
      </c>
      <c r="L31" s="64">
        <f t="shared" si="0"/>
        <v>38500</v>
      </c>
      <c r="M31" s="5" t="s">
        <v>138</v>
      </c>
      <c r="N31" s="5"/>
      <c r="O31" s="5" t="s">
        <v>138</v>
      </c>
      <c r="P31" s="30" t="s">
        <v>137</v>
      </c>
      <c r="Q31" s="37"/>
      <c r="R31" s="28"/>
      <c r="S31" s="28"/>
      <c r="T31" s="28"/>
      <c r="U31" s="28"/>
      <c r="V31" s="28"/>
      <c r="W31" s="28"/>
      <c r="X31" s="28"/>
      <c r="Y31" s="8"/>
    </row>
    <row r="32" spans="1:25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34"/>
      <c r="J32" s="65">
        <v>85000</v>
      </c>
      <c r="K32" s="63">
        <v>93500.000000000015</v>
      </c>
      <c r="L32" s="64">
        <f t="shared" si="0"/>
        <v>93500.000000000015</v>
      </c>
      <c r="M32" s="5" t="s">
        <v>138</v>
      </c>
      <c r="N32" s="5"/>
      <c r="O32" s="5" t="s">
        <v>138</v>
      </c>
      <c r="P32" s="30" t="s">
        <v>137</v>
      </c>
      <c r="Q32" s="39" t="s">
        <v>146</v>
      </c>
      <c r="R32" s="28"/>
      <c r="S32" s="28"/>
      <c r="T32" s="28"/>
      <c r="U32" s="28"/>
      <c r="V32" s="28"/>
      <c r="W32" s="28"/>
      <c r="X32" s="28"/>
      <c r="Y32" s="8"/>
    </row>
    <row r="33" spans="1:25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/>
      <c r="J33" s="5"/>
      <c r="K33" s="63">
        <v>162506.7198165138</v>
      </c>
      <c r="L33" s="64">
        <f t="shared" si="0"/>
        <v>162506.7198165138</v>
      </c>
      <c r="M33" s="5" t="s">
        <v>176</v>
      </c>
      <c r="N33" s="5"/>
      <c r="O33" s="5" t="s">
        <v>189</v>
      </c>
      <c r="P33" s="30" t="s">
        <v>137</v>
      </c>
      <c r="Q33" s="37"/>
      <c r="R33" s="28"/>
      <c r="S33" s="28"/>
      <c r="T33" s="28"/>
      <c r="U33" s="28"/>
      <c r="V33" s="28"/>
      <c r="W33" s="28"/>
      <c r="X33" s="28"/>
      <c r="Y33" s="8"/>
    </row>
    <row r="34" spans="1:25" ht="15" customHeight="1">
      <c r="A34" s="13">
        <v>25</v>
      </c>
      <c r="B34" s="13" t="s">
        <v>40</v>
      </c>
      <c r="C34" s="5">
        <v>11110022</v>
      </c>
      <c r="D34" s="46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/>
      <c r="J34" s="5"/>
      <c r="K34" s="63">
        <v>111500</v>
      </c>
      <c r="L34" s="64">
        <f t="shared" si="0"/>
        <v>111500</v>
      </c>
      <c r="M34" s="45" t="s">
        <v>214</v>
      </c>
      <c r="N34" s="45"/>
      <c r="O34" s="45" t="s">
        <v>217</v>
      </c>
      <c r="P34" s="30" t="s">
        <v>137</v>
      </c>
      <c r="Q34" s="37"/>
      <c r="R34" s="28"/>
      <c r="S34" s="28"/>
      <c r="T34" s="28"/>
      <c r="U34" s="28"/>
      <c r="V34" s="28"/>
      <c r="W34" s="28"/>
      <c r="X34" s="28"/>
      <c r="Y34" s="8"/>
    </row>
    <row r="35" spans="1:25" ht="15" customHeight="1">
      <c r="A35" s="13">
        <v>26</v>
      </c>
      <c r="B35" s="13" t="s">
        <v>41</v>
      </c>
      <c r="C35" s="5">
        <v>14881527</v>
      </c>
      <c r="D35" s="5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/>
      <c r="J35" s="64">
        <v>25000</v>
      </c>
      <c r="K35" s="63">
        <v>27500.000000000004</v>
      </c>
      <c r="L35" s="64">
        <f t="shared" si="0"/>
        <v>27500.000000000004</v>
      </c>
      <c r="M35" s="5" t="s">
        <v>138</v>
      </c>
      <c r="N35" s="5"/>
      <c r="O35" s="5" t="s">
        <v>138</v>
      </c>
      <c r="P35" s="30" t="s">
        <v>137</v>
      </c>
      <c r="Q35" s="37" t="s">
        <v>147</v>
      </c>
      <c r="R35" s="28"/>
      <c r="S35" s="28"/>
      <c r="T35" s="28"/>
      <c r="U35" s="28"/>
      <c r="V35" s="28"/>
      <c r="W35" s="28"/>
      <c r="X35" s="28"/>
      <c r="Y35" s="8"/>
    </row>
    <row r="36" spans="1:25" s="100" customFormat="1" ht="15" customHeight="1">
      <c r="A36" s="92">
        <v>27</v>
      </c>
      <c r="B36" s="92" t="s">
        <v>42</v>
      </c>
      <c r="C36" s="93" t="s">
        <v>117</v>
      </c>
      <c r="D36" s="94"/>
      <c r="E36" s="93">
        <v>1</v>
      </c>
      <c r="F36" s="93"/>
      <c r="G36" s="93" t="e">
        <f>INDEX('[1]Balance(Stock Control)'!$AL:$AL,MATCH(C36,'[1]Balance(Stock Control)'!$F:$F,0))</f>
        <v>#N/A</v>
      </c>
      <c r="H36" s="93" t="e">
        <f>INDEX('[2]Balance(Stock Control)'!$AK:$AK,MATCH(C36,'[2]Balance(Stock Control)'!$E:$E,0))</f>
        <v>#N/A</v>
      </c>
      <c r="I36" s="93"/>
      <c r="J36" s="101">
        <v>98000</v>
      </c>
      <c r="K36" s="95">
        <v>107800.00000000001</v>
      </c>
      <c r="L36" s="95">
        <f t="shared" si="0"/>
        <v>107800.00000000001</v>
      </c>
      <c r="M36" s="93" t="s">
        <v>138</v>
      </c>
      <c r="N36" s="93"/>
      <c r="O36" s="93" t="s">
        <v>138</v>
      </c>
      <c r="P36" s="96" t="s">
        <v>137</v>
      </c>
      <c r="Q36" s="97" t="s">
        <v>148</v>
      </c>
      <c r="R36" s="98"/>
      <c r="S36" s="98"/>
      <c r="T36" s="98"/>
      <c r="U36" s="98"/>
      <c r="V36" s="98"/>
      <c r="W36" s="98"/>
      <c r="X36" s="98"/>
      <c r="Y36" s="99"/>
    </row>
    <row r="37" spans="1:25" ht="15" customHeight="1">
      <c r="A37" s="13">
        <v>28</v>
      </c>
      <c r="B37" s="13" t="s">
        <v>43</v>
      </c>
      <c r="C37" s="5" t="s">
        <v>225</v>
      </c>
      <c r="D37" s="5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31"/>
      <c r="J37" s="31"/>
      <c r="K37" s="70">
        <v>206007.85799999998</v>
      </c>
      <c r="L37" s="64">
        <f t="shared" si="0"/>
        <v>206007.85799999998</v>
      </c>
      <c r="M37" s="47" t="s">
        <v>187</v>
      </c>
      <c r="N37" s="47"/>
      <c r="O37" s="45" t="s">
        <v>189</v>
      </c>
      <c r="P37" s="30" t="s">
        <v>137</v>
      </c>
      <c r="Q37" s="37"/>
      <c r="R37" s="28"/>
      <c r="S37" s="28"/>
      <c r="T37" s="28"/>
      <c r="U37" s="28"/>
      <c r="V37" s="28"/>
      <c r="W37" s="28"/>
      <c r="X37" s="28"/>
      <c r="Y37" s="8"/>
    </row>
    <row r="38" spans="1:25" s="119" customFormat="1" ht="15" customHeight="1">
      <c r="A38" s="110">
        <v>29</v>
      </c>
      <c r="B38" s="110" t="s">
        <v>44</v>
      </c>
      <c r="C38" s="111" t="s">
        <v>224</v>
      </c>
      <c r="D38" s="111">
        <v>11039846</v>
      </c>
      <c r="E38" s="111">
        <v>3</v>
      </c>
      <c r="F38" s="111"/>
      <c r="G38" s="111" t="e">
        <f>INDEX('[1]Balance(Stock Control)'!$AL:$AL,MATCH(C38,'[1]Balance(Stock Control)'!$F:$F,0))</f>
        <v>#N/A</v>
      </c>
      <c r="H38" s="111">
        <f>INDEX('[2]Balance(Stock Control)'!$AK:$AK,MATCH(C38,'[2]Balance(Stock Control)'!$E:$E,0))</f>
        <v>81</v>
      </c>
      <c r="I38" s="111"/>
      <c r="J38" s="111"/>
      <c r="K38" s="113">
        <v>73200</v>
      </c>
      <c r="L38" s="113">
        <f t="shared" si="0"/>
        <v>219600</v>
      </c>
      <c r="M38" s="121" t="s">
        <v>187</v>
      </c>
      <c r="N38" s="121"/>
      <c r="O38" s="112" t="s">
        <v>189</v>
      </c>
      <c r="P38" s="115" t="s">
        <v>137</v>
      </c>
      <c r="Q38" s="116"/>
      <c r="R38" s="117"/>
      <c r="S38" s="117"/>
      <c r="T38" s="117"/>
      <c r="U38" s="117"/>
      <c r="V38" s="117"/>
      <c r="W38" s="117"/>
      <c r="X38" s="117"/>
      <c r="Y38" s="118"/>
    </row>
    <row r="39" spans="1:25" s="119" customFormat="1" ht="15" customHeight="1">
      <c r="A39" s="110">
        <v>30</v>
      </c>
      <c r="B39" s="110" t="s">
        <v>18</v>
      </c>
      <c r="C39" s="111" t="s">
        <v>218</v>
      </c>
      <c r="D39" s="111">
        <v>14702253</v>
      </c>
      <c r="E39" s="111">
        <v>1</v>
      </c>
      <c r="F39" s="111"/>
      <c r="G39" s="111" t="e">
        <f>INDEX('[1]Balance(Stock Control)'!$AL:$AL,MATCH(C39,'[1]Balance(Stock Control)'!$F:$F,0))</f>
        <v>#N/A</v>
      </c>
      <c r="H39" s="111">
        <f>INDEX('[2]Balance(Stock Control)'!$AK:$AK,MATCH(C39,'[2]Balance(Stock Control)'!$E:$E,0))</f>
        <v>17</v>
      </c>
      <c r="I39" s="111"/>
      <c r="J39" s="111"/>
      <c r="K39" s="113">
        <v>265000</v>
      </c>
      <c r="L39" s="113">
        <f t="shared" si="0"/>
        <v>265000</v>
      </c>
      <c r="M39" s="111" t="s">
        <v>187</v>
      </c>
      <c r="N39" s="111"/>
      <c r="O39" s="111" t="s">
        <v>189</v>
      </c>
      <c r="P39" s="115" t="s">
        <v>137</v>
      </c>
      <c r="Q39" s="116"/>
      <c r="R39" s="117"/>
      <c r="S39" s="117"/>
      <c r="T39" s="117"/>
      <c r="U39" s="117"/>
      <c r="V39" s="117"/>
      <c r="W39" s="117"/>
      <c r="X39" s="117"/>
      <c r="Y39" s="118"/>
    </row>
    <row r="40" spans="1:25" s="119" customFormat="1" ht="15" customHeight="1">
      <c r="A40" s="110">
        <v>31</v>
      </c>
      <c r="B40" s="110" t="s">
        <v>18</v>
      </c>
      <c r="C40" s="111">
        <v>14702254</v>
      </c>
      <c r="D40" s="120"/>
      <c r="E40" s="111">
        <v>1</v>
      </c>
      <c r="F40" s="111"/>
      <c r="G40" s="111">
        <f>INDEX('[1]Balance(Stock Control)'!$AL:$AL,MATCH(C40,'[1]Balance(Stock Control)'!$F:$F,0))</f>
        <v>3</v>
      </c>
      <c r="H40" s="111" t="e">
        <f>INDEX('[2]Balance(Stock Control)'!$AK:$AK,MATCH(C40,'[2]Balance(Stock Control)'!$E:$E,0))</f>
        <v>#N/A</v>
      </c>
      <c r="I40" s="111"/>
      <c r="J40" s="111"/>
      <c r="K40" s="113">
        <v>246400.00000000003</v>
      </c>
      <c r="L40" s="113">
        <f t="shared" si="0"/>
        <v>246400.00000000003</v>
      </c>
      <c r="M40" s="111" t="s">
        <v>177</v>
      </c>
      <c r="N40" s="111"/>
      <c r="O40" s="111" t="s">
        <v>189</v>
      </c>
      <c r="P40" s="115" t="s">
        <v>137</v>
      </c>
      <c r="Q40" s="116"/>
      <c r="R40" s="117"/>
      <c r="S40" s="117"/>
      <c r="T40" s="117"/>
      <c r="U40" s="117"/>
      <c r="V40" s="117"/>
      <c r="W40" s="117"/>
      <c r="X40" s="117"/>
      <c r="Y40" s="118"/>
    </row>
    <row r="41" spans="1:25" ht="15" customHeight="1">
      <c r="A41" s="13">
        <v>32</v>
      </c>
      <c r="B41" s="13" t="s">
        <v>45</v>
      </c>
      <c r="C41" s="43" t="s">
        <v>188</v>
      </c>
      <c r="D41" s="40">
        <v>14629274</v>
      </c>
      <c r="E41" s="5">
        <v>1</v>
      </c>
      <c r="F41" s="5"/>
      <c r="G41" s="5">
        <v>0</v>
      </c>
      <c r="H41" s="5">
        <f>INDEX('[2]Balance(Stock Control)'!$AK:$AK,MATCH(C41,'[2]Balance(Stock Control)'!$E:$E,0))</f>
        <v>5</v>
      </c>
      <c r="I41" s="5"/>
      <c r="J41" s="5"/>
      <c r="K41" s="63">
        <v>157370.84999999998</v>
      </c>
      <c r="L41" s="64">
        <f t="shared" si="0"/>
        <v>157370.84999999998</v>
      </c>
      <c r="M41" s="5" t="s">
        <v>187</v>
      </c>
      <c r="N41" s="5"/>
      <c r="O41" s="5" t="s">
        <v>189</v>
      </c>
      <c r="P41" s="30" t="s">
        <v>137</v>
      </c>
      <c r="Q41" s="37"/>
      <c r="R41" s="28"/>
      <c r="S41" s="28"/>
      <c r="T41" s="28"/>
      <c r="U41" s="28"/>
      <c r="V41" s="28"/>
      <c r="W41" s="28"/>
      <c r="X41" s="28"/>
      <c r="Y41" s="8"/>
    </row>
    <row r="42" spans="1:25" s="119" customFormat="1" ht="15.75" customHeight="1">
      <c r="A42" s="110">
        <v>33</v>
      </c>
      <c r="B42" s="111" t="s">
        <v>46</v>
      </c>
      <c r="C42" s="111">
        <v>14562193</v>
      </c>
      <c r="D42" s="122"/>
      <c r="E42" s="111">
        <v>2</v>
      </c>
      <c r="F42" s="111"/>
      <c r="G42" s="111">
        <f>INDEX('[1]Balance(Stock Control)'!$AL:$AL,MATCH(C42,'[1]Balance(Stock Control)'!$F:$F,0))</f>
        <v>0</v>
      </c>
      <c r="H42" s="111">
        <f>INDEX('[2]Balance(Stock Control)'!$AK:$AK,MATCH(C42,'[2]Balance(Stock Control)'!$E:$E,0))</f>
        <v>7</v>
      </c>
      <c r="I42" s="111"/>
      <c r="J42" s="111"/>
      <c r="K42" s="113">
        <v>176400</v>
      </c>
      <c r="L42" s="113">
        <f t="shared" si="0"/>
        <v>352800</v>
      </c>
      <c r="M42" s="111" t="s">
        <v>176</v>
      </c>
      <c r="N42" s="111"/>
      <c r="O42" s="111" t="s">
        <v>189</v>
      </c>
      <c r="P42" s="115" t="s">
        <v>137</v>
      </c>
      <c r="Q42" s="116"/>
      <c r="R42" s="117"/>
      <c r="S42" s="117"/>
      <c r="T42" s="117"/>
      <c r="U42" s="117"/>
      <c r="V42" s="117"/>
      <c r="W42" s="117"/>
      <c r="X42" s="117"/>
      <c r="Y42" s="118"/>
    </row>
    <row r="43" spans="1:25" ht="15" customHeight="1">
      <c r="A43" s="13">
        <v>34</v>
      </c>
      <c r="B43" s="5" t="s">
        <v>47</v>
      </c>
      <c r="C43" s="5" t="s">
        <v>235</v>
      </c>
      <c r="D43" s="32">
        <v>14630975</v>
      </c>
      <c r="E43" s="31">
        <v>1</v>
      </c>
      <c r="F43" s="31"/>
      <c r="G43" s="5" t="e">
        <f>INDEX('[1]Balance(Stock Control)'!$AL:$AL,MATCH(C43,'[1]Balance(Stock Control)'!$F:$F,0))</f>
        <v>#N/A</v>
      </c>
      <c r="H43" s="5">
        <f>INDEX('[2]Balance(Stock Control)'!$AK:$AK,MATCH(C43,'[2]Balance(Stock Control)'!$E:$E,0))</f>
        <v>2</v>
      </c>
      <c r="I43" s="31"/>
      <c r="J43" s="31"/>
      <c r="K43" s="70">
        <v>119386.63799999998</v>
      </c>
      <c r="L43" s="64">
        <f t="shared" si="0"/>
        <v>119386.63799999998</v>
      </c>
      <c r="M43" s="5" t="s">
        <v>187</v>
      </c>
      <c r="N43" s="5"/>
      <c r="O43" s="5" t="s">
        <v>189</v>
      </c>
      <c r="P43" s="30" t="s">
        <v>137</v>
      </c>
      <c r="Q43" s="37"/>
      <c r="R43" s="28"/>
      <c r="S43" s="28"/>
      <c r="T43" s="28"/>
      <c r="U43" s="28"/>
      <c r="V43" s="28"/>
      <c r="W43" s="28"/>
      <c r="X43" s="28"/>
      <c r="Y43" s="8"/>
    </row>
    <row r="44" spans="1:25" ht="15" customHeight="1">
      <c r="A44" s="13">
        <v>35</v>
      </c>
      <c r="B44" s="5" t="s">
        <v>48</v>
      </c>
      <c r="C44" s="5" t="s">
        <v>219</v>
      </c>
      <c r="D44" s="5">
        <v>14508629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/>
      <c r="J44" s="5"/>
      <c r="K44" s="63">
        <v>72578.89800000003</v>
      </c>
      <c r="L44" s="64">
        <f t="shared" si="0"/>
        <v>72578.89800000003</v>
      </c>
      <c r="M44" s="5" t="s">
        <v>187</v>
      </c>
      <c r="N44" s="5"/>
      <c r="O44" s="5" t="s">
        <v>189</v>
      </c>
      <c r="P44" s="30" t="s">
        <v>137</v>
      </c>
      <c r="Q44" s="37"/>
      <c r="R44" s="28"/>
      <c r="S44" s="28"/>
      <c r="T44" s="28"/>
      <c r="U44" s="28"/>
      <c r="V44" s="28"/>
      <c r="W44" s="28"/>
      <c r="X44" s="28"/>
      <c r="Y44" s="8"/>
    </row>
    <row r="45" spans="1:25" ht="15" customHeight="1">
      <c r="A45" s="13">
        <v>36</v>
      </c>
      <c r="B45" s="29" t="s">
        <v>49</v>
      </c>
      <c r="C45" s="43" t="s">
        <v>193</v>
      </c>
      <c r="D45" s="43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/>
      <c r="J45" s="32"/>
      <c r="K45" s="63">
        <v>382801.22999999992</v>
      </c>
      <c r="L45" s="64">
        <f t="shared" si="0"/>
        <v>382801.22999999992</v>
      </c>
      <c r="M45" s="32" t="s">
        <v>187</v>
      </c>
      <c r="N45" s="32"/>
      <c r="O45" s="5" t="s">
        <v>189</v>
      </c>
      <c r="P45" s="30" t="s">
        <v>137</v>
      </c>
      <c r="Q45" s="37"/>
      <c r="R45" s="28"/>
      <c r="S45" s="28"/>
      <c r="T45" s="28"/>
      <c r="U45" s="28"/>
      <c r="V45" s="28"/>
      <c r="W45" s="28"/>
      <c r="X45" s="28"/>
      <c r="Y45" s="8"/>
    </row>
    <row r="46" spans="1:25" s="119" customFormat="1" ht="15" customHeight="1">
      <c r="A46" s="110">
        <v>37</v>
      </c>
      <c r="B46" s="111" t="s">
        <v>50</v>
      </c>
      <c r="C46" s="120">
        <v>14595820</v>
      </c>
      <c r="D46" s="120"/>
      <c r="E46" s="120">
        <v>1</v>
      </c>
      <c r="F46" s="120"/>
      <c r="G46" s="111" t="e">
        <f>INDEX('[1]Balance(Stock Control)'!$AL:$AL,MATCH(C46,'[1]Balance(Stock Control)'!$F:$F,0))</f>
        <v>#N/A</v>
      </c>
      <c r="H46" s="111">
        <f>INDEX('[2]Balance(Stock Control)'!$AK:$AK,MATCH(C46,'[2]Balance(Stock Control)'!$E:$E,0))</f>
        <v>10</v>
      </c>
      <c r="I46" s="111"/>
      <c r="J46" s="120"/>
      <c r="K46" s="113">
        <v>229700</v>
      </c>
      <c r="L46" s="113">
        <f t="shared" si="0"/>
        <v>229700</v>
      </c>
      <c r="M46" s="120" t="s">
        <v>176</v>
      </c>
      <c r="N46" s="120"/>
      <c r="O46" s="111" t="s">
        <v>189</v>
      </c>
      <c r="P46" s="115" t="s">
        <v>137</v>
      </c>
      <c r="Q46" s="116" t="s">
        <v>149</v>
      </c>
      <c r="R46" s="117"/>
      <c r="S46" s="117"/>
      <c r="T46" s="117"/>
      <c r="U46" s="117"/>
      <c r="V46" s="117"/>
      <c r="W46" s="117"/>
      <c r="X46" s="117"/>
      <c r="Y46" s="118"/>
    </row>
    <row r="47" spans="1:25" ht="15" customHeight="1">
      <c r="A47" s="13">
        <v>38</v>
      </c>
      <c r="B47" s="31" t="s">
        <v>50</v>
      </c>
      <c r="C47" s="32" t="s">
        <v>236</v>
      </c>
      <c r="D47" s="32">
        <v>14531638</v>
      </c>
      <c r="E47" s="32">
        <v>1</v>
      </c>
      <c r="F47" s="32"/>
      <c r="G47" s="5" t="e">
        <f>INDEX('[1]Balance(Stock Control)'!$AL:$AL,MATCH(C47,'[1]Balance(Stock Control)'!$F:$F,0))</f>
        <v>#N/A</v>
      </c>
      <c r="H47" s="5">
        <f>INDEX('[2]Balance(Stock Control)'!$AK:$AK,MATCH(C47,'[2]Balance(Stock Control)'!$E:$E,0))</f>
        <v>6</v>
      </c>
      <c r="I47" s="32"/>
      <c r="J47" s="32"/>
      <c r="K47" s="63">
        <v>71556.66</v>
      </c>
      <c r="L47" s="64">
        <f t="shared" si="0"/>
        <v>71556.66</v>
      </c>
      <c r="M47" s="5" t="s">
        <v>187</v>
      </c>
      <c r="N47" s="5"/>
      <c r="O47" s="5" t="s">
        <v>189</v>
      </c>
      <c r="P47" s="30" t="s">
        <v>137</v>
      </c>
      <c r="Q47" s="37" t="s">
        <v>150</v>
      </c>
      <c r="R47" s="28"/>
      <c r="S47" s="28"/>
      <c r="T47" s="28"/>
      <c r="U47" s="28"/>
      <c r="V47" s="28"/>
      <c r="W47" s="28"/>
      <c r="X47" s="28"/>
      <c r="Y47" s="8"/>
    </row>
    <row r="48" spans="1:25" ht="15" customHeight="1">
      <c r="A48" s="13">
        <v>39</v>
      </c>
      <c r="B48" s="31" t="s">
        <v>50</v>
      </c>
      <c r="C48" s="32" t="s">
        <v>237</v>
      </c>
      <c r="D48" s="32">
        <v>14530485</v>
      </c>
      <c r="E48" s="32">
        <v>1</v>
      </c>
      <c r="F48" s="32"/>
      <c r="G48" s="5" t="e">
        <f>INDEX('[1]Balance(Stock Control)'!$AL:$AL,MATCH(C48,'[1]Balance(Stock Control)'!$F:$F,0))</f>
        <v>#N/A</v>
      </c>
      <c r="H48" s="5">
        <f>INDEX('[2]Balance(Stock Control)'!$AK:$AK,MATCH(C48,'[2]Balance(Stock Control)'!$E:$E,0))</f>
        <v>2</v>
      </c>
      <c r="I48" s="32"/>
      <c r="J48" s="32"/>
      <c r="K48" s="63">
        <v>185616.9</v>
      </c>
      <c r="L48" s="64">
        <f t="shared" si="0"/>
        <v>185616.9</v>
      </c>
      <c r="M48" s="5" t="s">
        <v>187</v>
      </c>
      <c r="N48" s="5"/>
      <c r="O48" s="5" t="s">
        <v>189</v>
      </c>
      <c r="P48" s="30" t="s">
        <v>137</v>
      </c>
      <c r="Q48" s="37" t="s">
        <v>151</v>
      </c>
      <c r="R48" s="28"/>
      <c r="S48" s="28"/>
      <c r="T48" s="28"/>
      <c r="U48" s="28"/>
      <c r="V48" s="28"/>
      <c r="W48" s="28"/>
      <c r="X48" s="28"/>
      <c r="Y48" s="8"/>
    </row>
    <row r="49" spans="1:25" s="119" customFormat="1" ht="15" customHeight="1">
      <c r="A49" s="110">
        <v>40</v>
      </c>
      <c r="B49" s="111" t="s">
        <v>242</v>
      </c>
      <c r="C49" s="120">
        <v>14636301</v>
      </c>
      <c r="D49" s="120">
        <v>14390065</v>
      </c>
      <c r="E49" s="120">
        <v>1</v>
      </c>
      <c r="F49" s="120"/>
      <c r="G49" s="111">
        <f>INDEX('[1]Balance(Stock Control)'!$AL:$AL,MATCH(C49,'[1]Balance(Stock Control)'!$F:$F,0))</f>
        <v>0</v>
      </c>
      <c r="H49" s="111">
        <f>INDEX('[2]Balance(Stock Control)'!$AK:$AK,MATCH(C49,'[2]Balance(Stock Control)'!$E:$E,0))</f>
        <v>0</v>
      </c>
      <c r="I49" s="120"/>
      <c r="J49" s="113">
        <v>750000</v>
      </c>
      <c r="K49" s="113">
        <f>J49*110%</f>
        <v>825000.00000000012</v>
      </c>
      <c r="L49" s="113">
        <f t="shared" si="0"/>
        <v>825000.00000000012</v>
      </c>
      <c r="M49" s="111" t="s">
        <v>138</v>
      </c>
      <c r="N49" s="111"/>
      <c r="O49" s="111" t="s">
        <v>243</v>
      </c>
      <c r="P49" s="115" t="s">
        <v>137</v>
      </c>
      <c r="Q49" s="116" t="s">
        <v>152</v>
      </c>
      <c r="R49" s="117" t="s">
        <v>244</v>
      </c>
      <c r="S49" s="117"/>
      <c r="T49" s="117"/>
      <c r="U49" s="117"/>
      <c r="V49" s="117"/>
      <c r="W49" s="117"/>
      <c r="X49" s="117"/>
      <c r="Y49" s="118"/>
    </row>
    <row r="50" spans="1:25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/>
      <c r="J50" s="32"/>
      <c r="K50" s="63">
        <v>1440000</v>
      </c>
      <c r="L50" s="64">
        <f t="shared" si="0"/>
        <v>1440000</v>
      </c>
      <c r="M50" s="47" t="s">
        <v>204</v>
      </c>
      <c r="N50" s="47"/>
      <c r="O50" s="45" t="s">
        <v>217</v>
      </c>
      <c r="P50" s="30" t="s">
        <v>137</v>
      </c>
      <c r="Q50" s="37" t="s">
        <v>153</v>
      </c>
      <c r="R50" s="28"/>
      <c r="S50" s="28"/>
      <c r="T50" s="28"/>
      <c r="U50" s="28"/>
      <c r="V50" s="28"/>
      <c r="W50" s="28"/>
      <c r="X50" s="28"/>
      <c r="Y50" s="8"/>
    </row>
    <row r="51" spans="1:25" s="119" customFormat="1" ht="15" customHeight="1">
      <c r="A51" s="110">
        <v>42</v>
      </c>
      <c r="B51" s="111" t="s">
        <v>53</v>
      </c>
      <c r="C51" s="120">
        <v>14514871</v>
      </c>
      <c r="D51" s="120"/>
      <c r="E51" s="120">
        <v>1</v>
      </c>
      <c r="F51" s="120"/>
      <c r="G51" s="111">
        <f>INDEX('[1]Balance(Stock Control)'!$AL:$AL,MATCH(C51,'[1]Balance(Stock Control)'!$F:$F,0))</f>
        <v>5</v>
      </c>
      <c r="H51" s="111">
        <f>INDEX('[2]Balance(Stock Control)'!$AK:$AK,MATCH(C51,'[2]Balance(Stock Control)'!$E:$E,0))</f>
        <v>0</v>
      </c>
      <c r="I51" s="120"/>
      <c r="J51" s="120"/>
      <c r="K51" s="113">
        <v>383800</v>
      </c>
      <c r="L51" s="113">
        <f t="shared" si="0"/>
        <v>383800</v>
      </c>
      <c r="M51" s="111" t="s">
        <v>177</v>
      </c>
      <c r="N51" s="111"/>
      <c r="O51" s="111" t="s">
        <v>189</v>
      </c>
      <c r="P51" s="115" t="s">
        <v>137</v>
      </c>
      <c r="Q51" s="116" t="s">
        <v>154</v>
      </c>
      <c r="R51" s="117"/>
      <c r="S51" s="117"/>
      <c r="T51" s="117"/>
      <c r="U51" s="117"/>
      <c r="V51" s="117"/>
      <c r="W51" s="117"/>
      <c r="X51" s="117"/>
      <c r="Y51" s="118"/>
    </row>
    <row r="52" spans="1:25" s="119" customFormat="1" ht="15" customHeight="1">
      <c r="A52" s="110">
        <v>43</v>
      </c>
      <c r="B52" s="111" t="s">
        <v>54</v>
      </c>
      <c r="C52" s="120" t="s">
        <v>228</v>
      </c>
      <c r="D52" s="123" t="s">
        <v>227</v>
      </c>
      <c r="E52" s="120">
        <v>1</v>
      </c>
      <c r="F52" s="120"/>
      <c r="G52" s="111" t="e">
        <f>INDEX('[1]Balance(Stock Control)'!$AL:$AL,MATCH(C52,'[1]Balance(Stock Control)'!$F:$F,0))</f>
        <v>#N/A</v>
      </c>
      <c r="H52" s="111">
        <f>INDEX('[2]Balance(Stock Control)'!$AK:$AK,MATCH(C52,'[2]Balance(Stock Control)'!$E:$E,0))</f>
        <v>1</v>
      </c>
      <c r="I52" s="111"/>
      <c r="J52" s="120"/>
      <c r="K52" s="113">
        <v>8058050.0000000009</v>
      </c>
      <c r="L52" s="113">
        <f t="shared" si="0"/>
        <v>8058050.0000000009</v>
      </c>
      <c r="M52" s="112" t="s">
        <v>187</v>
      </c>
      <c r="N52" s="112"/>
      <c r="O52" s="112" t="s">
        <v>229</v>
      </c>
      <c r="P52" s="115" t="s">
        <v>137</v>
      </c>
      <c r="Q52" s="116"/>
      <c r="R52" s="117"/>
      <c r="S52" s="117"/>
      <c r="T52" s="117"/>
      <c r="U52" s="117"/>
      <c r="V52" s="117"/>
      <c r="W52" s="117"/>
      <c r="X52" s="117"/>
      <c r="Y52" s="118"/>
    </row>
    <row r="53" spans="1:25" s="119" customFormat="1" ht="15" customHeight="1">
      <c r="A53" s="110">
        <v>44</v>
      </c>
      <c r="B53" s="111" t="s">
        <v>55</v>
      </c>
      <c r="C53" s="120">
        <v>14570110</v>
      </c>
      <c r="D53" s="120"/>
      <c r="E53" s="120">
        <v>2</v>
      </c>
      <c r="F53" s="120"/>
      <c r="G53" s="111" t="e">
        <f>INDEX('[1]Balance(Stock Control)'!$AL:$AL,MATCH(C53,'[1]Balance(Stock Control)'!$F:$F,0))</f>
        <v>#N/A</v>
      </c>
      <c r="H53" s="111" t="e">
        <f>INDEX('[2]Balance(Stock Control)'!$AK:$AK,MATCH(C53,'[2]Balance(Stock Control)'!$E:$E,0))</f>
        <v>#N/A</v>
      </c>
      <c r="I53" s="111"/>
      <c r="J53" s="120"/>
      <c r="K53" s="113">
        <v>5735000</v>
      </c>
      <c r="L53" s="113">
        <f t="shared" si="0"/>
        <v>11470000</v>
      </c>
      <c r="M53" s="112" t="s">
        <v>205</v>
      </c>
      <c r="N53" s="112"/>
      <c r="O53" s="112" t="s">
        <v>217</v>
      </c>
      <c r="P53" s="115" t="s">
        <v>137</v>
      </c>
      <c r="Q53" s="116"/>
      <c r="R53" s="117"/>
      <c r="S53" s="117"/>
      <c r="T53" s="117"/>
      <c r="U53" s="117"/>
      <c r="V53" s="117"/>
      <c r="W53" s="117"/>
      <c r="X53" s="117"/>
      <c r="Y53" s="118"/>
    </row>
    <row r="54" spans="1:25" s="119" customFormat="1" ht="15" customHeight="1">
      <c r="A54" s="110">
        <v>45</v>
      </c>
      <c r="B54" s="111" t="s">
        <v>56</v>
      </c>
      <c r="C54" s="120">
        <v>14532543</v>
      </c>
      <c r="D54" s="120"/>
      <c r="E54" s="120">
        <v>4</v>
      </c>
      <c r="F54" s="120"/>
      <c r="G54" s="111">
        <f>INDEX('[1]Balance(Stock Control)'!$AL:$AL,MATCH(C54,'[1]Balance(Stock Control)'!$F:$F,0))</f>
        <v>2</v>
      </c>
      <c r="H54" s="111" t="e">
        <f>INDEX('[2]Balance(Stock Control)'!$AK:$AK,MATCH(C54,'[2]Balance(Stock Control)'!$E:$E,0))</f>
        <v>#N/A</v>
      </c>
      <c r="I54" s="120"/>
      <c r="J54" s="120"/>
      <c r="K54" s="113">
        <v>29500</v>
      </c>
      <c r="L54" s="113">
        <f t="shared" si="0"/>
        <v>118000</v>
      </c>
      <c r="M54" s="111" t="s">
        <v>177</v>
      </c>
      <c r="N54" s="111"/>
      <c r="O54" s="111" t="s">
        <v>190</v>
      </c>
      <c r="P54" s="115" t="s">
        <v>137</v>
      </c>
      <c r="Q54" s="116"/>
      <c r="R54" s="117"/>
      <c r="S54" s="117"/>
      <c r="T54" s="117"/>
      <c r="U54" s="117"/>
      <c r="V54" s="117"/>
      <c r="W54" s="117"/>
      <c r="X54" s="117"/>
      <c r="Y54" s="118"/>
    </row>
    <row r="55" spans="1:25" s="119" customFormat="1" ht="15" customHeight="1">
      <c r="A55" s="110">
        <v>46</v>
      </c>
      <c r="B55" s="111" t="s">
        <v>57</v>
      </c>
      <c r="C55" s="120">
        <v>14533880</v>
      </c>
      <c r="D55" s="121" t="s">
        <v>206</v>
      </c>
      <c r="E55" s="120">
        <v>2</v>
      </c>
      <c r="F55" s="120"/>
      <c r="G55" s="111" t="e">
        <f>INDEX('[1]Balance(Stock Control)'!$AL:$AL,MATCH(C55,'[1]Balance(Stock Control)'!$F:$F,0))</f>
        <v>#N/A</v>
      </c>
      <c r="H55" s="111" t="e">
        <f>INDEX('[2]Balance(Stock Control)'!$AK:$AK,MATCH(C55,'[2]Balance(Stock Control)'!$E:$E,0))</f>
        <v>#N/A</v>
      </c>
      <c r="I55" s="111"/>
      <c r="J55" s="120"/>
      <c r="K55" s="113">
        <v>24000</v>
      </c>
      <c r="L55" s="113">
        <f t="shared" si="0"/>
        <v>48000</v>
      </c>
      <c r="M55" s="112" t="s">
        <v>205</v>
      </c>
      <c r="N55" s="112"/>
      <c r="O55" s="112" t="s">
        <v>217</v>
      </c>
      <c r="P55" s="115" t="s">
        <v>137</v>
      </c>
      <c r="Q55" s="116" t="s">
        <v>207</v>
      </c>
      <c r="R55" s="117"/>
      <c r="S55" s="117"/>
      <c r="T55" s="117"/>
      <c r="U55" s="117"/>
      <c r="V55" s="117"/>
      <c r="W55" s="117"/>
      <c r="X55" s="117"/>
      <c r="Y55" s="118"/>
    </row>
    <row r="56" spans="1:25" s="119" customFormat="1" ht="15" customHeight="1">
      <c r="A56" s="110">
        <v>47</v>
      </c>
      <c r="B56" s="111" t="s">
        <v>58</v>
      </c>
      <c r="C56" s="122" t="s">
        <v>194</v>
      </c>
      <c r="D56" s="122">
        <v>14532373</v>
      </c>
      <c r="E56" s="120">
        <v>100</v>
      </c>
      <c r="F56" s="120"/>
      <c r="G56" s="111" t="e">
        <f>INDEX('[1]Balance(Stock Control)'!$AL:$AL,MATCH(C56,'[1]Balance(Stock Control)'!$F:$F,0))</f>
        <v>#N/A</v>
      </c>
      <c r="H56" s="111">
        <f>INDEX('[2]Balance(Stock Control)'!$AK:$AK,MATCH(C56,'[2]Balance(Stock Control)'!$E:$E,0))</f>
        <v>200</v>
      </c>
      <c r="I56" s="111"/>
      <c r="J56" s="120">
        <v>115000</v>
      </c>
      <c r="K56" s="113">
        <v>126500.00000000001</v>
      </c>
      <c r="L56" s="113">
        <f t="shared" si="0"/>
        <v>12650000.000000002</v>
      </c>
      <c r="M56" s="120" t="s">
        <v>138</v>
      </c>
      <c r="N56" s="120"/>
      <c r="O56" s="112" t="s">
        <v>243</v>
      </c>
      <c r="P56" s="115" t="s">
        <v>137</v>
      </c>
      <c r="Q56" s="116"/>
      <c r="R56" s="117"/>
      <c r="S56" s="117"/>
      <c r="T56" s="117"/>
      <c r="U56" s="117"/>
      <c r="V56" s="117"/>
      <c r="W56" s="117"/>
      <c r="X56" s="117"/>
      <c r="Y56" s="118"/>
    </row>
    <row r="57" spans="1:25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32"/>
      <c r="J57" s="64">
        <v>2500</v>
      </c>
      <c r="K57" s="133">
        <v>3300</v>
      </c>
      <c r="L57" s="135">
        <f t="shared" si="0"/>
        <v>1320000</v>
      </c>
      <c r="M57" s="32" t="s">
        <v>138</v>
      </c>
      <c r="N57" s="32"/>
      <c r="O57" s="32" t="s">
        <v>138</v>
      </c>
      <c r="P57" s="30" t="s">
        <v>137</v>
      </c>
      <c r="Q57" s="37"/>
      <c r="R57" s="28"/>
      <c r="S57" s="28"/>
      <c r="T57" s="28"/>
      <c r="U57" s="28"/>
      <c r="V57" s="28"/>
      <c r="W57" s="28"/>
      <c r="X57" s="28"/>
      <c r="Y57" s="8"/>
    </row>
    <row r="58" spans="1:25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32"/>
      <c r="J58" s="64">
        <v>1500</v>
      </c>
      <c r="K58" s="134"/>
      <c r="L58" s="136"/>
      <c r="M58" s="32" t="s">
        <v>138</v>
      </c>
      <c r="N58" s="32"/>
      <c r="O58" s="32" t="s">
        <v>138</v>
      </c>
      <c r="P58" s="30" t="s">
        <v>137</v>
      </c>
      <c r="Q58" s="37"/>
      <c r="R58" s="28"/>
      <c r="S58" s="28"/>
      <c r="T58" s="28"/>
      <c r="U58" s="28"/>
      <c r="V58" s="28"/>
      <c r="W58" s="28"/>
      <c r="X58" s="28"/>
      <c r="Y58" s="8"/>
    </row>
    <row r="59" spans="1:25" s="80" customFormat="1" ht="15" customHeight="1">
      <c r="A59" s="71">
        <v>50</v>
      </c>
      <c r="B59" s="72" t="s">
        <v>60</v>
      </c>
      <c r="C59" s="109" t="s">
        <v>195</v>
      </c>
      <c r="D59" s="109">
        <v>14570780</v>
      </c>
      <c r="E59" s="81">
        <v>4</v>
      </c>
      <c r="F59" s="81"/>
      <c r="G59" s="72" t="e">
        <f>INDEX('[1]Balance(Stock Control)'!$AL:$AL,MATCH(C59,'[1]Balance(Stock Control)'!$F:$F,0))</f>
        <v>#N/A</v>
      </c>
      <c r="H59" s="72">
        <f>INDEX('[2]Balance(Stock Control)'!$AK:$AK,MATCH(C59,'[2]Balance(Stock Control)'!$E:$E,0))</f>
        <v>3</v>
      </c>
      <c r="I59" s="72"/>
      <c r="J59" s="81"/>
      <c r="K59" s="74">
        <v>449892.32399999996</v>
      </c>
      <c r="L59" s="74">
        <f t="shared" si="0"/>
        <v>1799569.2959999999</v>
      </c>
      <c r="M59" s="81" t="s">
        <v>187</v>
      </c>
      <c r="N59" s="81"/>
      <c r="O59" s="73" t="s">
        <v>189</v>
      </c>
      <c r="P59" s="76" t="s">
        <v>137</v>
      </c>
      <c r="Q59" s="77"/>
      <c r="R59" s="78"/>
      <c r="S59" s="78"/>
      <c r="T59" s="78"/>
      <c r="U59" s="78"/>
      <c r="V59" s="78"/>
      <c r="W59" s="78"/>
      <c r="X59" s="78"/>
      <c r="Y59" s="79"/>
    </row>
    <row r="60" spans="1:25" ht="15" customHeight="1">
      <c r="A60" s="13">
        <v>51</v>
      </c>
      <c r="B60" s="5" t="s">
        <v>61</v>
      </c>
      <c r="C60" s="45">
        <v>990518</v>
      </c>
      <c r="D60" s="47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/>
      <c r="J60" s="64">
        <v>5000</v>
      </c>
      <c r="K60" s="63">
        <v>5500</v>
      </c>
      <c r="L60" s="64">
        <f t="shared" si="0"/>
        <v>88000</v>
      </c>
      <c r="M60" s="45" t="s">
        <v>138</v>
      </c>
      <c r="N60" s="45"/>
      <c r="O60" s="45" t="s">
        <v>138</v>
      </c>
      <c r="P60" s="30" t="s">
        <v>137</v>
      </c>
      <c r="Q60" s="37"/>
      <c r="R60" s="28"/>
      <c r="S60" s="28"/>
      <c r="T60" s="28"/>
      <c r="U60" s="28"/>
      <c r="V60" s="28"/>
      <c r="W60" s="28"/>
      <c r="X60" s="28"/>
      <c r="Y60" s="8"/>
    </row>
    <row r="61" spans="1:25" s="80" customFormat="1" ht="15" customHeight="1">
      <c r="A61" s="71">
        <v>52</v>
      </c>
      <c r="B61" s="72" t="s">
        <v>62</v>
      </c>
      <c r="C61" s="81" t="s">
        <v>230</v>
      </c>
      <c r="D61" s="81" t="s">
        <v>208</v>
      </c>
      <c r="E61" s="81">
        <v>2</v>
      </c>
      <c r="F61" s="81"/>
      <c r="G61" s="72" t="e">
        <f>INDEX('[1]Balance(Stock Control)'!$AL:$AL,MATCH(C61,'[1]Balance(Stock Control)'!$F:$F,0))</f>
        <v>#N/A</v>
      </c>
      <c r="H61" s="72">
        <f>INDEX('[2]Balance(Stock Control)'!$AK:$AK,MATCH(C61,'[2]Balance(Stock Control)'!$E:$E,0))</f>
        <v>4</v>
      </c>
      <c r="I61" s="72"/>
      <c r="J61" s="81"/>
      <c r="K61" s="74">
        <v>1178263.8</v>
      </c>
      <c r="L61" s="74">
        <f t="shared" si="0"/>
        <v>2356527.6</v>
      </c>
      <c r="M61" s="73" t="s">
        <v>187</v>
      </c>
      <c r="N61" s="73"/>
      <c r="O61" s="73" t="s">
        <v>189</v>
      </c>
      <c r="P61" s="76" t="s">
        <v>137</v>
      </c>
      <c r="Q61" s="77"/>
      <c r="R61" s="78"/>
      <c r="S61" s="78"/>
      <c r="T61" s="78"/>
      <c r="U61" s="78"/>
      <c r="V61" s="78"/>
      <c r="W61" s="78"/>
      <c r="X61" s="78"/>
      <c r="Y61" s="79"/>
    </row>
    <row r="62" spans="1:25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32"/>
      <c r="J62" s="32"/>
      <c r="K62" s="63">
        <v>135338.93099999998</v>
      </c>
      <c r="L62" s="64">
        <f t="shared" si="0"/>
        <v>270677.86199999996</v>
      </c>
      <c r="M62" s="32" t="s">
        <v>176</v>
      </c>
      <c r="N62" s="32"/>
      <c r="O62" s="5" t="s">
        <v>189</v>
      </c>
      <c r="P62" s="30" t="s">
        <v>137</v>
      </c>
      <c r="Q62" s="37" t="s">
        <v>155</v>
      </c>
      <c r="R62" s="28"/>
      <c r="S62" s="28"/>
      <c r="T62" s="28"/>
      <c r="U62" s="28"/>
      <c r="V62" s="28"/>
      <c r="W62" s="28"/>
      <c r="X62" s="28"/>
      <c r="Y62" s="8"/>
    </row>
    <row r="63" spans="1:25" ht="15" customHeight="1">
      <c r="A63" s="13">
        <v>54</v>
      </c>
      <c r="B63" s="5" t="s">
        <v>64</v>
      </c>
      <c r="C63" s="41">
        <v>14545576</v>
      </c>
      <c r="D63" s="41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32"/>
      <c r="J63" s="55"/>
      <c r="K63" s="63">
        <v>220000</v>
      </c>
      <c r="L63" s="64">
        <f t="shared" si="0"/>
        <v>880000</v>
      </c>
      <c r="M63" s="5" t="s">
        <v>205</v>
      </c>
      <c r="N63" s="5"/>
      <c r="O63" s="5" t="s">
        <v>217</v>
      </c>
      <c r="P63" s="30" t="s">
        <v>137</v>
      </c>
      <c r="Q63" s="37"/>
      <c r="R63" s="28"/>
      <c r="S63" s="28"/>
      <c r="T63" s="28"/>
      <c r="U63" s="28"/>
      <c r="V63" s="28"/>
      <c r="W63" s="28"/>
      <c r="X63" s="28"/>
      <c r="Y63" s="8"/>
    </row>
    <row r="64" spans="1:25" ht="15" customHeight="1">
      <c r="A64" s="13">
        <v>55</v>
      </c>
      <c r="B64" s="5" t="s">
        <v>65</v>
      </c>
      <c r="C64" s="32">
        <v>990520</v>
      </c>
      <c r="D64" s="32"/>
      <c r="E64" s="32">
        <v>4</v>
      </c>
      <c r="F64" s="32"/>
      <c r="G64" s="5" t="e">
        <f>INDEX('[1]Balance(Stock Control)'!$AL:$AL,MATCH(C64,'[1]Balance(Stock Control)'!$F:$F,0))</f>
        <v>#N/A</v>
      </c>
      <c r="H64" s="5" t="e">
        <f>INDEX('[2]Balance(Stock Control)'!$AK:$AK,MATCH(C64,'[2]Balance(Stock Control)'!$E:$E,0))</f>
        <v>#N/A</v>
      </c>
      <c r="I64" s="5"/>
      <c r="J64" s="64">
        <v>5000</v>
      </c>
      <c r="K64" s="63">
        <v>5500</v>
      </c>
      <c r="L64" s="64">
        <f t="shared" si="0"/>
        <v>22000</v>
      </c>
      <c r="M64" s="32" t="s">
        <v>138</v>
      </c>
      <c r="N64" s="32"/>
      <c r="O64" s="32" t="s">
        <v>138</v>
      </c>
      <c r="P64" s="30" t="s">
        <v>137</v>
      </c>
      <c r="Q64" s="37"/>
      <c r="R64" s="28"/>
      <c r="S64" s="28"/>
      <c r="T64" s="28"/>
      <c r="U64" s="28"/>
      <c r="V64" s="28"/>
      <c r="W64" s="28"/>
      <c r="X64" s="28"/>
      <c r="Y64" s="8"/>
    </row>
    <row r="65" spans="1:25" s="80" customFormat="1" ht="15" customHeight="1">
      <c r="A65" s="71">
        <v>56</v>
      </c>
      <c r="B65" s="72" t="s">
        <v>64</v>
      </c>
      <c r="C65" s="81">
        <v>14566801</v>
      </c>
      <c r="D65" s="81"/>
      <c r="E65" s="81">
        <v>18</v>
      </c>
      <c r="F65" s="81"/>
      <c r="G65" s="72">
        <f>INDEX('[1]Balance(Stock Control)'!$AL:$AL,MATCH(C65,'[1]Balance(Stock Control)'!$F:$F,0))</f>
        <v>0</v>
      </c>
      <c r="H65" s="72" t="e">
        <f>INDEX('[2]Balance(Stock Control)'!$AK:$AK,MATCH(C65,'[2]Balance(Stock Control)'!$E:$E,0))</f>
        <v>#N/A</v>
      </c>
      <c r="I65" s="81"/>
      <c r="J65" s="81"/>
      <c r="K65" s="74">
        <v>379000</v>
      </c>
      <c r="L65" s="74">
        <f t="shared" si="0"/>
        <v>6822000</v>
      </c>
      <c r="M65" s="108" t="s">
        <v>205</v>
      </c>
      <c r="N65" s="108"/>
      <c r="O65" s="73" t="s">
        <v>217</v>
      </c>
      <c r="P65" s="76" t="s">
        <v>137</v>
      </c>
      <c r="Q65" s="77"/>
      <c r="R65" s="78"/>
      <c r="S65" s="78"/>
      <c r="T65" s="78"/>
      <c r="U65" s="78"/>
      <c r="V65" s="78"/>
      <c r="W65" s="78"/>
      <c r="X65" s="78"/>
      <c r="Y65" s="79"/>
    </row>
    <row r="66" spans="1:25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32"/>
      <c r="J66" s="64">
        <v>5000</v>
      </c>
      <c r="K66" s="63">
        <v>5500</v>
      </c>
      <c r="L66" s="64">
        <f t="shared" si="0"/>
        <v>396000</v>
      </c>
      <c r="M66" s="32" t="s">
        <v>138</v>
      </c>
      <c r="N66" s="32"/>
      <c r="O66" s="32" t="s">
        <v>138</v>
      </c>
      <c r="P66" s="30" t="s">
        <v>137</v>
      </c>
      <c r="Q66" s="37"/>
      <c r="R66" s="28"/>
      <c r="S66" s="28"/>
      <c r="T66" s="28"/>
      <c r="U66" s="28"/>
      <c r="V66" s="28"/>
      <c r="W66" s="28"/>
      <c r="X66" s="28"/>
      <c r="Y66" s="8"/>
    </row>
    <row r="67" spans="1:25" s="119" customFormat="1" ht="15" customHeight="1">
      <c r="A67" s="110">
        <v>58</v>
      </c>
      <c r="B67" s="125" t="s">
        <v>61</v>
      </c>
      <c r="C67" s="120">
        <v>60110356</v>
      </c>
      <c r="D67" s="120"/>
      <c r="E67" s="120">
        <v>8</v>
      </c>
      <c r="F67" s="120"/>
      <c r="G67" s="111" t="e">
        <f>INDEX('[1]Balance(Stock Control)'!$AL:$AL,MATCH(C67,'[1]Balance(Stock Control)'!$F:$F,0))</f>
        <v>#N/A</v>
      </c>
      <c r="H67" s="111" t="e">
        <f>INDEX('[2]Balance(Stock Control)'!$AK:$AK,MATCH(C67,'[2]Balance(Stock Control)'!$E:$E,0))</f>
        <v>#N/A</v>
      </c>
      <c r="I67" s="111"/>
      <c r="J67" s="113">
        <v>3500</v>
      </c>
      <c r="K67" s="113">
        <v>3850</v>
      </c>
      <c r="L67" s="113">
        <f t="shared" si="0"/>
        <v>30800</v>
      </c>
      <c r="M67" s="120" t="s">
        <v>138</v>
      </c>
      <c r="N67" s="120"/>
      <c r="O67" s="120" t="s">
        <v>138</v>
      </c>
      <c r="P67" s="115" t="s">
        <v>137</v>
      </c>
      <c r="Q67" s="116"/>
      <c r="R67" s="117"/>
      <c r="S67" s="117"/>
      <c r="T67" s="117"/>
      <c r="U67" s="117"/>
      <c r="V67" s="117"/>
      <c r="W67" s="117"/>
      <c r="X67" s="117"/>
      <c r="Y67" s="118"/>
    </row>
    <row r="68" spans="1:25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32"/>
      <c r="J68" s="32"/>
      <c r="K68" s="63">
        <v>64293.389999999992</v>
      </c>
      <c r="L68" s="64">
        <f t="shared" si="0"/>
        <v>64293.389999999992</v>
      </c>
      <c r="M68" s="32" t="s">
        <v>176</v>
      </c>
      <c r="N68" s="32"/>
      <c r="O68" s="5" t="s">
        <v>189</v>
      </c>
      <c r="P68" s="30" t="s">
        <v>137</v>
      </c>
      <c r="Q68" s="37" t="s">
        <v>156</v>
      </c>
      <c r="R68" s="28"/>
      <c r="S68" s="28"/>
      <c r="T68" s="28"/>
      <c r="U68" s="28"/>
      <c r="V68" s="28"/>
      <c r="W68" s="28"/>
      <c r="X68" s="28"/>
      <c r="Y68" s="8"/>
    </row>
    <row r="69" spans="1:25" ht="15" customHeight="1">
      <c r="A69" s="13">
        <v>60</v>
      </c>
      <c r="B69" s="11" t="s">
        <v>67</v>
      </c>
      <c r="C69" s="32" t="s">
        <v>220</v>
      </c>
      <c r="D69" s="3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v>13</v>
      </c>
      <c r="I69" s="32"/>
      <c r="J69" s="32"/>
      <c r="K69" s="63">
        <v>847381.50000000012</v>
      </c>
      <c r="L69" s="64">
        <f t="shared" si="0"/>
        <v>847381.50000000012</v>
      </c>
      <c r="M69" s="32" t="s">
        <v>221</v>
      </c>
      <c r="N69" s="32"/>
      <c r="O69" s="32" t="s">
        <v>189</v>
      </c>
      <c r="P69" s="30" t="s">
        <v>137</v>
      </c>
      <c r="Q69" s="37"/>
      <c r="R69" s="28"/>
      <c r="S69" s="28"/>
      <c r="T69" s="28"/>
      <c r="U69" s="28"/>
      <c r="V69" s="28"/>
      <c r="W69" s="28"/>
      <c r="X69" s="28"/>
      <c r="Y69" s="8"/>
    </row>
    <row r="70" spans="1:25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2"/>
      <c r="G70" s="5">
        <v>0</v>
      </c>
      <c r="H70" s="5" t="e">
        <f>INDEX('[2]Balance(Stock Control)'!$AK:$AK,MATCH(C70,'[2]Balance(Stock Control)'!$E:$E,0))</f>
        <v>#N/A</v>
      </c>
      <c r="I70" s="5"/>
      <c r="J70" s="64">
        <v>270000</v>
      </c>
      <c r="K70" s="63">
        <v>297000</v>
      </c>
      <c r="L70" s="64">
        <f t="shared" si="0"/>
        <v>297000</v>
      </c>
      <c r="M70" s="32" t="s">
        <v>138</v>
      </c>
      <c r="N70" s="32"/>
      <c r="O70" s="32" t="s">
        <v>138</v>
      </c>
      <c r="P70" s="30" t="s">
        <v>137</v>
      </c>
      <c r="Q70" s="37"/>
      <c r="R70" s="28"/>
      <c r="S70" s="28"/>
      <c r="T70" s="28"/>
      <c r="U70" s="28"/>
      <c r="V70" s="28"/>
      <c r="W70" s="28"/>
      <c r="X70" s="28"/>
      <c r="Y70" s="8"/>
    </row>
    <row r="71" spans="1:25" s="119" customFormat="1" ht="15" customHeight="1">
      <c r="A71" s="110">
        <v>62</v>
      </c>
      <c r="B71" s="125" t="s">
        <v>21</v>
      </c>
      <c r="C71" s="120">
        <v>14600017</v>
      </c>
      <c r="D71" s="120"/>
      <c r="E71" s="120">
        <v>1</v>
      </c>
      <c r="F71" s="120"/>
      <c r="G71" s="111">
        <f>INDEX('[1]Balance(Stock Control)'!$AL:$AL,MATCH(C71,'[1]Balance(Stock Control)'!$F:$F,0))</f>
        <v>1</v>
      </c>
      <c r="H71" s="111">
        <f>INDEX('[2]Balance(Stock Control)'!$AK:$AK,MATCH(C71,'[2]Balance(Stock Control)'!$E:$E,0))</f>
        <v>0</v>
      </c>
      <c r="I71" s="120"/>
      <c r="J71" s="120"/>
      <c r="K71" s="113">
        <v>533900</v>
      </c>
      <c r="L71" s="113">
        <f t="shared" si="0"/>
        <v>533900</v>
      </c>
      <c r="M71" s="111" t="s">
        <v>177</v>
      </c>
      <c r="N71" s="111"/>
      <c r="O71" s="111" t="s">
        <v>189</v>
      </c>
      <c r="P71" s="115" t="s">
        <v>137</v>
      </c>
      <c r="Q71" s="116" t="s">
        <v>156</v>
      </c>
      <c r="R71" s="117"/>
      <c r="S71" s="117"/>
      <c r="T71" s="117"/>
      <c r="U71" s="117"/>
      <c r="V71" s="117"/>
      <c r="W71" s="117"/>
      <c r="X71" s="117"/>
      <c r="Y71" s="118"/>
    </row>
    <row r="72" spans="1:25" s="119" customFormat="1" ht="15" customHeight="1">
      <c r="A72" s="110">
        <v>63</v>
      </c>
      <c r="B72" s="125" t="s">
        <v>21</v>
      </c>
      <c r="C72" s="120">
        <v>14600016</v>
      </c>
      <c r="D72" s="120"/>
      <c r="E72" s="120">
        <v>1</v>
      </c>
      <c r="F72" s="120"/>
      <c r="G72" s="111">
        <f>INDEX('[1]Balance(Stock Control)'!$AL:$AL,MATCH(C72,'[1]Balance(Stock Control)'!$F:$F,0))</f>
        <v>3</v>
      </c>
      <c r="H72" s="111">
        <f>INDEX('[2]Balance(Stock Control)'!$AK:$AK,MATCH(C72,'[2]Balance(Stock Control)'!$E:$E,0))</f>
        <v>1</v>
      </c>
      <c r="I72" s="120"/>
      <c r="J72" s="120"/>
      <c r="K72" s="113">
        <v>366600</v>
      </c>
      <c r="L72" s="113">
        <f t="shared" si="0"/>
        <v>366600</v>
      </c>
      <c r="M72" s="111" t="s">
        <v>177</v>
      </c>
      <c r="N72" s="111"/>
      <c r="O72" s="111" t="s">
        <v>189</v>
      </c>
      <c r="P72" s="115" t="s">
        <v>137</v>
      </c>
      <c r="Q72" s="116" t="s">
        <v>156</v>
      </c>
      <c r="R72" s="117"/>
      <c r="S72" s="117"/>
      <c r="T72" s="117"/>
      <c r="U72" s="117"/>
      <c r="V72" s="117"/>
      <c r="W72" s="117"/>
      <c r="X72" s="117"/>
      <c r="Y72" s="118"/>
    </row>
    <row r="73" spans="1:25" s="119" customFormat="1" ht="15" customHeight="1">
      <c r="A73" s="110">
        <v>64</v>
      </c>
      <c r="B73" s="125" t="s">
        <v>21</v>
      </c>
      <c r="C73" s="120">
        <v>14599908</v>
      </c>
      <c r="D73" s="120">
        <v>14620392</v>
      </c>
      <c r="E73" s="120">
        <v>1</v>
      </c>
      <c r="F73" s="120"/>
      <c r="G73" s="111">
        <f>INDEX('[1]Balance(Stock Control)'!$AL:$AL,MATCH(C73,'[1]Balance(Stock Control)'!$F:$F,0))</f>
        <v>2</v>
      </c>
      <c r="H73" s="111">
        <f>INDEX('[2]Balance(Stock Control)'!$AK:$AK,MATCH(C73,'[2]Balance(Stock Control)'!$E:$E,0))</f>
        <v>2</v>
      </c>
      <c r="I73" s="120"/>
      <c r="J73" s="120"/>
      <c r="K73" s="113">
        <v>175670</v>
      </c>
      <c r="L73" s="113">
        <f t="shared" si="0"/>
        <v>175670</v>
      </c>
      <c r="M73" s="111" t="s">
        <v>177</v>
      </c>
      <c r="N73" s="111"/>
      <c r="O73" s="111" t="s">
        <v>189</v>
      </c>
      <c r="P73" s="115" t="s">
        <v>137</v>
      </c>
      <c r="Q73" s="116" t="s">
        <v>156</v>
      </c>
      <c r="R73" s="117"/>
      <c r="S73" s="117"/>
      <c r="T73" s="117"/>
      <c r="U73" s="117"/>
      <c r="V73" s="117"/>
      <c r="W73" s="117"/>
      <c r="X73" s="117"/>
      <c r="Y73" s="118"/>
    </row>
    <row r="74" spans="1:25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32"/>
      <c r="J74" s="32"/>
      <c r="K74" s="63">
        <v>123172.08750000001</v>
      </c>
      <c r="L74" s="64">
        <f t="shared" si="0"/>
        <v>123172.08750000001</v>
      </c>
      <c r="M74" s="5" t="s">
        <v>177</v>
      </c>
      <c r="N74" s="5"/>
      <c r="O74" s="5" t="s">
        <v>189</v>
      </c>
      <c r="P74" s="30" t="s">
        <v>137</v>
      </c>
      <c r="Q74" s="37" t="s">
        <v>156</v>
      </c>
    </row>
    <row r="75" spans="1:25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32"/>
      <c r="J75" s="55">
        <v>50000</v>
      </c>
      <c r="K75" s="63">
        <v>55000.000000000007</v>
      </c>
      <c r="L75" s="64">
        <f t="shared" si="0"/>
        <v>55000.000000000007</v>
      </c>
      <c r="M75" s="5" t="s">
        <v>138</v>
      </c>
      <c r="N75" s="5"/>
      <c r="O75" s="5" t="s">
        <v>138</v>
      </c>
      <c r="P75" s="30" t="s">
        <v>137</v>
      </c>
      <c r="Q75" s="37"/>
    </row>
    <row r="76" spans="1:25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/>
      <c r="J76" s="55"/>
      <c r="K76" s="63">
        <v>276000</v>
      </c>
      <c r="L76" s="64">
        <f t="shared" ref="L76:L139" si="1">E76*K76</f>
        <v>276000</v>
      </c>
      <c r="M76" s="5" t="s">
        <v>238</v>
      </c>
      <c r="N76" s="5"/>
      <c r="O76" s="5" t="s">
        <v>217</v>
      </c>
      <c r="P76" s="30" t="s">
        <v>137</v>
      </c>
      <c r="Q76" s="37"/>
    </row>
    <row r="77" spans="1:25" ht="15" customHeight="1">
      <c r="A77" s="13">
        <v>68</v>
      </c>
      <c r="B77" s="11" t="s">
        <v>71</v>
      </c>
      <c r="C77" s="54">
        <v>14737841</v>
      </c>
      <c r="D77" s="32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32"/>
      <c r="J77" s="32"/>
      <c r="K77" s="63">
        <v>110057.17376146789</v>
      </c>
      <c r="L77" s="64">
        <f t="shared" si="1"/>
        <v>220114.34752293577</v>
      </c>
      <c r="M77" s="32" t="s">
        <v>176</v>
      </c>
      <c r="N77" s="32"/>
      <c r="O77" s="5" t="s">
        <v>189</v>
      </c>
      <c r="P77" s="30" t="s">
        <v>137</v>
      </c>
      <c r="Q77" s="37"/>
    </row>
    <row r="78" spans="1:25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32"/>
      <c r="J78" s="32"/>
      <c r="K78" s="63">
        <v>35677.624500000013</v>
      </c>
      <c r="L78" s="64">
        <f t="shared" si="1"/>
        <v>35677.624500000013</v>
      </c>
      <c r="M78" s="5" t="s">
        <v>177</v>
      </c>
      <c r="N78" s="5"/>
      <c r="O78" s="5" t="s">
        <v>189</v>
      </c>
      <c r="P78" s="30" t="s">
        <v>137</v>
      </c>
      <c r="Q78" s="37" t="s">
        <v>157</v>
      </c>
    </row>
    <row r="79" spans="1:25" ht="15" customHeight="1">
      <c r="A79" s="13">
        <v>70</v>
      </c>
      <c r="B79" s="11" t="s">
        <v>30</v>
      </c>
      <c r="C79" s="32">
        <v>960254</v>
      </c>
      <c r="D79" s="40" t="s">
        <v>180</v>
      </c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32"/>
      <c r="J79" s="32"/>
      <c r="K79" s="63">
        <v>42180.767999999989</v>
      </c>
      <c r="L79" s="64">
        <f t="shared" si="1"/>
        <v>42180.767999999989</v>
      </c>
      <c r="M79" s="32" t="s">
        <v>176</v>
      </c>
      <c r="N79" s="32"/>
      <c r="O79" s="5" t="s">
        <v>189</v>
      </c>
      <c r="P79" s="30" t="s">
        <v>137</v>
      </c>
      <c r="Q79" s="37"/>
    </row>
    <row r="80" spans="1:25" ht="15" customHeight="1">
      <c r="A80" s="13">
        <v>71</v>
      </c>
      <c r="B80" s="11" t="s">
        <v>72</v>
      </c>
      <c r="C80" s="32">
        <v>14509379</v>
      </c>
      <c r="D80" s="40">
        <v>14776946</v>
      </c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32"/>
      <c r="J80" s="32"/>
      <c r="K80" s="63">
        <v>249587.478</v>
      </c>
      <c r="L80" s="64">
        <f t="shared" si="1"/>
        <v>249587.478</v>
      </c>
      <c r="M80" s="32" t="s">
        <v>176</v>
      </c>
      <c r="N80" s="32"/>
      <c r="O80" s="5" t="s">
        <v>189</v>
      </c>
      <c r="P80" s="30" t="s">
        <v>137</v>
      </c>
      <c r="Q80" s="37"/>
    </row>
    <row r="81" spans="1:17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32"/>
      <c r="J81" s="32"/>
      <c r="K81" s="63">
        <v>370695.78000000009</v>
      </c>
      <c r="L81" s="64">
        <f t="shared" si="1"/>
        <v>370695.78000000009</v>
      </c>
      <c r="M81" s="32" t="s">
        <v>176</v>
      </c>
      <c r="N81" s="32"/>
      <c r="O81" s="5" t="s">
        <v>189</v>
      </c>
      <c r="P81" s="30" t="s">
        <v>137</v>
      </c>
      <c r="Q81" s="37"/>
    </row>
    <row r="82" spans="1:17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32"/>
      <c r="J82" s="32"/>
      <c r="K82" s="63">
        <v>374946.13799999998</v>
      </c>
      <c r="L82" s="64">
        <f t="shared" si="1"/>
        <v>374946.13799999998</v>
      </c>
      <c r="M82" s="32" t="s">
        <v>176</v>
      </c>
      <c r="N82" s="32"/>
      <c r="O82" s="5" t="s">
        <v>189</v>
      </c>
      <c r="P82" s="30" t="s">
        <v>137</v>
      </c>
      <c r="Q82" s="37"/>
    </row>
    <row r="83" spans="1:17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32"/>
      <c r="J83" s="32"/>
      <c r="K83" s="63">
        <v>83177.891999999993</v>
      </c>
      <c r="L83" s="64">
        <f t="shared" si="1"/>
        <v>83177.891999999993</v>
      </c>
      <c r="M83" s="32" t="s">
        <v>176</v>
      </c>
      <c r="N83" s="32"/>
      <c r="O83" s="5" t="s">
        <v>189</v>
      </c>
      <c r="P83" s="30" t="s">
        <v>137</v>
      </c>
      <c r="Q83" s="37"/>
    </row>
    <row r="84" spans="1:17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32"/>
      <c r="J84" s="32"/>
      <c r="K84" s="63">
        <v>73500.422625000007</v>
      </c>
      <c r="L84" s="64">
        <f t="shared" si="1"/>
        <v>73500.422625000007</v>
      </c>
      <c r="M84" s="5" t="s">
        <v>177</v>
      </c>
      <c r="N84" s="5"/>
      <c r="O84" s="5" t="s">
        <v>189</v>
      </c>
      <c r="P84" s="30" t="s">
        <v>137</v>
      </c>
      <c r="Q84" s="37"/>
    </row>
    <row r="85" spans="1:17" ht="15">
      <c r="A85" s="13">
        <v>76</v>
      </c>
      <c r="B85" s="13" t="s">
        <v>30</v>
      </c>
      <c r="C85" s="40">
        <v>993325</v>
      </c>
      <c r="D85" s="40" t="s">
        <v>178</v>
      </c>
      <c r="E85" s="32">
        <v>30</v>
      </c>
      <c r="F85" s="32"/>
      <c r="G85" s="5">
        <v>56</v>
      </c>
      <c r="H85" s="5" t="e">
        <f>INDEX('[2]Balance(Stock Control)'!$AK:$AK,MATCH(C85,'[2]Balance(Stock Control)'!$E:$E,0))</f>
        <v>#N/A</v>
      </c>
      <c r="I85" s="5"/>
      <c r="J85" s="32"/>
      <c r="K85" s="63">
        <v>16314.609937500005</v>
      </c>
      <c r="L85" s="64">
        <f t="shared" si="1"/>
        <v>489438.29812500015</v>
      </c>
      <c r="M85" s="5" t="s">
        <v>177</v>
      </c>
      <c r="N85" s="5"/>
      <c r="O85" s="5" t="s">
        <v>189</v>
      </c>
      <c r="P85" s="30" t="s">
        <v>137</v>
      </c>
      <c r="Q85" s="37"/>
    </row>
    <row r="86" spans="1:17" ht="15">
      <c r="A86" s="13">
        <v>77</v>
      </c>
      <c r="B86" s="13" t="s">
        <v>30</v>
      </c>
      <c r="C86" s="32">
        <v>978129</v>
      </c>
      <c r="D86" s="40">
        <v>981290</v>
      </c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32"/>
      <c r="J86" s="32"/>
      <c r="K86" s="63">
        <v>19422.521999999997</v>
      </c>
      <c r="L86" s="64">
        <f t="shared" si="1"/>
        <v>971126.09999999986</v>
      </c>
      <c r="M86" s="32" t="s">
        <v>176</v>
      </c>
      <c r="N86" s="32"/>
      <c r="O86" s="5" t="s">
        <v>189</v>
      </c>
      <c r="P86" s="30" t="s">
        <v>137</v>
      </c>
      <c r="Q86" s="37"/>
    </row>
    <row r="87" spans="1:17" ht="15">
      <c r="A87" s="13">
        <v>78</v>
      </c>
      <c r="B87" s="13" t="s">
        <v>75</v>
      </c>
      <c r="C87" s="32">
        <v>14618789</v>
      </c>
      <c r="D87" s="40">
        <v>14565610</v>
      </c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32"/>
      <c r="J87" s="32"/>
      <c r="K87" s="63">
        <v>238773.27599999995</v>
      </c>
      <c r="L87" s="64">
        <f t="shared" si="1"/>
        <v>477546.55199999991</v>
      </c>
      <c r="M87" s="32" t="s">
        <v>176</v>
      </c>
      <c r="N87" s="32"/>
      <c r="O87" s="5" t="s">
        <v>189</v>
      </c>
      <c r="P87" s="30" t="s">
        <v>137</v>
      </c>
      <c r="Q87" s="37"/>
    </row>
    <row r="88" spans="1:17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32"/>
      <c r="J88" s="32"/>
      <c r="K88" s="63">
        <v>14687.946</v>
      </c>
      <c r="L88" s="64">
        <f t="shared" si="1"/>
        <v>14687.946</v>
      </c>
      <c r="M88" s="32" t="s">
        <v>176</v>
      </c>
      <c r="N88" s="32"/>
      <c r="O88" s="5" t="s">
        <v>189</v>
      </c>
      <c r="P88" s="30" t="s">
        <v>137</v>
      </c>
      <c r="Q88" s="37" t="s">
        <v>158</v>
      </c>
    </row>
    <row r="89" spans="1:17" ht="15">
      <c r="A89" s="13">
        <v>80</v>
      </c>
      <c r="B89" s="13" t="s">
        <v>30</v>
      </c>
      <c r="C89" s="34">
        <v>990743</v>
      </c>
      <c r="D89" s="40" t="s">
        <v>179</v>
      </c>
      <c r="E89" s="34">
        <v>4</v>
      </c>
      <c r="F89" s="34"/>
      <c r="G89" s="5">
        <v>0</v>
      </c>
      <c r="H89" s="5">
        <f>INDEX('[2]Balance(Stock Control)'!$AK:$AK,MATCH(C89,'[2]Balance(Stock Control)'!$E:$E,0))</f>
        <v>1</v>
      </c>
      <c r="I89" s="5"/>
      <c r="J89" s="34"/>
      <c r="K89" s="63">
        <v>13127.687999999996</v>
      </c>
      <c r="L89" s="64">
        <f t="shared" si="1"/>
        <v>52510.751999999986</v>
      </c>
      <c r="M89" s="34" t="s">
        <v>176</v>
      </c>
      <c r="N89" s="34"/>
      <c r="O89" s="5" t="s">
        <v>191</v>
      </c>
      <c r="P89" s="30" t="s">
        <v>137</v>
      </c>
      <c r="Q89" s="37" t="s">
        <v>159</v>
      </c>
    </row>
    <row r="90" spans="1:17" ht="15">
      <c r="A90" s="13">
        <v>81</v>
      </c>
      <c r="B90" s="13" t="s">
        <v>76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32"/>
      <c r="J90" s="32"/>
      <c r="K90" s="63">
        <v>76266.567562500015</v>
      </c>
      <c r="L90" s="64">
        <f t="shared" si="1"/>
        <v>305066.27025000006</v>
      </c>
      <c r="M90" s="5" t="s">
        <v>177</v>
      </c>
      <c r="N90" s="5"/>
      <c r="O90" s="5" t="s">
        <v>189</v>
      </c>
      <c r="P90" s="30" t="s">
        <v>137</v>
      </c>
      <c r="Q90" s="37" t="s">
        <v>160</v>
      </c>
    </row>
    <row r="91" spans="1:17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>
        <v>5</v>
      </c>
      <c r="I91" s="32"/>
      <c r="J91" s="32"/>
      <c r="K91" s="63">
        <v>200799.54168750002</v>
      </c>
      <c r="L91" s="64">
        <f t="shared" si="1"/>
        <v>200799.54168750002</v>
      </c>
      <c r="M91" s="5" t="s">
        <v>177</v>
      </c>
      <c r="N91" s="5"/>
      <c r="O91" s="5" t="s">
        <v>189</v>
      </c>
      <c r="P91" s="30" t="s">
        <v>137</v>
      </c>
      <c r="Q91" s="37" t="s">
        <v>160</v>
      </c>
    </row>
    <row r="92" spans="1:17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2"/>
      <c r="G92" s="5">
        <f>INDEX('[1]Balance(Stock Control)'!$AL:$AL,MATCH(C92,'[1]Balance(Stock Control)'!$F:$F,0))</f>
        <v>1</v>
      </c>
      <c r="H92" s="5">
        <f>INDEX('[2]Balance(Stock Control)'!$AK:$AK,MATCH(C92,'[2]Balance(Stock Control)'!$E:$E,0))</f>
        <v>0</v>
      </c>
      <c r="I92" s="32"/>
      <c r="J92" s="32"/>
      <c r="K92" s="63">
        <v>18629.139375000002</v>
      </c>
      <c r="L92" s="64">
        <f t="shared" si="1"/>
        <v>18629.139375000002</v>
      </c>
      <c r="M92" s="5" t="s">
        <v>177</v>
      </c>
      <c r="N92" s="5"/>
      <c r="O92" s="5" t="s">
        <v>189</v>
      </c>
      <c r="P92" s="30" t="s">
        <v>137</v>
      </c>
      <c r="Q92" s="37" t="s">
        <v>161</v>
      </c>
    </row>
    <row r="93" spans="1:17" s="119" customFormat="1" ht="15">
      <c r="A93" s="110">
        <v>84</v>
      </c>
      <c r="B93" s="110" t="s">
        <v>78</v>
      </c>
      <c r="C93" s="120">
        <v>14881390</v>
      </c>
      <c r="D93" s="126" t="s">
        <v>181</v>
      </c>
      <c r="E93" s="120">
        <v>1</v>
      </c>
      <c r="F93" s="120"/>
      <c r="G93" s="111">
        <f>INDEX('[1]Balance(Stock Control)'!$AL:$AL,MATCH(C93,'[1]Balance(Stock Control)'!$F:$F,0))</f>
        <v>0</v>
      </c>
      <c r="H93" s="111">
        <f>INDEX('[2]Balance(Stock Control)'!$AK:$AK,MATCH(C93,'[2]Balance(Stock Control)'!$E:$E,0))</f>
        <v>7</v>
      </c>
      <c r="I93" s="120"/>
      <c r="J93" s="120"/>
      <c r="K93" s="113">
        <v>291000</v>
      </c>
      <c r="L93" s="113">
        <f t="shared" si="1"/>
        <v>291000</v>
      </c>
      <c r="M93" s="111" t="s">
        <v>176</v>
      </c>
      <c r="N93" s="111"/>
      <c r="O93" s="111" t="s">
        <v>189</v>
      </c>
      <c r="P93" s="115" t="s">
        <v>137</v>
      </c>
      <c r="Q93" s="116" t="s">
        <v>161</v>
      </c>
    </row>
    <row r="94" spans="1:17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32"/>
      <c r="J94" s="64">
        <v>7500</v>
      </c>
      <c r="K94" s="63">
        <v>8250</v>
      </c>
      <c r="L94" s="64">
        <f t="shared" si="1"/>
        <v>33000</v>
      </c>
      <c r="M94" s="32" t="s">
        <v>138</v>
      </c>
      <c r="N94" s="32"/>
      <c r="O94" s="32" t="s">
        <v>138</v>
      </c>
      <c r="P94" s="30" t="s">
        <v>137</v>
      </c>
      <c r="Q94" s="37" t="s">
        <v>161</v>
      </c>
    </row>
    <row r="95" spans="1:17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2"/>
      <c r="G95" s="5">
        <f>INDEX('[1]Balance(Stock Control)'!$AL:$AL,MATCH(C95,'[1]Balance(Stock Control)'!$F:$F,0))</f>
        <v>39</v>
      </c>
      <c r="H95" s="5" t="e">
        <f>INDEX('[2]Balance(Stock Control)'!$AK:$AK,MATCH(C95,'[2]Balance(Stock Control)'!$E:$E,0))</f>
        <v>#N/A</v>
      </c>
      <c r="I95" s="32"/>
      <c r="J95" s="64"/>
      <c r="K95" s="63">
        <v>1411.2984375000003</v>
      </c>
      <c r="L95" s="64">
        <f t="shared" si="1"/>
        <v>42338.953125000007</v>
      </c>
      <c r="M95" s="5" t="s">
        <v>177</v>
      </c>
      <c r="N95" s="5"/>
      <c r="O95" s="5" t="s">
        <v>189</v>
      </c>
      <c r="P95" s="30" t="s">
        <v>137</v>
      </c>
      <c r="Q95" s="37" t="s">
        <v>162</v>
      </c>
    </row>
    <row r="96" spans="1:17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32"/>
      <c r="J96" s="64">
        <v>750</v>
      </c>
      <c r="K96" s="63">
        <v>825.00000000000011</v>
      </c>
      <c r="L96" s="64">
        <f t="shared" si="1"/>
        <v>24750.000000000004</v>
      </c>
      <c r="M96" s="32" t="s">
        <v>138</v>
      </c>
      <c r="N96" s="32"/>
      <c r="O96" s="32" t="s">
        <v>138</v>
      </c>
      <c r="P96" s="30" t="s">
        <v>137</v>
      </c>
      <c r="Q96" s="37" t="s">
        <v>163</v>
      </c>
    </row>
    <row r="97" spans="1:17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/>
      <c r="J97" s="64">
        <v>750</v>
      </c>
      <c r="K97" s="63">
        <v>825.00000000000011</v>
      </c>
      <c r="L97" s="64">
        <f t="shared" si="1"/>
        <v>24750.000000000004</v>
      </c>
      <c r="M97" s="32" t="s">
        <v>138</v>
      </c>
      <c r="N97" s="32"/>
      <c r="O97" s="32" t="s">
        <v>138</v>
      </c>
      <c r="P97" s="30" t="s">
        <v>137</v>
      </c>
      <c r="Q97" s="37"/>
    </row>
    <row r="98" spans="1:17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32"/>
      <c r="J98" s="32"/>
      <c r="K98" s="63">
        <v>39629.260125000001</v>
      </c>
      <c r="L98" s="64">
        <f t="shared" si="1"/>
        <v>39629.260125000001</v>
      </c>
      <c r="M98" s="5" t="s">
        <v>177</v>
      </c>
      <c r="N98" s="5"/>
      <c r="O98" s="5" t="s">
        <v>189</v>
      </c>
      <c r="P98" s="30" t="s">
        <v>137</v>
      </c>
      <c r="Q98" s="37" t="s">
        <v>164</v>
      </c>
    </row>
    <row r="99" spans="1:17" ht="15">
      <c r="A99" s="13">
        <v>90</v>
      </c>
      <c r="B99" s="13" t="s">
        <v>63</v>
      </c>
      <c r="C99" s="32">
        <v>14619355</v>
      </c>
      <c r="D99" s="40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32"/>
      <c r="J99" s="64">
        <v>150000</v>
      </c>
      <c r="K99" s="63">
        <v>165000</v>
      </c>
      <c r="L99" s="64">
        <f t="shared" si="1"/>
        <v>165000</v>
      </c>
      <c r="M99" s="5" t="s">
        <v>138</v>
      </c>
      <c r="N99" s="5"/>
      <c r="O99" s="5" t="s">
        <v>138</v>
      </c>
      <c r="P99" s="30" t="s">
        <v>137</v>
      </c>
      <c r="Q99" s="37"/>
    </row>
    <row r="100" spans="1:17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32"/>
      <c r="J100" s="32"/>
      <c r="K100" s="63">
        <v>168615.46800000002</v>
      </c>
      <c r="L100" s="64">
        <f t="shared" si="1"/>
        <v>674461.87200000009</v>
      </c>
      <c r="M100" s="32" t="s">
        <v>176</v>
      </c>
      <c r="N100" s="32"/>
      <c r="O100" s="5" t="s">
        <v>189</v>
      </c>
      <c r="P100" s="30" t="s">
        <v>137</v>
      </c>
      <c r="Q100" s="37"/>
    </row>
    <row r="101" spans="1:17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32"/>
      <c r="J101" s="32"/>
      <c r="K101" s="63">
        <v>169207.29</v>
      </c>
      <c r="L101" s="64">
        <f t="shared" si="1"/>
        <v>676829.16</v>
      </c>
      <c r="M101" s="32" t="s">
        <v>176</v>
      </c>
      <c r="N101" s="32"/>
      <c r="O101" s="5" t="s">
        <v>189</v>
      </c>
      <c r="P101" s="30" t="s">
        <v>137</v>
      </c>
      <c r="Q101" s="37"/>
    </row>
    <row r="102" spans="1:17" s="119" customFormat="1" ht="15">
      <c r="A102" s="110">
        <v>93</v>
      </c>
      <c r="B102" s="110" t="s">
        <v>82</v>
      </c>
      <c r="C102" s="122" t="s">
        <v>196</v>
      </c>
      <c r="D102" s="122" t="s">
        <v>119</v>
      </c>
      <c r="E102" s="120">
        <v>2</v>
      </c>
      <c r="F102" s="120"/>
      <c r="G102" s="111" t="e">
        <f>INDEX('[1]Balance(Stock Control)'!$AL:$AL,MATCH(C102,'[1]Balance(Stock Control)'!$F:$F,0))</f>
        <v>#N/A</v>
      </c>
      <c r="H102" s="111">
        <f>INDEX('[2]Balance(Stock Control)'!$AK:$AK,MATCH(C102,'[2]Balance(Stock Control)'!$E:$E,0))</f>
        <v>14</v>
      </c>
      <c r="I102" s="120"/>
      <c r="J102" s="120"/>
      <c r="K102" s="113">
        <v>61100</v>
      </c>
      <c r="L102" s="113">
        <f t="shared" si="1"/>
        <v>122200</v>
      </c>
      <c r="M102" s="120" t="s">
        <v>187</v>
      </c>
      <c r="N102" s="120"/>
      <c r="O102" s="120" t="s">
        <v>189</v>
      </c>
      <c r="P102" s="115" t="s">
        <v>137</v>
      </c>
      <c r="Q102" s="116" t="s">
        <v>165</v>
      </c>
    </row>
    <row r="103" spans="1:17" s="119" customFormat="1" ht="15">
      <c r="A103" s="110">
        <v>94</v>
      </c>
      <c r="B103" s="110" t="s">
        <v>83</v>
      </c>
      <c r="C103" s="120" t="s">
        <v>120</v>
      </c>
      <c r="D103" s="120"/>
      <c r="E103" s="120">
        <v>2</v>
      </c>
      <c r="F103" s="120"/>
      <c r="G103" s="111">
        <f>INDEX('[1]Balance(Stock Control)'!$AL:$AL,MATCH(C103,'[1]Balance(Stock Control)'!$F:$F,0))</f>
        <v>9</v>
      </c>
      <c r="H103" s="111" t="e">
        <f>INDEX('[2]Balance(Stock Control)'!$AK:$AK,MATCH(C103,'[2]Balance(Stock Control)'!$E:$E,0))</f>
        <v>#N/A</v>
      </c>
      <c r="I103" s="120"/>
      <c r="J103" s="120"/>
      <c r="K103" s="113">
        <v>268900</v>
      </c>
      <c r="L103" s="113">
        <f t="shared" si="1"/>
        <v>537800</v>
      </c>
      <c r="M103" s="111" t="s">
        <v>177</v>
      </c>
      <c r="N103" s="111"/>
      <c r="O103" s="111" t="s">
        <v>189</v>
      </c>
      <c r="P103" s="115" t="s">
        <v>137</v>
      </c>
      <c r="Q103" s="116" t="s">
        <v>165</v>
      </c>
    </row>
    <row r="104" spans="1:17" s="119" customFormat="1" ht="15">
      <c r="A104" s="110">
        <v>95</v>
      </c>
      <c r="B104" s="110" t="s">
        <v>84</v>
      </c>
      <c r="C104" s="120">
        <v>11706002</v>
      </c>
      <c r="D104" s="120"/>
      <c r="E104" s="120">
        <v>2</v>
      </c>
      <c r="F104" s="120"/>
      <c r="G104" s="111">
        <f>INDEX('[1]Balance(Stock Control)'!$AL:$AL,MATCH(C104,'[1]Balance(Stock Control)'!$F:$F,0))</f>
        <v>18</v>
      </c>
      <c r="H104" s="111">
        <f>INDEX('[2]Balance(Stock Control)'!$AK:$AK,MATCH(C104,'[2]Balance(Stock Control)'!$E:$E,0))</f>
        <v>0</v>
      </c>
      <c r="I104" s="120"/>
      <c r="J104" s="120"/>
      <c r="K104" s="113">
        <v>250000</v>
      </c>
      <c r="L104" s="113">
        <f t="shared" si="1"/>
        <v>500000</v>
      </c>
      <c r="M104" s="111" t="s">
        <v>177</v>
      </c>
      <c r="N104" s="111"/>
      <c r="O104" s="111" t="s">
        <v>189</v>
      </c>
      <c r="P104" s="115" t="s">
        <v>137</v>
      </c>
      <c r="Q104" s="116" t="s">
        <v>166</v>
      </c>
    </row>
    <row r="105" spans="1:17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32"/>
      <c r="J105" s="55">
        <v>25000</v>
      </c>
      <c r="K105" s="63">
        <v>27500.000000000004</v>
      </c>
      <c r="L105" s="64">
        <f t="shared" si="1"/>
        <v>27500.000000000004</v>
      </c>
      <c r="M105" s="5" t="s">
        <v>138</v>
      </c>
      <c r="N105" s="5"/>
      <c r="O105" s="5" t="s">
        <v>138</v>
      </c>
      <c r="P105" s="30" t="s">
        <v>137</v>
      </c>
      <c r="Q105" s="37" t="s">
        <v>167</v>
      </c>
    </row>
    <row r="106" spans="1:17" ht="15">
      <c r="A106" s="13">
        <v>97</v>
      </c>
      <c r="B106" s="13" t="s">
        <v>85</v>
      </c>
      <c r="C106" s="32"/>
      <c r="D106" s="32"/>
      <c r="E106" s="32">
        <v>5</v>
      </c>
      <c r="F106" s="32"/>
      <c r="G106" s="5" t="e">
        <f>INDEX('[1]Balance(Stock Control)'!$AL:$AL,MATCH(C106,'[1]Balance(Stock Control)'!$F:$F,0))</f>
        <v>#N/A</v>
      </c>
      <c r="H106" s="5" t="e">
        <f>INDEX('[2]Balance(Stock Control)'!$AK:$AK,MATCH(C106,'[2]Balance(Stock Control)'!$E:$E,0))</f>
        <v>#N/A</v>
      </c>
      <c r="I106" s="5"/>
      <c r="J106" s="32"/>
      <c r="K106" s="63">
        <v>5300</v>
      </c>
      <c r="L106" s="64">
        <f t="shared" si="1"/>
        <v>26500</v>
      </c>
      <c r="M106" s="45" t="s">
        <v>209</v>
      </c>
      <c r="N106" s="45"/>
      <c r="O106" s="45" t="s">
        <v>217</v>
      </c>
      <c r="P106" s="30" t="s">
        <v>137</v>
      </c>
      <c r="Q106" s="37"/>
    </row>
    <row r="107" spans="1:17" s="52" customFormat="1" ht="15">
      <c r="A107" s="49">
        <v>98</v>
      </c>
      <c r="B107" s="49" t="s">
        <v>86</v>
      </c>
      <c r="C107" s="41">
        <v>14880693</v>
      </c>
      <c r="D107" s="42">
        <v>14880698</v>
      </c>
      <c r="E107" s="41">
        <v>5</v>
      </c>
      <c r="F107" s="41"/>
      <c r="G107" s="29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41"/>
      <c r="J107" s="41"/>
      <c r="K107" s="63">
        <v>11484</v>
      </c>
      <c r="L107" s="63">
        <f t="shared" si="1"/>
        <v>57420</v>
      </c>
      <c r="M107" s="41" t="s">
        <v>176</v>
      </c>
      <c r="N107" s="41"/>
      <c r="O107" s="29" t="s">
        <v>192</v>
      </c>
      <c r="P107" s="50" t="s">
        <v>137</v>
      </c>
      <c r="Q107" s="51" t="s">
        <v>168</v>
      </c>
    </row>
    <row r="108" spans="1:17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/>
      <c r="J108" s="55">
        <v>75000</v>
      </c>
      <c r="K108" s="63">
        <v>82500</v>
      </c>
      <c r="L108" s="64">
        <f t="shared" si="1"/>
        <v>247500</v>
      </c>
      <c r="M108" s="5" t="s">
        <v>138</v>
      </c>
      <c r="N108" s="5"/>
      <c r="O108" s="5" t="s">
        <v>138</v>
      </c>
      <c r="P108" s="30" t="s">
        <v>137</v>
      </c>
      <c r="Q108" s="37" t="s">
        <v>169</v>
      </c>
    </row>
    <row r="109" spans="1:17" ht="15">
      <c r="A109" s="13">
        <v>100</v>
      </c>
      <c r="B109" s="13" t="s">
        <v>88</v>
      </c>
      <c r="C109" s="32"/>
      <c r="D109" s="48" t="s">
        <v>211</v>
      </c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/>
      <c r="J109" s="32"/>
      <c r="K109" s="63">
        <v>4300</v>
      </c>
      <c r="L109" s="64">
        <f t="shared" si="1"/>
        <v>43000</v>
      </c>
      <c r="M109" s="45" t="s">
        <v>210</v>
      </c>
      <c r="N109" s="45"/>
      <c r="O109" s="45" t="s">
        <v>217</v>
      </c>
      <c r="P109" s="30" t="s">
        <v>137</v>
      </c>
      <c r="Q109" s="37" t="s">
        <v>138</v>
      </c>
    </row>
    <row r="110" spans="1:17" s="119" customFormat="1" ht="15">
      <c r="A110" s="110">
        <v>101</v>
      </c>
      <c r="B110" s="110" t="s">
        <v>89</v>
      </c>
      <c r="C110" s="112" t="s">
        <v>248</v>
      </c>
      <c r="D110" s="120" t="s">
        <v>122</v>
      </c>
      <c r="E110" s="120">
        <v>2</v>
      </c>
      <c r="F110" s="120" t="s">
        <v>197</v>
      </c>
      <c r="G110" s="111" t="e">
        <f>INDEX('[1]Balance(Stock Control)'!$AL:$AL,MATCH(C110,'[1]Balance(Stock Control)'!$F:$F,0))</f>
        <v>#N/A</v>
      </c>
      <c r="H110" s="111" t="e">
        <f>INDEX('[2]Balance(Stock Control)'!$AK:$AK,MATCH(C110,'[2]Balance(Stock Control)'!$E:$E,0))</f>
        <v>#N/A</v>
      </c>
      <c r="I110" s="111"/>
      <c r="J110" s="120"/>
      <c r="K110" s="113">
        <v>1540000</v>
      </c>
      <c r="L110" s="113">
        <f t="shared" si="1"/>
        <v>3080000</v>
      </c>
      <c r="M110" s="120" t="s">
        <v>245</v>
      </c>
      <c r="N110" s="120"/>
      <c r="O110" s="120" t="s">
        <v>215</v>
      </c>
      <c r="P110" s="115" t="s">
        <v>137</v>
      </c>
      <c r="Q110" s="116" t="s">
        <v>245</v>
      </c>
    </row>
    <row r="111" spans="1:17" s="119" customFormat="1" ht="15">
      <c r="A111" s="110">
        <v>102</v>
      </c>
      <c r="B111" s="110" t="s">
        <v>90</v>
      </c>
      <c r="C111" s="120">
        <v>15067522</v>
      </c>
      <c r="D111" s="120" t="s">
        <v>123</v>
      </c>
      <c r="E111" s="120">
        <v>2</v>
      </c>
      <c r="F111" s="120" t="s">
        <v>198</v>
      </c>
      <c r="G111" s="111" t="e">
        <f>INDEX('[1]Balance(Stock Control)'!$AL:$AL,MATCH(C111,'[1]Balance(Stock Control)'!$F:$F,0))</f>
        <v>#N/A</v>
      </c>
      <c r="H111" s="111" t="e">
        <f>INDEX('[2]Balance(Stock Control)'!$AK:$AK,MATCH(C111,'[2]Balance(Stock Control)'!$E:$E,0))</f>
        <v>#N/A</v>
      </c>
      <c r="I111" s="111"/>
      <c r="J111" s="120"/>
      <c r="K111" s="113">
        <v>82600</v>
      </c>
      <c r="L111" s="113">
        <f t="shared" si="1"/>
        <v>165200</v>
      </c>
      <c r="M111" s="120" t="s">
        <v>177</v>
      </c>
      <c r="N111" s="120"/>
      <c r="O111" s="120" t="s">
        <v>215</v>
      </c>
      <c r="P111" s="115" t="s">
        <v>137</v>
      </c>
      <c r="Q111" s="116"/>
    </row>
    <row r="112" spans="1:17" s="119" customFormat="1" ht="15">
      <c r="A112" s="110">
        <v>103</v>
      </c>
      <c r="B112" s="110" t="s">
        <v>91</v>
      </c>
      <c r="C112" s="120">
        <v>15067404</v>
      </c>
      <c r="D112" s="120" t="s">
        <v>124</v>
      </c>
      <c r="E112" s="120">
        <v>5</v>
      </c>
      <c r="F112" s="120" t="s">
        <v>198</v>
      </c>
      <c r="G112" s="111" t="e">
        <f>INDEX('[1]Balance(Stock Control)'!$AL:$AL,MATCH(C112,'[1]Balance(Stock Control)'!$F:$F,0))</f>
        <v>#N/A</v>
      </c>
      <c r="H112" s="111" t="e">
        <f>INDEX('[2]Balance(Stock Control)'!$AK:$AK,MATCH(C112,'[2]Balance(Stock Control)'!$E:$E,0))</f>
        <v>#N/A</v>
      </c>
      <c r="I112" s="111"/>
      <c r="J112" s="120"/>
      <c r="K112" s="113">
        <v>41000</v>
      </c>
      <c r="L112" s="113">
        <f t="shared" si="1"/>
        <v>205000</v>
      </c>
      <c r="M112" s="120" t="s">
        <v>177</v>
      </c>
      <c r="N112" s="120"/>
      <c r="O112" s="120" t="s">
        <v>215</v>
      </c>
      <c r="P112" s="115" t="s">
        <v>137</v>
      </c>
      <c r="Q112" s="116"/>
    </row>
    <row r="113" spans="1:17" s="119" customFormat="1" ht="15">
      <c r="A113" s="110">
        <v>104</v>
      </c>
      <c r="B113" s="110" t="s">
        <v>92</v>
      </c>
      <c r="C113" s="112">
        <v>15161234</v>
      </c>
      <c r="D113" s="120"/>
      <c r="E113" s="120">
        <v>1</v>
      </c>
      <c r="F113" s="120" t="s">
        <v>199</v>
      </c>
      <c r="G113" s="111" t="e">
        <f>INDEX('[1]Balance(Stock Control)'!$AL:$AL,MATCH(C113,'[1]Balance(Stock Control)'!$F:$F,0))</f>
        <v>#N/A</v>
      </c>
      <c r="H113" s="111" t="e">
        <f>INDEX('[2]Balance(Stock Control)'!$AK:$AK,MATCH(C113,'[2]Balance(Stock Control)'!$E:$E,0))</f>
        <v>#N/A</v>
      </c>
      <c r="I113" s="111"/>
      <c r="J113" s="120"/>
      <c r="K113" s="113">
        <v>465142.39</v>
      </c>
      <c r="L113" s="113">
        <f t="shared" si="1"/>
        <v>465142.39</v>
      </c>
      <c r="M113" s="120" t="s">
        <v>177</v>
      </c>
      <c r="N113" s="120"/>
      <c r="O113" s="120" t="s">
        <v>215</v>
      </c>
      <c r="P113" s="115" t="s">
        <v>137</v>
      </c>
      <c r="Q113" s="116" t="s">
        <v>246</v>
      </c>
    </row>
    <row r="114" spans="1:17" s="119" customFormat="1" ht="15">
      <c r="A114" s="110">
        <v>105</v>
      </c>
      <c r="B114" s="110" t="s">
        <v>19</v>
      </c>
      <c r="C114" s="120" t="s">
        <v>249</v>
      </c>
      <c r="D114" s="120"/>
      <c r="E114" s="120">
        <v>2</v>
      </c>
      <c r="F114" s="120" t="s">
        <v>199</v>
      </c>
      <c r="G114" s="111" t="e">
        <f>INDEX('[1]Balance(Stock Control)'!$AL:$AL,MATCH(C114,'[1]Balance(Stock Control)'!$F:$F,0))</f>
        <v>#N/A</v>
      </c>
      <c r="H114" s="111" t="e">
        <f>INDEX('[2]Balance(Stock Control)'!$AK:$AK,MATCH(C114,'[2]Balance(Stock Control)'!$E:$E,0))</f>
        <v>#N/A</v>
      </c>
      <c r="I114" s="111"/>
      <c r="J114" s="124"/>
      <c r="K114" s="113">
        <v>161000</v>
      </c>
      <c r="L114" s="113">
        <f t="shared" si="1"/>
        <v>322000</v>
      </c>
      <c r="M114" s="120" t="s">
        <v>203</v>
      </c>
      <c r="N114" s="120"/>
      <c r="O114" s="120" t="s">
        <v>215</v>
      </c>
      <c r="P114" s="115" t="s">
        <v>137</v>
      </c>
      <c r="Q114" s="116" t="s">
        <v>247</v>
      </c>
    </row>
    <row r="115" spans="1:17" ht="15">
      <c r="A115" s="13">
        <v>106</v>
      </c>
      <c r="B115" s="13" t="s">
        <v>93</v>
      </c>
      <c r="C115" s="32" t="s">
        <v>125</v>
      </c>
      <c r="D115" s="32"/>
      <c r="E115" s="32">
        <v>6</v>
      </c>
      <c r="F115" s="32" t="s">
        <v>200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/>
      <c r="J115" s="64">
        <v>5500</v>
      </c>
      <c r="K115" s="63">
        <v>6050.0000000000009</v>
      </c>
      <c r="L115" s="64">
        <f t="shared" si="1"/>
        <v>36300.000000000007</v>
      </c>
      <c r="M115" s="32" t="s">
        <v>138</v>
      </c>
      <c r="N115" s="32"/>
      <c r="O115" s="32" t="s">
        <v>138</v>
      </c>
      <c r="P115" s="30" t="s">
        <v>137</v>
      </c>
      <c r="Q115" s="37"/>
    </row>
    <row r="116" spans="1:17" ht="15">
      <c r="A116" s="13">
        <v>107</v>
      </c>
      <c r="B116" s="13" t="s">
        <v>94</v>
      </c>
      <c r="C116" s="32"/>
      <c r="D116" s="32"/>
      <c r="E116" s="32">
        <v>15</v>
      </c>
      <c r="F116" s="32" t="s">
        <v>201</v>
      </c>
      <c r="G116" s="5" t="e">
        <f>INDEX('[1]Balance(Stock Control)'!$AL:$AL,MATCH(C116,'[1]Balance(Stock Control)'!$F:$F,0))</f>
        <v>#N/A</v>
      </c>
      <c r="H116" s="5" t="e">
        <f>INDEX('[2]Balance(Stock Control)'!$AK:$AK,MATCH(C116,'[2]Balance(Stock Control)'!$E:$E,0))</f>
        <v>#N/A</v>
      </c>
      <c r="I116" s="5"/>
      <c r="J116" s="64">
        <v>5000</v>
      </c>
      <c r="K116" s="63">
        <v>5500</v>
      </c>
      <c r="L116" s="64">
        <f t="shared" si="1"/>
        <v>82500</v>
      </c>
      <c r="M116" s="32" t="s">
        <v>138</v>
      </c>
      <c r="N116" s="32"/>
      <c r="O116" s="32" t="s">
        <v>138</v>
      </c>
      <c r="P116" s="30" t="s">
        <v>137</v>
      </c>
      <c r="Q116" s="37"/>
    </row>
    <row r="117" spans="1:17" ht="15">
      <c r="A117" s="13">
        <v>108</v>
      </c>
      <c r="B117" s="13" t="s">
        <v>95</v>
      </c>
      <c r="C117" s="32" t="s">
        <v>126</v>
      </c>
      <c r="D117" s="32"/>
      <c r="E117" s="32">
        <v>20</v>
      </c>
      <c r="F117" s="32" t="s">
        <v>202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/>
      <c r="J117" s="64">
        <v>4000</v>
      </c>
      <c r="K117" s="63">
        <v>4400</v>
      </c>
      <c r="L117" s="64">
        <f t="shared" si="1"/>
        <v>88000</v>
      </c>
      <c r="M117" s="32" t="s">
        <v>138</v>
      </c>
      <c r="N117" s="32"/>
      <c r="O117" s="32" t="s">
        <v>138</v>
      </c>
      <c r="P117" s="30" t="s">
        <v>137</v>
      </c>
      <c r="Q117" s="37" t="s">
        <v>138</v>
      </c>
    </row>
    <row r="118" spans="1:17" ht="15">
      <c r="A118" s="13">
        <v>109</v>
      </c>
      <c r="B118" s="13" t="s">
        <v>96</v>
      </c>
      <c r="C118" s="32" t="s">
        <v>127</v>
      </c>
      <c r="D118" s="32"/>
      <c r="E118" s="32">
        <v>15</v>
      </c>
      <c r="F118" s="32" t="s">
        <v>202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/>
      <c r="J118" s="64">
        <v>4000</v>
      </c>
      <c r="K118" s="63">
        <v>4400</v>
      </c>
      <c r="L118" s="64">
        <f t="shared" si="1"/>
        <v>66000</v>
      </c>
      <c r="M118" s="32" t="s">
        <v>138</v>
      </c>
      <c r="N118" s="32"/>
      <c r="O118" s="32" t="s">
        <v>138</v>
      </c>
      <c r="P118" s="30" t="s">
        <v>137</v>
      </c>
      <c r="Q118" s="37" t="s">
        <v>138</v>
      </c>
    </row>
    <row r="119" spans="1:17" ht="15">
      <c r="A119" s="13">
        <v>110</v>
      </c>
      <c r="B119" s="13" t="s">
        <v>97</v>
      </c>
      <c r="C119" s="32" t="s">
        <v>232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/>
      <c r="J119" s="63">
        <v>7000</v>
      </c>
      <c r="K119" s="63">
        <v>112715.18999999999</v>
      </c>
      <c r="L119" s="63">
        <f t="shared" si="1"/>
        <v>112715.18999999999</v>
      </c>
      <c r="M119" s="41" t="s">
        <v>187</v>
      </c>
      <c r="N119" s="41"/>
      <c r="O119" s="45" t="s">
        <v>189</v>
      </c>
      <c r="P119" s="30" t="s">
        <v>137</v>
      </c>
      <c r="Q119" s="37"/>
    </row>
    <row r="120" spans="1:17" ht="15">
      <c r="A120" s="13">
        <v>111</v>
      </c>
      <c r="B120" s="13" t="s">
        <v>98</v>
      </c>
      <c r="C120" s="32"/>
      <c r="D120" s="32" t="s">
        <v>212</v>
      </c>
      <c r="E120" s="32">
        <v>2</v>
      </c>
      <c r="F120" s="32"/>
      <c r="G120" s="5" t="e">
        <f>INDEX('[1]Balance(Stock Control)'!$AL:$AL,MATCH(C120,'[1]Balance(Stock Control)'!$F:$F,0))</f>
        <v>#N/A</v>
      </c>
      <c r="H120" s="5" t="e">
        <f>INDEX('[2]Balance(Stock Control)'!$AK:$AK,MATCH(C120,'[2]Balance(Stock Control)'!$E:$E,0))</f>
        <v>#N/A</v>
      </c>
      <c r="I120" s="5"/>
      <c r="J120" s="41"/>
      <c r="K120" s="63">
        <v>23000</v>
      </c>
      <c r="L120" s="63">
        <f t="shared" si="1"/>
        <v>46000</v>
      </c>
      <c r="M120" s="45" t="s">
        <v>210</v>
      </c>
      <c r="N120" s="45"/>
      <c r="O120" s="45" t="s">
        <v>217</v>
      </c>
      <c r="P120" s="30" t="s">
        <v>137</v>
      </c>
      <c r="Q120" s="37" t="s">
        <v>170</v>
      </c>
    </row>
    <row r="121" spans="1:17" ht="15">
      <c r="A121" s="13">
        <v>112</v>
      </c>
      <c r="B121" s="49" t="s">
        <v>99</v>
      </c>
      <c r="C121" s="41">
        <v>262</v>
      </c>
      <c r="D121" s="32"/>
      <c r="E121" s="32">
        <v>1</v>
      </c>
      <c r="F121" s="32"/>
      <c r="G121" s="5" t="e">
        <f>INDEX('[1]Balance(Stock Control)'!$AL:$AL,MATCH(C121,'[1]Balance(Stock Control)'!$F:$F,0))</f>
        <v>#N/A</v>
      </c>
      <c r="H121" s="5" t="e">
        <f>INDEX('[2]Balance(Stock Control)'!$AK:$AK,MATCH(C121,'[2]Balance(Stock Control)'!$E:$E,0))</f>
        <v>#N/A</v>
      </c>
      <c r="I121" s="5"/>
      <c r="J121" s="63">
        <v>70000</v>
      </c>
      <c r="K121" s="63">
        <v>77000</v>
      </c>
      <c r="L121" s="63">
        <f t="shared" si="1"/>
        <v>77000</v>
      </c>
      <c r="M121" s="41" t="s">
        <v>187</v>
      </c>
      <c r="N121" s="41"/>
      <c r="O121" s="41" t="s">
        <v>189</v>
      </c>
      <c r="P121" s="30" t="s">
        <v>137</v>
      </c>
      <c r="Q121" s="37"/>
    </row>
    <row r="122" spans="1:17" ht="15">
      <c r="A122" s="13">
        <v>113</v>
      </c>
      <c r="B122" s="13" t="s">
        <v>100</v>
      </c>
      <c r="C122" s="32"/>
      <c r="D122" s="32"/>
      <c r="E122" s="32">
        <v>2</v>
      </c>
      <c r="F122" s="32"/>
      <c r="G122" s="5" t="e">
        <f>INDEX('[1]Balance(Stock Control)'!$AL:$AL,MATCH(C122,'[1]Balance(Stock Control)'!$F:$F,0))</f>
        <v>#N/A</v>
      </c>
      <c r="H122" s="5" t="e">
        <f>INDEX('[2]Balance(Stock Control)'!$AK:$AK,MATCH(C122,'[2]Balance(Stock Control)'!$E:$E,0))</f>
        <v>#N/A</v>
      </c>
      <c r="I122" s="5"/>
      <c r="J122" s="64">
        <v>4000</v>
      </c>
      <c r="K122" s="63">
        <v>4400</v>
      </c>
      <c r="L122" s="64">
        <f t="shared" si="1"/>
        <v>8800</v>
      </c>
      <c r="M122" s="32" t="s">
        <v>138</v>
      </c>
      <c r="N122" s="32"/>
      <c r="O122" s="32" t="s">
        <v>138</v>
      </c>
      <c r="P122" s="30" t="s">
        <v>137</v>
      </c>
      <c r="Q122" s="37"/>
    </row>
    <row r="123" spans="1:17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/>
      <c r="J123" s="64">
        <v>55000</v>
      </c>
      <c r="K123" s="63">
        <v>60500.000000000007</v>
      </c>
      <c r="L123" s="64">
        <f t="shared" si="1"/>
        <v>60500.000000000007</v>
      </c>
      <c r="M123" s="32" t="s">
        <v>138</v>
      </c>
      <c r="N123" s="32"/>
      <c r="O123" s="32" t="s">
        <v>138</v>
      </c>
      <c r="P123" s="30" t="s">
        <v>137</v>
      </c>
      <c r="Q123" s="37" t="s">
        <v>170</v>
      </c>
    </row>
    <row r="124" spans="1:17" ht="15">
      <c r="A124" s="13">
        <v>115</v>
      </c>
      <c r="B124" s="13" t="s">
        <v>102</v>
      </c>
      <c r="C124" s="32" t="s">
        <v>234</v>
      </c>
      <c r="D124" s="3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/>
      <c r="J124" s="32"/>
      <c r="K124" s="63">
        <v>36791.073529411791</v>
      </c>
      <c r="L124" s="64">
        <f t="shared" si="1"/>
        <v>36791.073529411791</v>
      </c>
      <c r="M124" s="32" t="s">
        <v>187</v>
      </c>
      <c r="N124" s="32"/>
      <c r="O124" s="45" t="s">
        <v>189</v>
      </c>
      <c r="P124" s="30" t="s">
        <v>137</v>
      </c>
      <c r="Q124" s="37"/>
    </row>
    <row r="125" spans="1:17" s="119" customFormat="1" ht="15">
      <c r="A125" s="110">
        <v>116</v>
      </c>
      <c r="B125" s="110" t="s">
        <v>103</v>
      </c>
      <c r="C125" s="120" t="s">
        <v>222</v>
      </c>
      <c r="D125" s="120">
        <v>14506786</v>
      </c>
      <c r="E125" s="120">
        <v>1</v>
      </c>
      <c r="F125" s="120"/>
      <c r="G125" s="111" t="e">
        <f>INDEX('[1]Balance(Stock Control)'!$AL:$AL,MATCH(C125,'[1]Balance(Stock Control)'!$F:$F,0))</f>
        <v>#N/A</v>
      </c>
      <c r="H125" s="111">
        <f>INDEX('[2]Balance(Stock Control)'!$AK:$AK,MATCH(C125,'[2]Balance(Stock Control)'!$E:$E,0))</f>
        <v>14</v>
      </c>
      <c r="I125" s="120"/>
      <c r="J125" s="120"/>
      <c r="K125" s="113">
        <v>78576.377952755924</v>
      </c>
      <c r="L125" s="113">
        <f t="shared" si="1"/>
        <v>78576.377952755924</v>
      </c>
      <c r="M125" s="120" t="s">
        <v>187</v>
      </c>
      <c r="N125" s="122"/>
      <c r="O125" s="120" t="s">
        <v>189</v>
      </c>
      <c r="P125" s="115" t="s">
        <v>137</v>
      </c>
      <c r="Q125" s="116"/>
    </row>
    <row r="126" spans="1:17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2"/>
      <c r="G126" s="5">
        <f>INDEX('[1]Balance(Stock Control)'!$AL:$AL,MATCH(C126,'[1]Balance(Stock Control)'!$F:$F,0))</f>
        <v>1</v>
      </c>
      <c r="H126" s="5">
        <f>INDEX('[2]Balance(Stock Control)'!$AK:$AK,MATCH(C126,'[2]Balance(Stock Control)'!$E:$E,0))</f>
        <v>2</v>
      </c>
      <c r="I126" s="32"/>
      <c r="J126" s="32"/>
      <c r="K126" s="63">
        <v>109986.03000000003</v>
      </c>
      <c r="L126" s="64">
        <f t="shared" si="1"/>
        <v>109986.03000000003</v>
      </c>
      <c r="M126" s="5" t="s">
        <v>177</v>
      </c>
      <c r="N126" s="5"/>
      <c r="O126" s="5" t="s">
        <v>189</v>
      </c>
      <c r="P126" s="30" t="s">
        <v>137</v>
      </c>
      <c r="Q126" s="37" t="s">
        <v>171</v>
      </c>
    </row>
    <row r="127" spans="1:17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2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32"/>
      <c r="J127" s="64">
        <v>55000</v>
      </c>
      <c r="K127" s="63">
        <v>60500.000000000007</v>
      </c>
      <c r="L127" s="64">
        <f t="shared" si="1"/>
        <v>60500.000000000007</v>
      </c>
      <c r="M127" s="5" t="s">
        <v>138</v>
      </c>
      <c r="N127" s="5"/>
      <c r="O127" s="5" t="s">
        <v>138</v>
      </c>
      <c r="P127" s="30" t="s">
        <v>137</v>
      </c>
      <c r="Q127" s="37" t="s">
        <v>172</v>
      </c>
    </row>
    <row r="128" spans="1:17" ht="15">
      <c r="A128" s="13">
        <v>119</v>
      </c>
      <c r="B128" s="13" t="s">
        <v>105</v>
      </c>
      <c r="C128" s="32" t="s">
        <v>231</v>
      </c>
      <c r="D128" s="47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/>
      <c r="J128" s="41"/>
      <c r="K128" s="63">
        <v>75968.423999999999</v>
      </c>
      <c r="L128" s="64">
        <f t="shared" si="1"/>
        <v>151936.848</v>
      </c>
      <c r="M128" s="45" t="s">
        <v>187</v>
      </c>
      <c r="N128" s="45"/>
      <c r="O128" s="45" t="s">
        <v>189</v>
      </c>
      <c r="P128" s="30" t="s">
        <v>137</v>
      </c>
      <c r="Q128" s="37"/>
    </row>
    <row r="129" spans="1:17" ht="15">
      <c r="A129" s="13">
        <v>120</v>
      </c>
      <c r="B129" s="13" t="s">
        <v>106</v>
      </c>
      <c r="C129" s="32" t="s">
        <v>233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/>
      <c r="J129" s="32"/>
      <c r="K129" s="63">
        <v>83880.283464567154</v>
      </c>
      <c r="L129" s="64">
        <f t="shared" si="1"/>
        <v>83880.283464567154</v>
      </c>
      <c r="M129" s="32" t="s">
        <v>187</v>
      </c>
      <c r="N129" s="32"/>
      <c r="O129" s="45" t="s">
        <v>189</v>
      </c>
      <c r="P129" s="30" t="s">
        <v>137</v>
      </c>
      <c r="Q129" s="37" t="s">
        <v>173</v>
      </c>
    </row>
    <row r="130" spans="1:17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2"/>
      <c r="G130" s="5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32"/>
      <c r="J130" s="32"/>
      <c r="K130" s="63">
        <v>70056.85443750002</v>
      </c>
      <c r="L130" s="64">
        <f t="shared" si="1"/>
        <v>140113.70887500004</v>
      </c>
      <c r="M130" s="5" t="s">
        <v>177</v>
      </c>
      <c r="N130" s="5"/>
      <c r="O130" s="5" t="s">
        <v>189</v>
      </c>
      <c r="P130" s="30" t="s">
        <v>137</v>
      </c>
      <c r="Q130" s="37" t="s">
        <v>174</v>
      </c>
    </row>
    <row r="131" spans="1:17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32"/>
      <c r="J131" s="64">
        <v>250</v>
      </c>
      <c r="K131" s="63">
        <v>275</v>
      </c>
      <c r="L131" s="64">
        <f t="shared" si="1"/>
        <v>5500</v>
      </c>
      <c r="M131" s="32" t="s">
        <v>138</v>
      </c>
      <c r="N131" s="32"/>
      <c r="O131" s="32" t="s">
        <v>138</v>
      </c>
      <c r="P131" s="30" t="s">
        <v>137</v>
      </c>
      <c r="Q131" s="37"/>
    </row>
    <row r="132" spans="1:17" ht="15">
      <c r="A132" s="13">
        <v>123</v>
      </c>
      <c r="B132" s="13" t="s">
        <v>109</v>
      </c>
      <c r="C132" s="32"/>
      <c r="D132" s="32"/>
      <c r="E132" s="32">
        <v>50</v>
      </c>
      <c r="F132" s="32"/>
      <c r="G132" s="5" t="e">
        <f>INDEX('[1]Balance(Stock Control)'!$AL:$AL,MATCH(C132,'[1]Balance(Stock Control)'!$F:$F,0))</f>
        <v>#N/A</v>
      </c>
      <c r="H132" s="5" t="e">
        <f>INDEX('[2]Balance(Stock Control)'!$AK:$AK,MATCH(C132,'[2]Balance(Stock Control)'!$E:$E,0))</f>
        <v>#N/A</v>
      </c>
      <c r="I132" s="5"/>
      <c r="J132" s="64">
        <v>1000</v>
      </c>
      <c r="K132" s="63">
        <v>1100</v>
      </c>
      <c r="L132" s="64">
        <f t="shared" si="1"/>
        <v>55000</v>
      </c>
      <c r="M132" s="32" t="s">
        <v>138</v>
      </c>
      <c r="N132" s="32"/>
      <c r="O132" s="32" t="s">
        <v>138</v>
      </c>
      <c r="P132" s="30" t="s">
        <v>137</v>
      </c>
      <c r="Q132" s="37" t="s">
        <v>175</v>
      </c>
    </row>
    <row r="133" spans="1:17" s="119" customFormat="1" ht="15">
      <c r="A133" s="110">
        <v>124</v>
      </c>
      <c r="B133" s="110" t="s">
        <v>110</v>
      </c>
      <c r="C133" s="120">
        <v>14511327</v>
      </c>
      <c r="D133" s="120"/>
      <c r="E133" s="120">
        <v>30</v>
      </c>
      <c r="F133" s="120"/>
      <c r="G133" s="111" t="e">
        <f>INDEX('[1]Balance(Stock Control)'!$AL:$AL,MATCH(C133,'[1]Balance(Stock Control)'!$F:$F,0))</f>
        <v>#N/A</v>
      </c>
      <c r="H133" s="111" t="e">
        <f>INDEX('[2]Balance(Stock Control)'!$AK:$AK,MATCH(C133,'[2]Balance(Stock Control)'!$E:$E,0))</f>
        <v>#N/A</v>
      </c>
      <c r="I133" s="111"/>
      <c r="J133" s="113">
        <v>500</v>
      </c>
      <c r="K133" s="113">
        <v>250</v>
      </c>
      <c r="L133" s="113">
        <f t="shared" si="1"/>
        <v>7500</v>
      </c>
      <c r="M133" s="120" t="s">
        <v>138</v>
      </c>
      <c r="N133" s="120"/>
      <c r="O133" s="120" t="s">
        <v>138</v>
      </c>
      <c r="P133" s="115" t="s">
        <v>137</v>
      </c>
      <c r="Q133" s="116"/>
    </row>
    <row r="134" spans="1:17" s="119" customFormat="1" ht="15">
      <c r="A134" s="110">
        <v>125</v>
      </c>
      <c r="B134" s="110" t="s">
        <v>111</v>
      </c>
      <c r="C134" s="111">
        <v>14532126</v>
      </c>
      <c r="D134" s="120"/>
      <c r="E134" s="120">
        <v>1</v>
      </c>
      <c r="F134" s="120"/>
      <c r="G134" s="111">
        <f>INDEX('[1]Balance(Stock Control)'!$AL:$AL,MATCH(C134,'[1]Balance(Stock Control)'!$F:$F,0))</f>
        <v>2</v>
      </c>
      <c r="H134" s="111">
        <f>INDEX('[2]Balance(Stock Control)'!$AK:$AK,MATCH(C134,'[2]Balance(Stock Control)'!$E:$E,0))</f>
        <v>0</v>
      </c>
      <c r="I134" s="120"/>
      <c r="J134" s="120"/>
      <c r="K134" s="113">
        <v>212750</v>
      </c>
      <c r="L134" s="113">
        <f t="shared" si="1"/>
        <v>212750</v>
      </c>
      <c r="M134" s="111" t="s">
        <v>177</v>
      </c>
      <c r="N134" s="111"/>
      <c r="O134" s="111" t="s">
        <v>189</v>
      </c>
      <c r="P134" s="115" t="s">
        <v>137</v>
      </c>
      <c r="Q134" s="116"/>
    </row>
    <row r="135" spans="1:17" s="119" customFormat="1" ht="15">
      <c r="A135" s="110">
        <v>126</v>
      </c>
      <c r="B135" s="110" t="s">
        <v>111</v>
      </c>
      <c r="C135" s="120">
        <v>14640081</v>
      </c>
      <c r="D135" s="120"/>
      <c r="E135" s="120">
        <v>1</v>
      </c>
      <c r="F135" s="120"/>
      <c r="G135" s="111">
        <f>INDEX('[1]Balance(Stock Control)'!$AL:$AL,MATCH(C135,'[1]Balance(Stock Control)'!$F:$F,0))</f>
        <v>9</v>
      </c>
      <c r="H135" s="111">
        <f>INDEX('[2]Balance(Stock Control)'!$AK:$AK,MATCH(C135,'[2]Balance(Stock Control)'!$E:$E,0))</f>
        <v>0</v>
      </c>
      <c r="I135" s="120"/>
      <c r="J135" s="120"/>
      <c r="K135" s="113">
        <v>1123950</v>
      </c>
      <c r="L135" s="113">
        <f t="shared" si="1"/>
        <v>1123950</v>
      </c>
      <c r="M135" s="111" t="s">
        <v>177</v>
      </c>
      <c r="N135" s="111"/>
      <c r="O135" s="111" t="s">
        <v>189</v>
      </c>
      <c r="P135" s="115" t="s">
        <v>137</v>
      </c>
      <c r="Q135" s="116"/>
    </row>
    <row r="136" spans="1:17" s="119" customFormat="1" ht="15">
      <c r="A136" s="110">
        <v>127</v>
      </c>
      <c r="B136" s="110" t="s">
        <v>111</v>
      </c>
      <c r="C136" s="120">
        <v>3183620</v>
      </c>
      <c r="D136" s="120"/>
      <c r="E136" s="120">
        <v>1</v>
      </c>
      <c r="F136" s="120"/>
      <c r="G136" s="111">
        <f>INDEX('[1]Balance(Stock Control)'!$AL:$AL,MATCH(C136,'[1]Balance(Stock Control)'!$F:$F,0))</f>
        <v>23</v>
      </c>
      <c r="H136" s="111" t="e">
        <f>INDEX('[2]Balance(Stock Control)'!$AK:$AK,MATCH(C136,'[2]Balance(Stock Control)'!$E:$E,0))</f>
        <v>#N/A</v>
      </c>
      <c r="I136" s="120"/>
      <c r="J136" s="120"/>
      <c r="K136" s="113">
        <v>291750</v>
      </c>
      <c r="L136" s="113">
        <f t="shared" si="1"/>
        <v>291750</v>
      </c>
      <c r="M136" s="111" t="s">
        <v>177</v>
      </c>
      <c r="N136" s="111"/>
      <c r="O136" s="111" t="s">
        <v>189</v>
      </c>
      <c r="P136" s="115" t="s">
        <v>137</v>
      </c>
      <c r="Q136" s="116"/>
    </row>
    <row r="137" spans="1:17" s="119" customFormat="1" ht="15">
      <c r="A137" s="110">
        <v>128</v>
      </c>
      <c r="B137" s="110" t="s">
        <v>111</v>
      </c>
      <c r="C137" s="120">
        <v>15084140</v>
      </c>
      <c r="D137" s="120"/>
      <c r="E137" s="120">
        <v>1</v>
      </c>
      <c r="F137" s="120"/>
      <c r="G137" s="111">
        <f>INDEX('[1]Balance(Stock Control)'!$AL:$AL,MATCH(C137,'[1]Balance(Stock Control)'!$F:$F,0))</f>
        <v>2</v>
      </c>
      <c r="H137" s="111">
        <f>INDEX('[2]Balance(Stock Control)'!$AK:$AK,MATCH(C137,'[2]Balance(Stock Control)'!$E:$E,0))</f>
        <v>5</v>
      </c>
      <c r="I137" s="120"/>
      <c r="J137" s="120"/>
      <c r="K137" s="113">
        <v>783800</v>
      </c>
      <c r="L137" s="113">
        <f t="shared" si="1"/>
        <v>783800</v>
      </c>
      <c r="M137" s="111" t="s">
        <v>177</v>
      </c>
      <c r="N137" s="111"/>
      <c r="O137" s="111" t="s">
        <v>189</v>
      </c>
      <c r="P137" s="115" t="s">
        <v>137</v>
      </c>
      <c r="Q137" s="116"/>
    </row>
    <row r="138" spans="1:17" s="119" customFormat="1" ht="15">
      <c r="A138" s="110">
        <v>129</v>
      </c>
      <c r="B138" s="110" t="s">
        <v>111</v>
      </c>
      <c r="C138" s="120">
        <v>14640080</v>
      </c>
      <c r="D138" s="120"/>
      <c r="E138" s="120">
        <v>1</v>
      </c>
      <c r="F138" s="120"/>
      <c r="G138" s="111">
        <f>INDEX('[1]Balance(Stock Control)'!$AL:$AL,MATCH(C138,'[1]Balance(Stock Control)'!$F:$F,0))</f>
        <v>11</v>
      </c>
      <c r="H138" s="111" t="e">
        <f>INDEX('[2]Balance(Stock Control)'!$AK:$AK,MATCH(C138,'[2]Balance(Stock Control)'!$E:$E,0))</f>
        <v>#N/A</v>
      </c>
      <c r="I138" s="120"/>
      <c r="J138" s="120"/>
      <c r="K138" s="113">
        <v>840000</v>
      </c>
      <c r="L138" s="113">
        <f t="shared" si="1"/>
        <v>840000</v>
      </c>
      <c r="M138" s="111" t="s">
        <v>177</v>
      </c>
      <c r="N138" s="111"/>
      <c r="O138" s="111" t="s">
        <v>189</v>
      </c>
      <c r="P138" s="115" t="s">
        <v>137</v>
      </c>
      <c r="Q138" s="116"/>
    </row>
    <row r="139" spans="1:17" s="80" customFormat="1" ht="15">
      <c r="A139" s="71">
        <v>130</v>
      </c>
      <c r="B139" s="71" t="s">
        <v>112</v>
      </c>
      <c r="C139" s="81">
        <v>14550884</v>
      </c>
      <c r="D139" s="81"/>
      <c r="E139" s="81">
        <v>5</v>
      </c>
      <c r="F139" s="81"/>
      <c r="G139" s="72">
        <f>INDEX('[1]Balance(Stock Control)'!$AL:$AL,MATCH(C139,'[1]Balance(Stock Control)'!$F:$F,0))</f>
        <v>0</v>
      </c>
      <c r="H139" s="72">
        <f>INDEX('[2]Balance(Stock Control)'!$AK:$AK,MATCH(C139,'[2]Balance(Stock Control)'!$E:$E,0))</f>
        <v>3</v>
      </c>
      <c r="I139" s="81"/>
      <c r="J139" s="81"/>
      <c r="K139" s="74">
        <v>41700</v>
      </c>
      <c r="L139" s="74">
        <f t="shared" si="1"/>
        <v>208500</v>
      </c>
      <c r="M139" s="81" t="s">
        <v>138</v>
      </c>
      <c r="N139" s="81"/>
      <c r="O139" s="72" t="s">
        <v>243</v>
      </c>
      <c r="P139" s="76" t="s">
        <v>137</v>
      </c>
      <c r="Q139" s="77"/>
    </row>
    <row r="140" spans="1:17" ht="15">
      <c r="A140" s="13">
        <v>131</v>
      </c>
      <c r="B140" s="13" t="s">
        <v>113</v>
      </c>
      <c r="C140" s="32" t="s">
        <v>223</v>
      </c>
      <c r="D140" s="3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/>
      <c r="J140" s="32"/>
      <c r="K140" s="63">
        <v>835513.41176470672</v>
      </c>
      <c r="L140" s="64">
        <f t="shared" ref="L140:L141" si="2">E140*K140</f>
        <v>835513.41176470672</v>
      </c>
      <c r="M140" s="32" t="s">
        <v>187</v>
      </c>
      <c r="N140" s="32"/>
      <c r="O140" s="32" t="s">
        <v>189</v>
      </c>
      <c r="P140" s="30" t="s">
        <v>137</v>
      </c>
      <c r="Q140" s="37"/>
    </row>
    <row r="141" spans="1:17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32"/>
      <c r="J141" s="64">
        <v>65000</v>
      </c>
      <c r="K141" s="63">
        <v>71500</v>
      </c>
      <c r="L141" s="64">
        <f t="shared" si="2"/>
        <v>71500</v>
      </c>
      <c r="M141" s="32" t="s">
        <v>138</v>
      </c>
      <c r="N141" s="32"/>
      <c r="O141" s="32" t="s">
        <v>138</v>
      </c>
      <c r="P141" s="30" t="s">
        <v>137</v>
      </c>
      <c r="Q141" s="37"/>
    </row>
    <row r="142" spans="1:17" ht="21" customHeight="1">
      <c r="K142" s="90" t="s">
        <v>213</v>
      </c>
      <c r="L142" s="91">
        <f>SUM(L10:L141)</f>
        <v>77341921.331675887</v>
      </c>
    </row>
    <row r="143" spans="1:17">
      <c r="L143" s="89">
        <f>L142/3150</f>
        <v>24552.990898944725</v>
      </c>
    </row>
    <row r="144" spans="1:17">
      <c r="L144" s="12"/>
    </row>
    <row r="145" spans="2:12" ht="15">
      <c r="E145" s="127"/>
      <c r="L145" s="12"/>
    </row>
    <row r="146" spans="2:12" ht="15">
      <c r="B146" s="66" t="s">
        <v>239</v>
      </c>
      <c r="C146" s="67">
        <v>45103</v>
      </c>
    </row>
    <row r="147" spans="2:12" ht="15">
      <c r="B147" s="66" t="s">
        <v>240</v>
      </c>
      <c r="C147" s="67">
        <v>45108</v>
      </c>
    </row>
    <row r="148" spans="2:12" ht="15">
      <c r="B148" s="66" t="s">
        <v>241</v>
      </c>
      <c r="C148" s="68"/>
    </row>
  </sheetData>
  <autoFilter ref="A9:Q141"/>
  <mergeCells count="2">
    <mergeCell ref="K57:K58"/>
    <mergeCell ref="L57:L58"/>
  </mergeCells>
  <conditionalFormatting sqref="D76">
    <cfRule type="duplicateValues" dxfId="59" priority="29"/>
  </conditionalFormatting>
  <conditionalFormatting sqref="D76">
    <cfRule type="duplicateValues" dxfId="58" priority="30"/>
  </conditionalFormatting>
  <conditionalFormatting sqref="C85">
    <cfRule type="duplicateValues" dxfId="57" priority="27"/>
  </conditionalFormatting>
  <conditionalFormatting sqref="C85">
    <cfRule type="duplicateValues" dxfId="56" priority="28"/>
  </conditionalFormatting>
  <conditionalFormatting sqref="C23">
    <cfRule type="duplicateValues" dxfId="55" priority="25"/>
  </conditionalFormatting>
  <conditionalFormatting sqref="C23">
    <cfRule type="duplicateValues" dxfId="54" priority="26"/>
  </conditionalFormatting>
  <conditionalFormatting sqref="C23">
    <cfRule type="duplicateValues" dxfId="53" priority="24"/>
  </conditionalFormatting>
  <conditionalFormatting sqref="D41">
    <cfRule type="duplicateValues" dxfId="52" priority="20"/>
  </conditionalFormatting>
  <conditionalFormatting sqref="D41">
    <cfRule type="duplicateValues" dxfId="51" priority="19"/>
  </conditionalFormatting>
  <conditionalFormatting sqref="D42">
    <cfRule type="duplicateValues" dxfId="50" priority="22"/>
  </conditionalFormatting>
  <conditionalFormatting sqref="D42">
    <cfRule type="duplicateValues" dxfId="49" priority="23"/>
  </conditionalFormatting>
  <conditionalFormatting sqref="D42">
    <cfRule type="duplicateValues" dxfId="48" priority="21"/>
  </conditionalFormatting>
  <conditionalFormatting sqref="C41">
    <cfRule type="duplicateValues" dxfId="47" priority="17"/>
  </conditionalFormatting>
  <conditionalFormatting sqref="C41">
    <cfRule type="duplicateValues" dxfId="46" priority="18"/>
  </conditionalFormatting>
  <conditionalFormatting sqref="C41">
    <cfRule type="duplicateValues" dxfId="45" priority="16"/>
  </conditionalFormatting>
  <conditionalFormatting sqref="C45">
    <cfRule type="duplicateValues" dxfId="44" priority="14"/>
  </conditionalFormatting>
  <conditionalFormatting sqref="C45">
    <cfRule type="duplicateValues" dxfId="43" priority="15"/>
  </conditionalFormatting>
  <conditionalFormatting sqref="C45">
    <cfRule type="duplicateValues" dxfId="42" priority="13"/>
  </conditionalFormatting>
  <conditionalFormatting sqref="C56">
    <cfRule type="duplicateValues" dxfId="41" priority="11"/>
  </conditionalFormatting>
  <conditionalFormatting sqref="C56">
    <cfRule type="duplicateValues" dxfId="40" priority="12"/>
  </conditionalFormatting>
  <conditionalFormatting sqref="C59">
    <cfRule type="duplicateValues" dxfId="39" priority="9"/>
  </conditionalFormatting>
  <conditionalFormatting sqref="C59">
    <cfRule type="duplicateValues" dxfId="38" priority="10"/>
  </conditionalFormatting>
  <conditionalFormatting sqref="C59">
    <cfRule type="duplicateValues" dxfId="37" priority="8"/>
  </conditionalFormatting>
  <conditionalFormatting sqref="C102">
    <cfRule type="duplicateValues" dxfId="36" priority="6"/>
  </conditionalFormatting>
  <conditionalFormatting sqref="C102">
    <cfRule type="duplicateValues" dxfId="35" priority="7"/>
  </conditionalFormatting>
  <conditionalFormatting sqref="C102">
    <cfRule type="duplicateValues" dxfId="34" priority="5"/>
  </conditionalFormatting>
  <conditionalFormatting sqref="C26">
    <cfRule type="duplicateValues" dxfId="33" priority="3"/>
  </conditionalFormatting>
  <conditionalFormatting sqref="C26">
    <cfRule type="duplicateValues" dxfId="32" priority="4"/>
  </conditionalFormatting>
  <conditionalFormatting sqref="C77">
    <cfRule type="duplicateValues" dxfId="31" priority="1"/>
  </conditionalFormatting>
  <conditionalFormatting sqref="C77">
    <cfRule type="duplicateValues" dxfId="30" priority="2"/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"/>
  <sheetViews>
    <sheetView showGridLines="0" tabSelected="1" topLeftCell="A15" zoomScale="110" zoomScaleNormal="110" workbookViewId="0">
      <selection activeCell="M90" sqref="M90"/>
    </sheetView>
  </sheetViews>
  <sheetFormatPr defaultRowHeight="14.25"/>
  <cols>
    <col min="1" max="1" width="4.85546875" style="16" customWidth="1"/>
    <col min="2" max="2" width="26" style="16" customWidth="1"/>
    <col min="3" max="3" width="19" style="12" bestFit="1" customWidth="1"/>
    <col min="4" max="4" width="22.140625" style="12" bestFit="1" customWidth="1"/>
    <col min="5" max="5" width="14.140625" style="12" bestFit="1" customWidth="1"/>
    <col min="6" max="9" width="9.140625" style="12" hidden="1" customWidth="1"/>
    <col min="10" max="10" width="13.140625" style="56" hidden="1" customWidth="1"/>
    <col min="11" max="11" width="16.85546875" style="57" customWidth="1"/>
    <col min="12" max="12" width="18" style="56" customWidth="1"/>
    <col min="13" max="13" width="12" style="12" bestFit="1" customWidth="1"/>
    <col min="14" max="14" width="12" style="12" hidden="1" customWidth="1"/>
    <col min="15" max="15" width="12" style="12" customWidth="1"/>
    <col min="16" max="16" width="19.28515625" style="12" bestFit="1" customWidth="1"/>
    <col min="17" max="17" width="14.5703125" style="12" hidden="1" customWidth="1"/>
    <col min="18" max="18" width="18.28515625" style="14" customWidth="1"/>
    <col min="19" max="19" width="11.140625" style="7" customWidth="1"/>
    <col min="20" max="22" width="9.140625" style="7"/>
    <col min="23" max="23" width="14.85546875" style="7" bestFit="1" customWidth="1"/>
    <col min="24" max="24" width="18.5703125" style="7" bestFit="1" customWidth="1"/>
    <col min="25" max="25" width="11.140625" style="7" bestFit="1" customWidth="1"/>
    <col min="26" max="26" width="13.28515625" style="7" bestFit="1" customWidth="1"/>
    <col min="27" max="27" width="14.140625" style="7" bestFit="1" customWidth="1"/>
    <col min="28" max="16384" width="9.140625" style="7"/>
  </cols>
  <sheetData>
    <row r="1" spans="1:26" ht="19.5" customHeight="1">
      <c r="A1" s="15" t="s">
        <v>9</v>
      </c>
      <c r="C1" s="17" t="s">
        <v>22</v>
      </c>
    </row>
    <row r="2" spans="1:26" ht="19.5" customHeight="1">
      <c r="A2" s="18" t="s">
        <v>3</v>
      </c>
      <c r="B2" s="19"/>
      <c r="C2" s="2" t="s">
        <v>14</v>
      </c>
      <c r="D2" s="20"/>
      <c r="E2" s="21"/>
      <c r="F2" s="21"/>
      <c r="G2" s="21"/>
      <c r="H2" s="21"/>
      <c r="I2" s="21"/>
      <c r="J2" s="58"/>
      <c r="K2" s="58"/>
      <c r="L2" s="58"/>
      <c r="M2" s="21"/>
      <c r="N2" s="21"/>
      <c r="O2" s="21"/>
      <c r="P2" s="21"/>
      <c r="Q2" s="21"/>
      <c r="R2" s="21"/>
    </row>
    <row r="3" spans="1:26" ht="19.5" customHeight="1">
      <c r="A3" s="18" t="s">
        <v>4</v>
      </c>
      <c r="B3" s="19"/>
      <c r="C3" s="2" t="s">
        <v>23</v>
      </c>
      <c r="D3" s="20"/>
      <c r="E3" s="21"/>
      <c r="F3" s="21"/>
      <c r="G3" s="21"/>
      <c r="H3" s="21"/>
      <c r="I3" s="21"/>
      <c r="J3" s="58"/>
      <c r="K3" s="58"/>
      <c r="L3" s="58"/>
      <c r="M3" s="21"/>
      <c r="N3" s="21"/>
      <c r="O3" s="21"/>
      <c r="P3" s="21"/>
      <c r="Q3" s="21"/>
      <c r="R3" s="21"/>
    </row>
    <row r="4" spans="1:26" ht="19.5" customHeight="1">
      <c r="A4" s="18" t="s">
        <v>5</v>
      </c>
      <c r="B4" s="19"/>
      <c r="C4" s="3">
        <v>18975</v>
      </c>
      <c r="D4" s="20"/>
      <c r="E4" s="22"/>
      <c r="F4" s="22"/>
      <c r="G4" s="22"/>
      <c r="H4" s="22"/>
      <c r="I4" s="22"/>
      <c r="J4" s="59"/>
      <c r="K4" s="59"/>
      <c r="L4" s="59"/>
      <c r="M4" s="22"/>
      <c r="N4" s="22"/>
      <c r="O4" s="22"/>
      <c r="P4" s="22"/>
      <c r="Q4" s="22"/>
      <c r="R4" s="23"/>
    </row>
    <row r="5" spans="1:26" ht="19.5" customHeight="1">
      <c r="A5" s="18" t="s">
        <v>6</v>
      </c>
      <c r="B5" s="19"/>
      <c r="C5" s="3">
        <v>15999</v>
      </c>
      <c r="D5" s="20"/>
      <c r="E5" s="19"/>
      <c r="F5" s="19"/>
      <c r="G5" s="19"/>
      <c r="H5" s="19"/>
      <c r="I5" s="19"/>
      <c r="J5" s="60"/>
      <c r="K5" s="60"/>
      <c r="L5" s="60"/>
      <c r="M5" s="19"/>
      <c r="N5" s="19"/>
      <c r="O5" s="19"/>
      <c r="P5" s="19"/>
      <c r="Q5" s="19"/>
      <c r="R5" s="24"/>
    </row>
    <row r="6" spans="1:26" ht="19.5" customHeight="1">
      <c r="A6" s="18" t="s">
        <v>10</v>
      </c>
      <c r="B6" s="19"/>
      <c r="C6" s="1">
        <v>45091</v>
      </c>
      <c r="D6" s="25"/>
      <c r="E6" s="19"/>
      <c r="F6" s="19"/>
      <c r="G6" s="19"/>
      <c r="H6" s="19"/>
      <c r="I6" s="19"/>
      <c r="J6" s="60"/>
      <c r="K6" s="60"/>
      <c r="L6" s="60"/>
      <c r="M6" s="19"/>
      <c r="N6" s="19"/>
      <c r="O6" s="19"/>
      <c r="P6" s="19"/>
      <c r="Q6" s="19"/>
      <c r="R6" s="24"/>
      <c r="T6" s="26"/>
      <c r="U6" s="26"/>
    </row>
    <row r="7" spans="1:26" ht="19.5" customHeight="1">
      <c r="A7" s="18" t="s">
        <v>11</v>
      </c>
      <c r="B7" s="19"/>
      <c r="C7" s="4" t="s">
        <v>24</v>
      </c>
      <c r="D7" s="25"/>
      <c r="E7" s="19"/>
      <c r="F7" s="19"/>
      <c r="G7" s="19"/>
      <c r="H7" s="19"/>
      <c r="I7" s="19"/>
      <c r="J7" s="60"/>
      <c r="K7" s="60"/>
      <c r="L7" s="60"/>
      <c r="M7" s="19"/>
      <c r="N7" s="19"/>
      <c r="O7" s="19"/>
      <c r="P7" s="19"/>
      <c r="Q7" s="19"/>
      <c r="R7" s="24"/>
      <c r="T7" s="26"/>
      <c r="U7" s="26"/>
    </row>
    <row r="8" spans="1:26" ht="19.5" customHeight="1">
      <c r="A8" s="18" t="s">
        <v>12</v>
      </c>
      <c r="B8" s="19"/>
      <c r="C8" s="6" t="s">
        <v>16</v>
      </c>
      <c r="D8" s="25"/>
      <c r="E8" s="19"/>
      <c r="F8" s="19"/>
      <c r="G8" s="19"/>
      <c r="H8" s="19"/>
      <c r="I8" s="19"/>
      <c r="J8" s="60"/>
      <c r="K8" s="60"/>
      <c r="L8" s="60"/>
      <c r="M8" s="19"/>
      <c r="N8" s="19"/>
      <c r="O8" s="19"/>
      <c r="P8" s="19"/>
      <c r="Q8" s="19"/>
      <c r="R8" s="24"/>
      <c r="T8" s="26"/>
      <c r="U8" s="26"/>
    </row>
    <row r="9" spans="1:26" ht="19.5" customHeight="1">
      <c r="A9" s="9" t="s">
        <v>0</v>
      </c>
      <c r="B9" s="9" t="s">
        <v>8</v>
      </c>
      <c r="C9" s="9" t="s">
        <v>1</v>
      </c>
      <c r="D9" s="9" t="s">
        <v>7</v>
      </c>
      <c r="E9" s="9" t="s">
        <v>2</v>
      </c>
      <c r="F9" s="10"/>
      <c r="G9" s="10" t="s">
        <v>177</v>
      </c>
      <c r="H9" s="10" t="s">
        <v>176</v>
      </c>
      <c r="I9" s="10"/>
      <c r="J9" s="61"/>
      <c r="K9" s="62" t="s">
        <v>182</v>
      </c>
      <c r="L9" s="61" t="s">
        <v>183</v>
      </c>
      <c r="M9" s="10" t="s">
        <v>184</v>
      </c>
      <c r="N9" s="10"/>
      <c r="O9" s="10" t="s">
        <v>250</v>
      </c>
      <c r="P9" s="10" t="s">
        <v>185</v>
      </c>
      <c r="Q9" s="10" t="s">
        <v>15</v>
      </c>
      <c r="R9" s="27" t="s">
        <v>13</v>
      </c>
      <c r="S9" s="28"/>
      <c r="T9" s="28"/>
      <c r="U9" s="28"/>
      <c r="V9" s="28"/>
      <c r="W9" s="28"/>
      <c r="X9" s="28"/>
      <c r="Y9" s="28"/>
      <c r="Z9" s="8"/>
    </row>
    <row r="10" spans="1:26" ht="15" customHeight="1">
      <c r="A10" s="13">
        <v>1</v>
      </c>
      <c r="B10" s="13" t="s">
        <v>17</v>
      </c>
      <c r="C10" s="5" t="s">
        <v>115</v>
      </c>
      <c r="D10" s="33"/>
      <c r="E10" s="5">
        <v>2</v>
      </c>
      <c r="F10" s="5"/>
      <c r="G10" s="5" t="e">
        <f>INDEX('[1]Balance(Stock Control)'!$AL:$AL,MATCH(C10,'[1]Balance(Stock Control)'!$F:$F,0))</f>
        <v>#N/A</v>
      </c>
      <c r="H10" s="5" t="e">
        <f>INDEX('[2]Balance(Stock Control)'!$AK:$AK,MATCH(C10,'[2]Balance(Stock Control)'!$E:$E,0))</f>
        <v>#N/A</v>
      </c>
      <c r="I10" s="5"/>
      <c r="J10" s="53">
        <v>450000</v>
      </c>
      <c r="K10" s="63">
        <v>495000.00000000006</v>
      </c>
      <c r="L10" s="64">
        <f>K10*E10</f>
        <v>990000.00000000012</v>
      </c>
      <c r="M10" s="5" t="s">
        <v>138</v>
      </c>
      <c r="N10" s="5"/>
      <c r="O10" s="5" t="s">
        <v>250</v>
      </c>
      <c r="P10" s="5" t="s">
        <v>138</v>
      </c>
      <c r="Q10" s="30" t="s">
        <v>137</v>
      </c>
      <c r="R10" s="36"/>
      <c r="S10" s="28"/>
      <c r="T10" s="28"/>
      <c r="U10" s="28"/>
      <c r="V10" s="28"/>
      <c r="W10" s="28"/>
      <c r="X10" s="28"/>
      <c r="Y10" s="28"/>
      <c r="Z10" s="8"/>
    </row>
    <row r="11" spans="1:26" ht="15" customHeight="1">
      <c r="A11" s="13">
        <v>2</v>
      </c>
      <c r="B11" s="13" t="s">
        <v>25</v>
      </c>
      <c r="C11" s="32" t="s">
        <v>116</v>
      </c>
      <c r="D11" s="32"/>
      <c r="E11" s="32">
        <v>10</v>
      </c>
      <c r="F11" s="32"/>
      <c r="G11" s="5" t="e">
        <f>INDEX('[1]Balance(Stock Control)'!$AL:$AL,MATCH(C11,'[1]Balance(Stock Control)'!$F:$F,0))</f>
        <v>#N/A</v>
      </c>
      <c r="H11" s="5" t="e">
        <f>INDEX('[2]Balance(Stock Control)'!$AK:$AK,MATCH(C11,'[2]Balance(Stock Control)'!$E:$E,0))</f>
        <v>#N/A</v>
      </c>
      <c r="I11" s="5"/>
      <c r="J11" s="64">
        <v>1500</v>
      </c>
      <c r="K11" s="63">
        <v>1650.0000000000002</v>
      </c>
      <c r="L11" s="64">
        <f>K11*E11</f>
        <v>16500.000000000004</v>
      </c>
      <c r="M11" s="5" t="s">
        <v>138</v>
      </c>
      <c r="N11" s="5"/>
      <c r="O11" s="5" t="s">
        <v>250</v>
      </c>
      <c r="P11" s="5" t="s">
        <v>138</v>
      </c>
      <c r="Q11" s="30" t="s">
        <v>137</v>
      </c>
      <c r="R11" s="37" t="s">
        <v>138</v>
      </c>
      <c r="S11" s="28"/>
      <c r="T11" s="28"/>
      <c r="U11" s="28"/>
      <c r="V11" s="28"/>
      <c r="W11" s="28"/>
      <c r="X11" s="28"/>
      <c r="Y11" s="28"/>
      <c r="Z11" s="8"/>
    </row>
    <row r="12" spans="1:26" ht="15" customHeight="1">
      <c r="A12" s="13">
        <v>3</v>
      </c>
      <c r="B12" s="13" t="s">
        <v>26</v>
      </c>
      <c r="C12" s="5">
        <v>14528381</v>
      </c>
      <c r="D12" s="34"/>
      <c r="E12" s="5">
        <v>2</v>
      </c>
      <c r="F12" s="5"/>
      <c r="G12" s="5">
        <f>INDEX('[1]Balance(Stock Control)'!$AL:$AL,MATCH(C12,'[1]Balance(Stock Control)'!$F:$F,0))</f>
        <v>2</v>
      </c>
      <c r="H12" s="5">
        <f>INDEX('[2]Balance(Stock Control)'!$AK:$AK,MATCH(C12,'[2]Balance(Stock Control)'!$E:$E,0))</f>
        <v>4</v>
      </c>
      <c r="I12" s="5"/>
      <c r="J12" s="5"/>
      <c r="K12" s="63">
        <v>190299.48131250002</v>
      </c>
      <c r="L12" s="64">
        <f t="shared" ref="L12:L75" si="0">E12*K12</f>
        <v>380598.96262500004</v>
      </c>
      <c r="M12" s="5" t="s">
        <v>177</v>
      </c>
      <c r="N12" s="5"/>
      <c r="O12" s="5" t="s">
        <v>250</v>
      </c>
      <c r="P12" s="5" t="s">
        <v>189</v>
      </c>
      <c r="Q12" s="30" t="s">
        <v>137</v>
      </c>
      <c r="R12" s="34"/>
      <c r="S12" s="28"/>
      <c r="T12" s="28"/>
      <c r="U12" s="28"/>
      <c r="V12" s="28"/>
      <c r="W12" s="28"/>
      <c r="X12" s="28"/>
      <c r="Y12" s="28"/>
      <c r="Z12" s="8"/>
    </row>
    <row r="13" spans="1:26" ht="15" customHeight="1">
      <c r="A13" s="13">
        <v>4</v>
      </c>
      <c r="B13" s="13" t="s">
        <v>26</v>
      </c>
      <c r="C13" s="5">
        <v>14528380</v>
      </c>
      <c r="D13" s="5"/>
      <c r="E13" s="5">
        <v>2</v>
      </c>
      <c r="F13" s="5"/>
      <c r="G13" s="5">
        <f>INDEX('[1]Balance(Stock Control)'!$AL:$AL,MATCH(C13,'[1]Balance(Stock Control)'!$F:$F,0))</f>
        <v>0</v>
      </c>
      <c r="H13" s="5">
        <f>INDEX('[2]Balance(Stock Control)'!$AK:$AK,MATCH(C13,'[2]Balance(Stock Control)'!$E:$E,0))</f>
        <v>5</v>
      </c>
      <c r="I13" s="5"/>
      <c r="J13" s="5"/>
      <c r="K13" s="63">
        <v>182496.38399999999</v>
      </c>
      <c r="L13" s="64">
        <f t="shared" si="0"/>
        <v>364992.76799999998</v>
      </c>
      <c r="M13" s="5" t="s">
        <v>176</v>
      </c>
      <c r="N13" s="5"/>
      <c r="O13" s="5" t="s">
        <v>250</v>
      </c>
      <c r="P13" s="5" t="s">
        <v>189</v>
      </c>
      <c r="Q13" s="30" t="s">
        <v>137</v>
      </c>
      <c r="R13" s="38"/>
      <c r="S13" s="28"/>
      <c r="T13" s="28"/>
      <c r="U13" s="28"/>
      <c r="V13" s="28"/>
      <c r="W13" s="28"/>
      <c r="X13" s="28"/>
      <c r="Y13" s="28"/>
      <c r="Z13" s="8"/>
    </row>
    <row r="14" spans="1:26" s="119" customFormat="1" ht="15" customHeight="1">
      <c r="A14" s="110">
        <v>5</v>
      </c>
      <c r="B14" s="110" t="s">
        <v>27</v>
      </c>
      <c r="C14" s="111">
        <v>17535679</v>
      </c>
      <c r="D14" s="112">
        <v>17457469</v>
      </c>
      <c r="E14" s="111">
        <v>1</v>
      </c>
      <c r="F14" s="111"/>
      <c r="G14" s="111">
        <f>INDEX('[1]Balance(Stock Control)'!$AL:$AL,MATCH(C14,'[1]Balance(Stock Control)'!$F:$F,0))</f>
        <v>34</v>
      </c>
      <c r="H14" s="111" t="e">
        <f>INDEX('[2]Balance(Stock Control)'!$AK:$AK,MATCH(C14,'[2]Balance(Stock Control)'!$E:$E,0))</f>
        <v>#N/A</v>
      </c>
      <c r="I14" s="111"/>
      <c r="J14" s="111"/>
      <c r="K14" s="113">
        <v>57200</v>
      </c>
      <c r="L14" s="113">
        <f t="shared" si="0"/>
        <v>57200</v>
      </c>
      <c r="M14" s="114" t="s">
        <v>177</v>
      </c>
      <c r="N14" s="114"/>
      <c r="O14" s="111" t="s">
        <v>250</v>
      </c>
      <c r="P14" s="112" t="s">
        <v>189</v>
      </c>
      <c r="Q14" s="115" t="s">
        <v>137</v>
      </c>
      <c r="R14" s="116"/>
      <c r="S14" s="117"/>
      <c r="T14" s="117"/>
      <c r="U14" s="117"/>
      <c r="V14" s="117"/>
      <c r="W14" s="117"/>
      <c r="X14" s="117"/>
      <c r="Y14" s="117"/>
      <c r="Z14" s="118"/>
    </row>
    <row r="15" spans="1:26" s="88" customFormat="1" ht="15" customHeight="1">
      <c r="A15" s="83">
        <v>6</v>
      </c>
      <c r="B15" s="83" t="s">
        <v>21</v>
      </c>
      <c r="C15" s="85">
        <v>14578415</v>
      </c>
      <c r="D15" s="84"/>
      <c r="E15" s="85">
        <v>1</v>
      </c>
      <c r="F15" s="85"/>
      <c r="G15" s="85">
        <f>INDEX('[1]Balance(Stock Control)'!$AL:$AL,MATCH(C15,'[1]Balance(Stock Control)'!$F:$F,0))</f>
        <v>0</v>
      </c>
      <c r="H15" s="85" t="e">
        <f>INDEX('[2]Balance(Stock Control)'!$AK:$AK,MATCH(C15,'[2]Balance(Stock Control)'!$E:$E,0))</f>
        <v>#N/A</v>
      </c>
      <c r="I15" s="85"/>
      <c r="J15" s="86">
        <v>95000</v>
      </c>
      <c r="K15" s="86">
        <v>0</v>
      </c>
      <c r="L15" s="86">
        <f t="shared" si="0"/>
        <v>0</v>
      </c>
      <c r="M15" s="85" t="s">
        <v>138</v>
      </c>
      <c r="N15" s="85"/>
      <c r="O15" s="132" t="s">
        <v>251</v>
      </c>
      <c r="P15" s="85" t="s">
        <v>138</v>
      </c>
      <c r="Q15" s="87" t="s">
        <v>137</v>
      </c>
      <c r="R15" s="39" t="s">
        <v>139</v>
      </c>
      <c r="S15" s="128"/>
      <c r="T15" s="128"/>
      <c r="U15" s="128"/>
      <c r="V15" s="128"/>
      <c r="W15" s="128"/>
      <c r="X15" s="128"/>
      <c r="Y15" s="128"/>
      <c r="Z15" s="129"/>
    </row>
    <row r="16" spans="1:26" s="88" customFormat="1" ht="15" customHeight="1">
      <c r="A16" s="83">
        <v>7</v>
      </c>
      <c r="B16" s="83" t="s">
        <v>21</v>
      </c>
      <c r="C16" s="84">
        <v>14595186</v>
      </c>
      <c r="D16" s="85">
        <v>14578414</v>
      </c>
      <c r="E16" s="85">
        <v>1</v>
      </c>
      <c r="F16" s="85"/>
      <c r="G16" s="85">
        <v>2</v>
      </c>
      <c r="H16" s="85" t="e">
        <f>INDEX('[2]Balance(Stock Control)'!$AK:$AK,MATCH(C16,'[2]Balance(Stock Control)'!$E:$E,0))</f>
        <v>#N/A</v>
      </c>
      <c r="I16" s="85"/>
      <c r="J16" s="85"/>
      <c r="K16" s="86">
        <v>0</v>
      </c>
      <c r="L16" s="86">
        <f t="shared" si="0"/>
        <v>0</v>
      </c>
      <c r="M16" s="85" t="s">
        <v>177</v>
      </c>
      <c r="N16" s="85"/>
      <c r="O16" s="132" t="s">
        <v>251</v>
      </c>
      <c r="P16" s="85" t="s">
        <v>189</v>
      </c>
      <c r="Q16" s="87" t="s">
        <v>137</v>
      </c>
      <c r="R16" s="39" t="s">
        <v>139</v>
      </c>
      <c r="S16" s="128"/>
      <c r="T16" s="128"/>
      <c r="U16" s="128"/>
      <c r="V16" s="128"/>
      <c r="W16" s="128"/>
      <c r="X16" s="128"/>
      <c r="Y16" s="128"/>
      <c r="Z16" s="129"/>
    </row>
    <row r="17" spans="1:26" ht="15" customHeight="1">
      <c r="A17" s="13">
        <v>8</v>
      </c>
      <c r="B17" s="13" t="s">
        <v>28</v>
      </c>
      <c r="C17" s="5">
        <v>20805349</v>
      </c>
      <c r="D17" s="32"/>
      <c r="E17" s="5">
        <v>1</v>
      </c>
      <c r="F17" s="5"/>
      <c r="G17" s="5">
        <f>INDEX('[1]Balance(Stock Control)'!$AL:$AL,MATCH(C17,'[1]Balance(Stock Control)'!$F:$F,0))</f>
        <v>61</v>
      </c>
      <c r="H17" s="5">
        <f>INDEX('[2]Balance(Stock Control)'!$AK:$AK,MATCH(C17,'[2]Balance(Stock Control)'!$E:$E,0))</f>
        <v>0</v>
      </c>
      <c r="I17" s="5"/>
      <c r="J17" s="5"/>
      <c r="K17" s="63">
        <v>126443.04749999999</v>
      </c>
      <c r="L17" s="64">
        <f t="shared" si="0"/>
        <v>126443.04749999999</v>
      </c>
      <c r="M17" s="5" t="s">
        <v>177</v>
      </c>
      <c r="N17" s="5"/>
      <c r="O17" s="5" t="s">
        <v>250</v>
      </c>
      <c r="P17" s="5" t="s">
        <v>189</v>
      </c>
      <c r="Q17" s="30" t="s">
        <v>137</v>
      </c>
      <c r="R17" s="37"/>
      <c r="S17" s="28"/>
      <c r="T17" s="28"/>
      <c r="U17" s="28"/>
      <c r="V17" s="28"/>
      <c r="W17" s="28"/>
      <c r="X17" s="28"/>
      <c r="Y17" s="28"/>
      <c r="Z17" s="8"/>
    </row>
    <row r="18" spans="1:26" ht="15" customHeight="1">
      <c r="A18" s="13">
        <v>9</v>
      </c>
      <c r="B18" s="13" t="s">
        <v>29</v>
      </c>
      <c r="C18" s="5">
        <v>14537348</v>
      </c>
      <c r="D18" s="32"/>
      <c r="E18" s="5">
        <v>1</v>
      </c>
      <c r="F18" s="5"/>
      <c r="G18" s="5">
        <f>INDEX('[1]Balance(Stock Control)'!$AL:$AL,MATCH(C18,'[1]Balance(Stock Control)'!$F:$F,0))</f>
        <v>4</v>
      </c>
      <c r="H18" s="5" t="e">
        <f>INDEX('[2]Balance(Stock Control)'!$AK:$AK,MATCH(C18,'[2]Balance(Stock Control)'!$E:$E,0))</f>
        <v>#N/A</v>
      </c>
      <c r="I18" s="5"/>
      <c r="J18" s="5"/>
      <c r="K18" s="63">
        <v>67208.006250000006</v>
      </c>
      <c r="L18" s="64">
        <f t="shared" si="0"/>
        <v>67208.006250000006</v>
      </c>
      <c r="M18" s="5" t="s">
        <v>177</v>
      </c>
      <c r="N18" s="5"/>
      <c r="O18" s="5" t="s">
        <v>250</v>
      </c>
      <c r="P18" s="5" t="s">
        <v>189</v>
      </c>
      <c r="Q18" s="30" t="s">
        <v>137</v>
      </c>
      <c r="R18" s="37"/>
      <c r="S18" s="28"/>
      <c r="T18" s="28"/>
      <c r="U18" s="28"/>
      <c r="V18" s="28"/>
      <c r="W18" s="28"/>
      <c r="X18" s="28"/>
      <c r="Y18" s="28"/>
      <c r="Z18" s="8"/>
    </row>
    <row r="19" spans="1:26" ht="15" customHeight="1">
      <c r="A19" s="13">
        <v>10</v>
      </c>
      <c r="B19" s="13" t="s">
        <v>30</v>
      </c>
      <c r="C19" s="5">
        <v>960259</v>
      </c>
      <c r="D19" s="32"/>
      <c r="E19" s="5">
        <v>3</v>
      </c>
      <c r="F19" s="5"/>
      <c r="G19" s="5">
        <f>INDEX('[1]Balance(Stock Control)'!$AL:$AL,MATCH(C19,'[1]Balance(Stock Control)'!$F:$F,0))</f>
        <v>20</v>
      </c>
      <c r="H19" s="5">
        <f>INDEX('[2]Balance(Stock Control)'!$AK:$AK,MATCH(C19,'[2]Balance(Stock Control)'!$E:$E,0))</f>
        <v>0</v>
      </c>
      <c r="I19" s="5"/>
      <c r="J19" s="5"/>
      <c r="K19" s="63">
        <v>26475.958687500006</v>
      </c>
      <c r="L19" s="64">
        <f t="shared" si="0"/>
        <v>79427.876062500014</v>
      </c>
      <c r="M19" s="5" t="s">
        <v>177</v>
      </c>
      <c r="N19" s="5"/>
      <c r="O19" s="5" t="s">
        <v>250</v>
      </c>
      <c r="P19" s="5" t="s">
        <v>189</v>
      </c>
      <c r="Q19" s="30" t="s">
        <v>137</v>
      </c>
      <c r="R19" s="37"/>
      <c r="S19" s="28"/>
      <c r="T19" s="28"/>
      <c r="U19" s="28"/>
      <c r="V19" s="28"/>
      <c r="W19" s="28"/>
      <c r="X19" s="28"/>
      <c r="Y19" s="28"/>
      <c r="Z19" s="8"/>
    </row>
    <row r="20" spans="1:26" ht="15" customHeight="1">
      <c r="A20" s="13">
        <v>11</v>
      </c>
      <c r="B20" s="13" t="s">
        <v>29</v>
      </c>
      <c r="C20" s="5">
        <v>14532260</v>
      </c>
      <c r="D20" s="32"/>
      <c r="E20" s="5">
        <v>1</v>
      </c>
      <c r="F20" s="5"/>
      <c r="G20" s="5">
        <f>INDEX('[1]Balance(Stock Control)'!$AL:$AL,MATCH(C20,'[1]Balance(Stock Control)'!$F:$F,0))</f>
        <v>1</v>
      </c>
      <c r="H20" s="5">
        <f>INDEX('[2]Balance(Stock Control)'!$AK:$AK,MATCH(C20,'[2]Balance(Stock Control)'!$E:$E,0))</f>
        <v>2</v>
      </c>
      <c r="I20" s="5"/>
      <c r="J20" s="5"/>
      <c r="K20" s="63">
        <v>109986.03000000003</v>
      </c>
      <c r="L20" s="64">
        <f t="shared" si="0"/>
        <v>109986.03000000003</v>
      </c>
      <c r="M20" s="5" t="s">
        <v>177</v>
      </c>
      <c r="N20" s="5"/>
      <c r="O20" s="5" t="s">
        <v>250</v>
      </c>
      <c r="P20" s="5" t="s">
        <v>189</v>
      </c>
      <c r="Q20" s="30" t="s">
        <v>137</v>
      </c>
      <c r="R20" s="37"/>
      <c r="S20" s="28"/>
      <c r="T20" s="28"/>
      <c r="U20" s="28"/>
      <c r="V20" s="28"/>
      <c r="W20" s="28"/>
      <c r="X20" s="28"/>
      <c r="Y20" s="28"/>
      <c r="Z20" s="8"/>
    </row>
    <row r="21" spans="1:26" s="119" customFormat="1" ht="15" customHeight="1">
      <c r="A21" s="110">
        <v>12</v>
      </c>
      <c r="B21" s="110" t="s">
        <v>31</v>
      </c>
      <c r="C21" s="111">
        <v>14550602</v>
      </c>
      <c r="D21" s="120"/>
      <c r="E21" s="111">
        <v>1</v>
      </c>
      <c r="F21" s="111"/>
      <c r="G21" s="111">
        <f>INDEX('[1]Balance(Stock Control)'!$AL:$AL,MATCH(C21,'[1]Balance(Stock Control)'!$F:$F,0))</f>
        <v>7</v>
      </c>
      <c r="H21" s="111" t="e">
        <f>INDEX('[2]Balance(Stock Control)'!$AK:$AK,MATCH(C21,'[2]Balance(Stock Control)'!$E:$E,0))</f>
        <v>#N/A</v>
      </c>
      <c r="I21" s="111"/>
      <c r="J21" s="111"/>
      <c r="K21" s="113">
        <v>148150</v>
      </c>
      <c r="L21" s="113">
        <f t="shared" si="0"/>
        <v>148150</v>
      </c>
      <c r="M21" s="111" t="s">
        <v>177</v>
      </c>
      <c r="N21" s="111"/>
      <c r="O21" s="111" t="s">
        <v>250</v>
      </c>
      <c r="P21" s="111" t="s">
        <v>189</v>
      </c>
      <c r="Q21" s="115" t="s">
        <v>137</v>
      </c>
      <c r="R21" s="116" t="s">
        <v>140</v>
      </c>
      <c r="S21" s="117"/>
      <c r="T21" s="117"/>
      <c r="U21" s="117"/>
      <c r="V21" s="117"/>
      <c r="W21" s="117"/>
      <c r="X21" s="117"/>
      <c r="Y21" s="117"/>
      <c r="Z21" s="118"/>
    </row>
    <row r="22" spans="1:26" s="119" customFormat="1" ht="15" customHeight="1">
      <c r="A22" s="110">
        <v>13</v>
      </c>
      <c r="B22" s="110" t="s">
        <v>31</v>
      </c>
      <c r="C22" s="111">
        <v>14550601</v>
      </c>
      <c r="D22" s="120">
        <v>14618831</v>
      </c>
      <c r="E22" s="111">
        <v>1</v>
      </c>
      <c r="F22" s="111"/>
      <c r="G22" s="111">
        <f>INDEX('[1]Balance(Stock Control)'!$AL:$AL,MATCH(C22,'[1]Balance(Stock Control)'!$F:$F,0))</f>
        <v>4</v>
      </c>
      <c r="H22" s="111" t="e">
        <f>INDEX('[2]Balance(Stock Control)'!$AK:$AK,MATCH(C22,'[2]Balance(Stock Control)'!$E:$E,0))</f>
        <v>#N/A</v>
      </c>
      <c r="I22" s="111"/>
      <c r="J22" s="111"/>
      <c r="K22" s="113">
        <v>161000</v>
      </c>
      <c r="L22" s="113">
        <f t="shared" si="0"/>
        <v>161000</v>
      </c>
      <c r="M22" s="111" t="s">
        <v>177</v>
      </c>
      <c r="N22" s="111"/>
      <c r="O22" s="111" t="s">
        <v>250</v>
      </c>
      <c r="P22" s="111" t="s">
        <v>189</v>
      </c>
      <c r="Q22" s="115" t="s">
        <v>137</v>
      </c>
      <c r="R22" s="116" t="s">
        <v>141</v>
      </c>
      <c r="S22" s="117"/>
      <c r="T22" s="117"/>
      <c r="U22" s="117"/>
      <c r="V22" s="117"/>
      <c r="W22" s="117"/>
      <c r="X22" s="117"/>
      <c r="Y22" s="117"/>
      <c r="Z22" s="118"/>
    </row>
    <row r="23" spans="1:26" ht="15" customHeight="1">
      <c r="A23" s="13">
        <v>14</v>
      </c>
      <c r="B23" s="13" t="s">
        <v>31</v>
      </c>
      <c r="C23" s="44" t="s">
        <v>186</v>
      </c>
      <c r="D23" s="43">
        <v>21602040</v>
      </c>
      <c r="E23" s="5">
        <v>1</v>
      </c>
      <c r="F23" s="5"/>
      <c r="G23" s="5" t="e">
        <f>INDEX('[1]Balance(Stock Control)'!$AL:$AL,MATCH(C23,'[1]Balance(Stock Control)'!$F:$F,0))</f>
        <v>#N/A</v>
      </c>
      <c r="H23" s="5">
        <f>INDEX('[2]Balance(Stock Control)'!$AK:$AK,MATCH(C23,'[2]Balance(Stock Control)'!$E:$E,0))</f>
        <v>2</v>
      </c>
      <c r="I23" s="5"/>
      <c r="J23" s="5"/>
      <c r="K23" s="63">
        <v>79842.16800000002</v>
      </c>
      <c r="L23" s="64">
        <f t="shared" si="0"/>
        <v>79842.16800000002</v>
      </c>
      <c r="M23" s="5" t="s">
        <v>187</v>
      </c>
      <c r="N23" s="5"/>
      <c r="O23" s="5" t="s">
        <v>250</v>
      </c>
      <c r="P23" s="5" t="s">
        <v>189</v>
      </c>
      <c r="Q23" s="30" t="s">
        <v>137</v>
      </c>
      <c r="R23" s="37" t="s">
        <v>142</v>
      </c>
      <c r="S23" s="28"/>
      <c r="T23" s="28"/>
      <c r="U23" s="28"/>
      <c r="V23" s="28"/>
      <c r="W23" s="28"/>
      <c r="X23" s="28"/>
      <c r="Y23" s="28"/>
      <c r="Z23" s="8"/>
    </row>
    <row r="24" spans="1:26" s="119" customFormat="1" ht="15" customHeight="1">
      <c r="A24" s="110">
        <v>15</v>
      </c>
      <c r="B24" s="110" t="s">
        <v>32</v>
      </c>
      <c r="C24" s="111">
        <v>21359390</v>
      </c>
      <c r="D24" s="120"/>
      <c r="E24" s="111">
        <v>1</v>
      </c>
      <c r="F24" s="111"/>
      <c r="G24" s="111">
        <f>INDEX('[1]Balance(Stock Control)'!$AL:$AL,MATCH(C24,'[1]Balance(Stock Control)'!$F:$F,0))</f>
        <v>1</v>
      </c>
      <c r="H24" s="111" t="e">
        <f>INDEX('[2]Balance(Stock Control)'!$AK:$AK,MATCH(C24,'[2]Balance(Stock Control)'!$E:$E,0))</f>
        <v>#N/A</v>
      </c>
      <c r="I24" s="111"/>
      <c r="J24" s="111"/>
      <c r="K24" s="113">
        <v>318400</v>
      </c>
      <c r="L24" s="113">
        <f t="shared" si="0"/>
        <v>318400</v>
      </c>
      <c r="M24" s="111" t="s">
        <v>177</v>
      </c>
      <c r="N24" s="111"/>
      <c r="O24" s="111" t="s">
        <v>250</v>
      </c>
      <c r="P24" s="111" t="s">
        <v>189</v>
      </c>
      <c r="Q24" s="115" t="s">
        <v>137</v>
      </c>
      <c r="R24" s="116" t="s">
        <v>143</v>
      </c>
      <c r="S24" s="117"/>
      <c r="T24" s="117"/>
      <c r="U24" s="117"/>
      <c r="V24" s="117"/>
      <c r="W24" s="117"/>
      <c r="X24" s="117"/>
      <c r="Y24" s="117"/>
      <c r="Z24" s="118"/>
    </row>
    <row r="25" spans="1:26" ht="15" customHeight="1">
      <c r="A25" s="13">
        <v>16</v>
      </c>
      <c r="B25" s="13" t="s">
        <v>33</v>
      </c>
      <c r="C25" s="5" t="s">
        <v>226</v>
      </c>
      <c r="D25" s="32">
        <v>993816</v>
      </c>
      <c r="E25" s="5">
        <v>1</v>
      </c>
      <c r="F25" s="5"/>
      <c r="G25" s="5" t="e">
        <f>INDEX('[1]Balance(Stock Control)'!$AL:$AL,MATCH(C25,'[1]Balance(Stock Control)'!$F:$F,0))</f>
        <v>#N/A</v>
      </c>
      <c r="H25" s="5">
        <f>INDEX('[2]Balance(Stock Control)'!$AK:$AK,MATCH(C25,'[2]Balance(Stock Control)'!$E:$E,0))</f>
        <v>15</v>
      </c>
      <c r="I25" s="5"/>
      <c r="J25" s="5"/>
      <c r="K25" s="63">
        <v>163020.06000000003</v>
      </c>
      <c r="L25" s="64">
        <f t="shared" si="0"/>
        <v>163020.06000000003</v>
      </c>
      <c r="M25" s="5" t="s">
        <v>187</v>
      </c>
      <c r="N25" s="5"/>
      <c r="O25" s="5" t="s">
        <v>250</v>
      </c>
      <c r="P25" s="5" t="s">
        <v>189</v>
      </c>
      <c r="Q25" s="30" t="s">
        <v>137</v>
      </c>
      <c r="R25" s="37"/>
      <c r="S25" s="28"/>
      <c r="T25" s="28"/>
      <c r="U25" s="28"/>
      <c r="V25" s="28"/>
      <c r="W25" s="28"/>
      <c r="X25" s="28"/>
      <c r="Y25" s="28"/>
      <c r="Z25" s="8"/>
    </row>
    <row r="26" spans="1:26" ht="15" customHeight="1">
      <c r="A26" s="13">
        <v>17</v>
      </c>
      <c r="B26" s="13" t="s">
        <v>34</v>
      </c>
      <c r="C26" s="40">
        <v>21108673</v>
      </c>
      <c r="D26" s="5">
        <v>13969011</v>
      </c>
      <c r="E26" s="5">
        <v>20</v>
      </c>
      <c r="F26" s="5"/>
      <c r="G26" s="5">
        <f>INDEX('[1]Balance(Stock Control)'!$AL:$AL,MATCH(C26,'[1]Balance(Stock Control)'!$F:$F,0))</f>
        <v>31</v>
      </c>
      <c r="H26" s="5">
        <f>INDEX('[2]Balance(Stock Control)'!$AK:$AK,MATCH(C26,'[2]Balance(Stock Control)'!$E:$E,0))</f>
        <v>0</v>
      </c>
      <c r="I26" s="5"/>
      <c r="J26" s="5"/>
      <c r="K26" s="63">
        <v>8298.4348125000033</v>
      </c>
      <c r="L26" s="64">
        <f t="shared" si="0"/>
        <v>165968.69625000007</v>
      </c>
      <c r="M26" s="43" t="s">
        <v>177</v>
      </c>
      <c r="N26" s="43"/>
      <c r="O26" s="5" t="s">
        <v>250</v>
      </c>
      <c r="P26" s="5" t="s">
        <v>189</v>
      </c>
      <c r="Q26" s="30" t="s">
        <v>137</v>
      </c>
      <c r="R26" s="37" t="s">
        <v>144</v>
      </c>
      <c r="S26" s="28"/>
      <c r="T26" s="28"/>
      <c r="U26" s="28"/>
      <c r="V26" s="28"/>
      <c r="W26" s="28"/>
      <c r="X26" s="28"/>
      <c r="Y26" s="28"/>
      <c r="Z26" s="8"/>
    </row>
    <row r="27" spans="1:26" s="119" customFormat="1" ht="15" customHeight="1">
      <c r="A27" s="110">
        <v>18</v>
      </c>
      <c r="B27" s="110" t="s">
        <v>21</v>
      </c>
      <c r="C27" s="111">
        <v>14554023</v>
      </c>
      <c r="D27" s="120">
        <v>14635531</v>
      </c>
      <c r="E27" s="111">
        <v>1</v>
      </c>
      <c r="F27" s="111"/>
      <c r="G27" s="111" t="e">
        <f>INDEX('[1]Balance(Stock Control)'!$AL:$AL,MATCH(C27,'[1]Balance(Stock Control)'!$F:$F,0))</f>
        <v>#N/A</v>
      </c>
      <c r="H27" s="111">
        <f>INDEX('[2]Balance(Stock Control)'!$AK:$AK,MATCH(C27,'[2]Balance(Stock Control)'!$E:$E,0))</f>
        <v>0</v>
      </c>
      <c r="I27" s="111"/>
      <c r="J27" s="130">
        <v>120000</v>
      </c>
      <c r="K27" s="113">
        <v>132000</v>
      </c>
      <c r="L27" s="113">
        <f t="shared" si="0"/>
        <v>132000</v>
      </c>
      <c r="M27" s="111" t="s">
        <v>138</v>
      </c>
      <c r="N27" s="111"/>
      <c r="O27" s="111" t="s">
        <v>250</v>
      </c>
      <c r="P27" s="111" t="s">
        <v>138</v>
      </c>
      <c r="Q27" s="115" t="s">
        <v>137</v>
      </c>
      <c r="R27" s="116" t="s">
        <v>145</v>
      </c>
      <c r="S27" s="117"/>
      <c r="T27" s="117"/>
      <c r="U27" s="117"/>
      <c r="V27" s="117"/>
      <c r="W27" s="117"/>
      <c r="X27" s="117"/>
      <c r="Y27" s="117"/>
      <c r="Z27" s="118"/>
    </row>
    <row r="28" spans="1:26" s="119" customFormat="1" ht="15" customHeight="1">
      <c r="A28" s="110">
        <v>19</v>
      </c>
      <c r="B28" s="110" t="s">
        <v>35</v>
      </c>
      <c r="C28" s="111">
        <v>11110702</v>
      </c>
      <c r="D28" s="120"/>
      <c r="E28" s="111">
        <v>1</v>
      </c>
      <c r="F28" s="111"/>
      <c r="G28" s="111">
        <f>INDEX('[1]Balance(Stock Control)'!$AL:$AL,MATCH(C28,'[1]Balance(Stock Control)'!$F:$F,0))</f>
        <v>10</v>
      </c>
      <c r="H28" s="111">
        <f>INDEX('[2]Balance(Stock Control)'!$AK:$AK,MATCH(C28,'[2]Balance(Stock Control)'!$E:$E,0))</f>
        <v>0</v>
      </c>
      <c r="I28" s="111"/>
      <c r="J28" s="111"/>
      <c r="K28" s="113">
        <v>594850</v>
      </c>
      <c r="L28" s="113">
        <f t="shared" si="0"/>
        <v>594850</v>
      </c>
      <c r="M28" s="111" t="s">
        <v>177</v>
      </c>
      <c r="N28" s="111"/>
      <c r="O28" s="111" t="s">
        <v>250</v>
      </c>
      <c r="P28" s="111" t="s">
        <v>189</v>
      </c>
      <c r="Q28" s="115" t="s">
        <v>137</v>
      </c>
      <c r="R28" s="116"/>
      <c r="S28" s="117"/>
      <c r="T28" s="117"/>
      <c r="U28" s="117"/>
      <c r="V28" s="117"/>
      <c r="W28" s="117"/>
      <c r="X28" s="117"/>
      <c r="Y28" s="117"/>
      <c r="Z28" s="118"/>
    </row>
    <row r="29" spans="1:26" ht="15" customHeight="1">
      <c r="A29" s="13">
        <v>20</v>
      </c>
      <c r="B29" s="13" t="s">
        <v>36</v>
      </c>
      <c r="C29" s="5">
        <v>11110683</v>
      </c>
      <c r="D29" s="32"/>
      <c r="E29" s="5">
        <v>1</v>
      </c>
      <c r="F29" s="5"/>
      <c r="G29" s="5">
        <f>INDEX('[1]Balance(Stock Control)'!$AL:$AL,MATCH(C29,'[1]Balance(Stock Control)'!$F:$F,0))</f>
        <v>7</v>
      </c>
      <c r="H29" s="5">
        <f>INDEX('[2]Balance(Stock Control)'!$AK:$AK,MATCH(C29,'[2]Balance(Stock Control)'!$E:$E,0))</f>
        <v>21</v>
      </c>
      <c r="I29" s="5"/>
      <c r="J29" s="5"/>
      <c r="K29" s="63">
        <v>193446.61874999999</v>
      </c>
      <c r="L29" s="64">
        <f t="shared" si="0"/>
        <v>193446.61874999999</v>
      </c>
      <c r="M29" s="5" t="s">
        <v>177</v>
      </c>
      <c r="N29" s="5"/>
      <c r="O29" s="5" t="s">
        <v>250</v>
      </c>
      <c r="P29" s="5" t="s">
        <v>189</v>
      </c>
      <c r="Q29" s="30" t="s">
        <v>137</v>
      </c>
      <c r="R29" s="37"/>
      <c r="S29" s="28"/>
      <c r="T29" s="28"/>
      <c r="U29" s="28"/>
      <c r="V29" s="28"/>
      <c r="W29" s="28"/>
      <c r="X29" s="28"/>
      <c r="Y29" s="28"/>
      <c r="Z29" s="8"/>
    </row>
    <row r="30" spans="1:26" s="88" customFormat="1" ht="15" customHeight="1">
      <c r="A30" s="83">
        <v>21</v>
      </c>
      <c r="B30" s="83" t="s">
        <v>37</v>
      </c>
      <c r="C30" s="85">
        <v>11110737</v>
      </c>
      <c r="D30" s="84"/>
      <c r="E30" s="85">
        <v>1</v>
      </c>
      <c r="F30" s="85"/>
      <c r="G30" s="85">
        <f>INDEX('[1]Balance(Stock Control)'!$AL:$AL,MATCH(C30,'[1]Balance(Stock Control)'!$F:$F,0))</f>
        <v>5</v>
      </c>
      <c r="H30" s="85" t="e">
        <f>INDEX('[2]Balance(Stock Control)'!$AK:$AK,MATCH(C30,'[2]Balance(Stock Control)'!$E:$E,0))</f>
        <v>#N/A</v>
      </c>
      <c r="I30" s="85"/>
      <c r="J30" s="85"/>
      <c r="K30" s="86">
        <v>570900</v>
      </c>
      <c r="L30" s="86">
        <v>0</v>
      </c>
      <c r="M30" s="85" t="s">
        <v>177</v>
      </c>
      <c r="N30" s="85"/>
      <c r="O30" s="132" t="s">
        <v>251</v>
      </c>
      <c r="P30" s="85" t="s">
        <v>189</v>
      </c>
      <c r="Q30" s="87" t="s">
        <v>137</v>
      </c>
      <c r="R30" s="39"/>
      <c r="S30" s="128"/>
      <c r="T30" s="128"/>
      <c r="U30" s="128"/>
      <c r="V30" s="128"/>
      <c r="W30" s="128"/>
      <c r="X30" s="128"/>
      <c r="Y30" s="128"/>
      <c r="Z30" s="129"/>
    </row>
    <row r="31" spans="1:26" ht="15" customHeight="1">
      <c r="A31" s="13">
        <v>22</v>
      </c>
      <c r="B31" s="13" t="s">
        <v>38</v>
      </c>
      <c r="C31" s="32">
        <v>14622354</v>
      </c>
      <c r="D31" s="5">
        <v>14621335</v>
      </c>
      <c r="E31" s="5">
        <v>1</v>
      </c>
      <c r="F31" s="5"/>
      <c r="G31" s="5">
        <v>0</v>
      </c>
      <c r="H31" s="5" t="e">
        <f>INDEX('[2]Balance(Stock Control)'!$AK:$AK,MATCH(C31,'[2]Balance(Stock Control)'!$E:$E,0))</f>
        <v>#N/A</v>
      </c>
      <c r="I31" s="5"/>
      <c r="J31" s="55">
        <v>35000</v>
      </c>
      <c r="K31" s="63">
        <v>38500</v>
      </c>
      <c r="L31" s="64">
        <f t="shared" si="0"/>
        <v>38500</v>
      </c>
      <c r="M31" s="5" t="s">
        <v>138</v>
      </c>
      <c r="N31" s="5"/>
      <c r="O31" s="5" t="s">
        <v>250</v>
      </c>
      <c r="P31" s="5" t="s">
        <v>138</v>
      </c>
      <c r="Q31" s="30" t="s">
        <v>137</v>
      </c>
      <c r="R31" s="37"/>
      <c r="S31" s="28"/>
      <c r="T31" s="28"/>
      <c r="U31" s="28"/>
      <c r="V31" s="28"/>
      <c r="W31" s="28"/>
      <c r="X31" s="28"/>
      <c r="Y31" s="28"/>
      <c r="Z31" s="8"/>
    </row>
    <row r="32" spans="1:26" ht="15" customHeight="1">
      <c r="A32" s="13">
        <v>23</v>
      </c>
      <c r="B32" s="13" t="s">
        <v>21</v>
      </c>
      <c r="C32" s="34">
        <v>14572802</v>
      </c>
      <c r="D32" s="35"/>
      <c r="E32" s="34">
        <v>1</v>
      </c>
      <c r="F32" s="34"/>
      <c r="G32" s="5">
        <f>INDEX('[1]Balance(Stock Control)'!$AL:$AL,MATCH(C32,'[1]Balance(Stock Control)'!$F:$F,0))</f>
        <v>0</v>
      </c>
      <c r="H32" s="5">
        <f>INDEX('[2]Balance(Stock Control)'!$AK:$AK,MATCH(C32,'[2]Balance(Stock Control)'!$E:$E,0))</f>
        <v>0</v>
      </c>
      <c r="I32" s="34"/>
      <c r="J32" s="65">
        <v>85000</v>
      </c>
      <c r="K32" s="63">
        <v>93500.000000000015</v>
      </c>
      <c r="L32" s="64">
        <f t="shared" si="0"/>
        <v>93500.000000000015</v>
      </c>
      <c r="M32" s="5" t="s">
        <v>138</v>
      </c>
      <c r="N32" s="5"/>
      <c r="O32" s="5" t="s">
        <v>250</v>
      </c>
      <c r="P32" s="5" t="s">
        <v>138</v>
      </c>
      <c r="Q32" s="30" t="s">
        <v>137</v>
      </c>
      <c r="R32" s="39" t="s">
        <v>146</v>
      </c>
      <c r="S32" s="28"/>
      <c r="T32" s="28"/>
      <c r="U32" s="28"/>
      <c r="V32" s="28"/>
      <c r="W32" s="28"/>
      <c r="X32" s="28"/>
      <c r="Y32" s="28"/>
      <c r="Z32" s="8"/>
    </row>
    <row r="33" spans="1:26" ht="15" customHeight="1">
      <c r="A33" s="13">
        <v>24</v>
      </c>
      <c r="B33" s="13" t="s">
        <v>39</v>
      </c>
      <c r="C33" s="5">
        <v>11110023</v>
      </c>
      <c r="D33" s="40"/>
      <c r="E33" s="5">
        <v>1</v>
      </c>
      <c r="F33" s="5"/>
      <c r="G33" s="5">
        <f>INDEX('[1]Balance(Stock Control)'!$AL:$AL,MATCH(C33,'[1]Balance(Stock Control)'!$F:$F,0))</f>
        <v>0</v>
      </c>
      <c r="H33" s="5">
        <f>INDEX('[2]Balance(Stock Control)'!$AK:$AK,MATCH(C33,'[2]Balance(Stock Control)'!$E:$E,0))</f>
        <v>2</v>
      </c>
      <c r="I33" s="5"/>
      <c r="J33" s="5"/>
      <c r="K33" s="63">
        <v>162506.7198165138</v>
      </c>
      <c r="L33" s="64">
        <f t="shared" si="0"/>
        <v>162506.7198165138</v>
      </c>
      <c r="M33" s="5" t="s">
        <v>176</v>
      </c>
      <c r="N33" s="5"/>
      <c r="O33" s="5" t="s">
        <v>250</v>
      </c>
      <c r="P33" s="5" t="s">
        <v>189</v>
      </c>
      <c r="Q33" s="30" t="s">
        <v>137</v>
      </c>
      <c r="R33" s="37"/>
      <c r="S33" s="28"/>
      <c r="T33" s="28"/>
      <c r="U33" s="28"/>
      <c r="V33" s="28"/>
      <c r="W33" s="28"/>
      <c r="X33" s="28"/>
      <c r="Y33" s="28"/>
      <c r="Z33" s="8"/>
    </row>
    <row r="34" spans="1:26" ht="15" customHeight="1">
      <c r="A34" s="13">
        <v>25</v>
      </c>
      <c r="B34" s="13" t="s">
        <v>40</v>
      </c>
      <c r="C34" s="5">
        <v>11110022</v>
      </c>
      <c r="D34" s="46"/>
      <c r="E34" s="5">
        <v>1</v>
      </c>
      <c r="F34" s="5"/>
      <c r="G34" s="5">
        <f>INDEX('[1]Balance(Stock Control)'!$AL:$AL,MATCH(C34,'[1]Balance(Stock Control)'!$F:$F,0))</f>
        <v>0</v>
      </c>
      <c r="H34" s="5">
        <f>INDEX('[2]Balance(Stock Control)'!$AK:$AK,MATCH(C34,'[2]Balance(Stock Control)'!$E:$E,0))</f>
        <v>0</v>
      </c>
      <c r="I34" s="5"/>
      <c r="J34" s="5"/>
      <c r="K34" s="63">
        <v>111500</v>
      </c>
      <c r="L34" s="64">
        <f t="shared" si="0"/>
        <v>111500</v>
      </c>
      <c r="M34" s="45" t="s">
        <v>214</v>
      </c>
      <c r="N34" s="45"/>
      <c r="O34" s="5" t="s">
        <v>250</v>
      </c>
      <c r="P34" s="45" t="s">
        <v>217</v>
      </c>
      <c r="Q34" s="30" t="s">
        <v>137</v>
      </c>
      <c r="R34" s="37"/>
      <c r="S34" s="28"/>
      <c r="T34" s="28"/>
      <c r="U34" s="28"/>
      <c r="V34" s="28"/>
      <c r="W34" s="28"/>
      <c r="X34" s="28"/>
      <c r="Y34" s="28"/>
      <c r="Z34" s="8"/>
    </row>
    <row r="35" spans="1:26" ht="15" customHeight="1">
      <c r="A35" s="13">
        <v>26</v>
      </c>
      <c r="B35" s="13" t="s">
        <v>41</v>
      </c>
      <c r="C35" s="5">
        <v>14881527</v>
      </c>
      <c r="D35" s="5"/>
      <c r="E35" s="5">
        <v>1</v>
      </c>
      <c r="F35" s="5"/>
      <c r="G35" s="5">
        <f>INDEX('[1]Balance(Stock Control)'!$AL:$AL,MATCH(C35,'[1]Balance(Stock Control)'!$F:$F,0))</f>
        <v>0</v>
      </c>
      <c r="H35" s="5" t="e">
        <f>INDEX('[2]Balance(Stock Control)'!$AK:$AK,MATCH(C35,'[2]Balance(Stock Control)'!$E:$E,0))</f>
        <v>#N/A</v>
      </c>
      <c r="I35" s="5"/>
      <c r="J35" s="64">
        <v>25000</v>
      </c>
      <c r="K35" s="63">
        <v>27500.000000000004</v>
      </c>
      <c r="L35" s="64">
        <f t="shared" si="0"/>
        <v>27500.000000000004</v>
      </c>
      <c r="M35" s="5" t="s">
        <v>138</v>
      </c>
      <c r="N35" s="5"/>
      <c r="O35" s="5" t="s">
        <v>250</v>
      </c>
      <c r="P35" s="5" t="s">
        <v>138</v>
      </c>
      <c r="Q35" s="30" t="s">
        <v>137</v>
      </c>
      <c r="R35" s="37" t="s">
        <v>147</v>
      </c>
      <c r="S35" s="28"/>
      <c r="T35" s="28"/>
      <c r="U35" s="28"/>
      <c r="V35" s="28"/>
      <c r="W35" s="28"/>
      <c r="X35" s="28"/>
      <c r="Y35" s="28"/>
      <c r="Z35" s="8"/>
    </row>
    <row r="36" spans="1:26" s="119" customFormat="1" ht="15" customHeight="1">
      <c r="A36" s="110">
        <v>27</v>
      </c>
      <c r="B36" s="110" t="s">
        <v>42</v>
      </c>
      <c r="C36" s="111" t="s">
        <v>117</v>
      </c>
      <c r="D36" s="120"/>
      <c r="E36" s="111">
        <v>1</v>
      </c>
      <c r="F36" s="111"/>
      <c r="G36" s="111" t="e">
        <f>INDEX('[1]Balance(Stock Control)'!$AL:$AL,MATCH(C36,'[1]Balance(Stock Control)'!$F:$F,0))</f>
        <v>#N/A</v>
      </c>
      <c r="H36" s="111" t="e">
        <f>INDEX('[2]Balance(Stock Control)'!$AK:$AK,MATCH(C36,'[2]Balance(Stock Control)'!$E:$E,0))</f>
        <v>#N/A</v>
      </c>
      <c r="I36" s="111"/>
      <c r="J36" s="130">
        <v>98000</v>
      </c>
      <c r="K36" s="113">
        <v>107800.00000000001</v>
      </c>
      <c r="L36" s="113">
        <f t="shared" si="0"/>
        <v>107800.00000000001</v>
      </c>
      <c r="M36" s="111" t="s">
        <v>138</v>
      </c>
      <c r="N36" s="111"/>
      <c r="O36" s="111" t="s">
        <v>250</v>
      </c>
      <c r="P36" s="111" t="s">
        <v>138</v>
      </c>
      <c r="Q36" s="115" t="s">
        <v>137</v>
      </c>
      <c r="R36" s="116" t="s">
        <v>148</v>
      </c>
      <c r="S36" s="117"/>
      <c r="T36" s="117"/>
      <c r="U36" s="117"/>
      <c r="V36" s="117"/>
      <c r="W36" s="117"/>
      <c r="X36" s="117"/>
      <c r="Y36" s="117"/>
      <c r="Z36" s="118"/>
    </row>
    <row r="37" spans="1:26" ht="15" customHeight="1">
      <c r="A37" s="13">
        <v>28</v>
      </c>
      <c r="B37" s="13" t="s">
        <v>43</v>
      </c>
      <c r="C37" s="5" t="s">
        <v>225</v>
      </c>
      <c r="D37" s="5">
        <v>17214676</v>
      </c>
      <c r="E37" s="31">
        <v>1</v>
      </c>
      <c r="F37" s="31"/>
      <c r="G37" s="5" t="e">
        <f>INDEX('[1]Balance(Stock Control)'!$AL:$AL,MATCH(C37,'[1]Balance(Stock Control)'!$F:$F,0))</f>
        <v>#N/A</v>
      </c>
      <c r="H37" s="5">
        <f>INDEX('[2]Balance(Stock Control)'!$AK:$AK,MATCH(C37,'[2]Balance(Stock Control)'!$E:$E,0))</f>
        <v>3</v>
      </c>
      <c r="I37" s="31"/>
      <c r="J37" s="31"/>
      <c r="K37" s="70">
        <v>206007.85799999998</v>
      </c>
      <c r="L37" s="64">
        <f t="shared" si="0"/>
        <v>206007.85799999998</v>
      </c>
      <c r="M37" s="47" t="s">
        <v>187</v>
      </c>
      <c r="N37" s="47"/>
      <c r="O37" s="5" t="s">
        <v>250</v>
      </c>
      <c r="P37" s="45" t="s">
        <v>189</v>
      </c>
      <c r="Q37" s="30" t="s">
        <v>137</v>
      </c>
      <c r="R37" s="37"/>
      <c r="S37" s="28"/>
      <c r="T37" s="28"/>
      <c r="U37" s="28"/>
      <c r="V37" s="28"/>
      <c r="W37" s="28"/>
      <c r="X37" s="28"/>
      <c r="Y37" s="28"/>
      <c r="Z37" s="8"/>
    </row>
    <row r="38" spans="1:26" s="119" customFormat="1" ht="15" customHeight="1">
      <c r="A38" s="110">
        <v>29</v>
      </c>
      <c r="B38" s="110" t="s">
        <v>44</v>
      </c>
      <c r="C38" s="111" t="s">
        <v>224</v>
      </c>
      <c r="D38" s="111">
        <v>11039846</v>
      </c>
      <c r="E38" s="111">
        <v>3</v>
      </c>
      <c r="F38" s="111"/>
      <c r="G38" s="111" t="e">
        <f>INDEX('[1]Balance(Stock Control)'!$AL:$AL,MATCH(C38,'[1]Balance(Stock Control)'!$F:$F,0))</f>
        <v>#N/A</v>
      </c>
      <c r="H38" s="111">
        <f>INDEX('[2]Balance(Stock Control)'!$AK:$AK,MATCH(C38,'[2]Balance(Stock Control)'!$E:$E,0))</f>
        <v>81</v>
      </c>
      <c r="I38" s="111"/>
      <c r="J38" s="111"/>
      <c r="K38" s="113">
        <v>73200</v>
      </c>
      <c r="L38" s="113">
        <f t="shared" si="0"/>
        <v>219600</v>
      </c>
      <c r="M38" s="121" t="s">
        <v>187</v>
      </c>
      <c r="N38" s="121"/>
      <c r="O38" s="111" t="s">
        <v>250</v>
      </c>
      <c r="P38" s="112" t="s">
        <v>189</v>
      </c>
      <c r="Q38" s="115" t="s">
        <v>137</v>
      </c>
      <c r="R38" s="116"/>
      <c r="S38" s="117"/>
      <c r="T38" s="117"/>
      <c r="U38" s="117"/>
      <c r="V38" s="117"/>
      <c r="W38" s="117"/>
      <c r="X38" s="117"/>
      <c r="Y38" s="117"/>
      <c r="Z38" s="118"/>
    </row>
    <row r="39" spans="1:26" s="119" customFormat="1" ht="15" customHeight="1">
      <c r="A39" s="110">
        <v>30</v>
      </c>
      <c r="B39" s="110" t="s">
        <v>18</v>
      </c>
      <c r="C39" s="111" t="s">
        <v>218</v>
      </c>
      <c r="D39" s="111">
        <v>14702253</v>
      </c>
      <c r="E39" s="111">
        <v>1</v>
      </c>
      <c r="F39" s="111"/>
      <c r="G39" s="111" t="e">
        <f>INDEX('[1]Balance(Stock Control)'!$AL:$AL,MATCH(C39,'[1]Balance(Stock Control)'!$F:$F,0))</f>
        <v>#N/A</v>
      </c>
      <c r="H39" s="111">
        <f>INDEX('[2]Balance(Stock Control)'!$AK:$AK,MATCH(C39,'[2]Balance(Stock Control)'!$E:$E,0))</f>
        <v>17</v>
      </c>
      <c r="I39" s="111"/>
      <c r="J39" s="111"/>
      <c r="K39" s="113">
        <v>265000</v>
      </c>
      <c r="L39" s="113">
        <f t="shared" si="0"/>
        <v>265000</v>
      </c>
      <c r="M39" s="111" t="s">
        <v>187</v>
      </c>
      <c r="N39" s="111"/>
      <c r="O39" s="111" t="s">
        <v>250</v>
      </c>
      <c r="P39" s="111" t="s">
        <v>189</v>
      </c>
      <c r="Q39" s="115" t="s">
        <v>137</v>
      </c>
      <c r="R39" s="116"/>
      <c r="S39" s="117"/>
      <c r="T39" s="117"/>
      <c r="U39" s="117"/>
      <c r="V39" s="117"/>
      <c r="W39" s="117"/>
      <c r="X39" s="117"/>
      <c r="Y39" s="117"/>
      <c r="Z39" s="118"/>
    </row>
    <row r="40" spans="1:26" s="119" customFormat="1" ht="15" customHeight="1">
      <c r="A40" s="110">
        <v>31</v>
      </c>
      <c r="B40" s="110" t="s">
        <v>18</v>
      </c>
      <c r="C40" s="111">
        <v>14702254</v>
      </c>
      <c r="D40" s="120"/>
      <c r="E40" s="111">
        <v>1</v>
      </c>
      <c r="F40" s="111"/>
      <c r="G40" s="111">
        <f>INDEX('[1]Balance(Stock Control)'!$AL:$AL,MATCH(C40,'[1]Balance(Stock Control)'!$F:$F,0))</f>
        <v>3</v>
      </c>
      <c r="H40" s="111" t="e">
        <f>INDEX('[2]Balance(Stock Control)'!$AK:$AK,MATCH(C40,'[2]Balance(Stock Control)'!$E:$E,0))</f>
        <v>#N/A</v>
      </c>
      <c r="I40" s="111"/>
      <c r="J40" s="111"/>
      <c r="K40" s="113">
        <v>246400.00000000003</v>
      </c>
      <c r="L40" s="113">
        <f t="shared" si="0"/>
        <v>246400.00000000003</v>
      </c>
      <c r="M40" s="111" t="s">
        <v>177</v>
      </c>
      <c r="N40" s="111"/>
      <c r="O40" s="111" t="s">
        <v>250</v>
      </c>
      <c r="P40" s="111" t="s">
        <v>189</v>
      </c>
      <c r="Q40" s="115" t="s">
        <v>137</v>
      </c>
      <c r="R40" s="116"/>
      <c r="S40" s="117"/>
      <c r="T40" s="117"/>
      <c r="U40" s="117"/>
      <c r="V40" s="117"/>
      <c r="W40" s="117"/>
      <c r="X40" s="117"/>
      <c r="Y40" s="117"/>
      <c r="Z40" s="118"/>
    </row>
    <row r="41" spans="1:26" ht="15" customHeight="1">
      <c r="A41" s="13">
        <v>32</v>
      </c>
      <c r="B41" s="13" t="s">
        <v>45</v>
      </c>
      <c r="C41" s="43" t="s">
        <v>188</v>
      </c>
      <c r="D41" s="40">
        <v>14629274</v>
      </c>
      <c r="E41" s="5">
        <v>1</v>
      </c>
      <c r="F41" s="5"/>
      <c r="G41" s="5">
        <v>0</v>
      </c>
      <c r="H41" s="5">
        <f>INDEX('[2]Balance(Stock Control)'!$AK:$AK,MATCH(C41,'[2]Balance(Stock Control)'!$E:$E,0))</f>
        <v>5</v>
      </c>
      <c r="I41" s="5"/>
      <c r="J41" s="5"/>
      <c r="K41" s="63">
        <v>157370.84999999998</v>
      </c>
      <c r="L41" s="64">
        <f t="shared" si="0"/>
        <v>157370.84999999998</v>
      </c>
      <c r="M41" s="5" t="s">
        <v>187</v>
      </c>
      <c r="N41" s="5"/>
      <c r="O41" s="5" t="s">
        <v>250</v>
      </c>
      <c r="P41" s="5" t="s">
        <v>189</v>
      </c>
      <c r="Q41" s="30" t="s">
        <v>137</v>
      </c>
      <c r="R41" s="37"/>
      <c r="S41" s="28"/>
      <c r="T41" s="28"/>
      <c r="U41" s="28"/>
      <c r="V41" s="28"/>
      <c r="W41" s="28"/>
      <c r="X41" s="28"/>
      <c r="Y41" s="28"/>
      <c r="Z41" s="8"/>
    </row>
    <row r="42" spans="1:26" s="119" customFormat="1" ht="15.75" customHeight="1">
      <c r="A42" s="110">
        <v>33</v>
      </c>
      <c r="B42" s="111" t="s">
        <v>46</v>
      </c>
      <c r="C42" s="111">
        <v>14562193</v>
      </c>
      <c r="D42" s="122"/>
      <c r="E42" s="111">
        <v>2</v>
      </c>
      <c r="F42" s="111"/>
      <c r="G42" s="111">
        <f>INDEX('[1]Balance(Stock Control)'!$AL:$AL,MATCH(C42,'[1]Balance(Stock Control)'!$F:$F,0))</f>
        <v>0</v>
      </c>
      <c r="H42" s="111">
        <f>INDEX('[2]Balance(Stock Control)'!$AK:$AK,MATCH(C42,'[2]Balance(Stock Control)'!$E:$E,0))</f>
        <v>7</v>
      </c>
      <c r="I42" s="111"/>
      <c r="J42" s="111"/>
      <c r="K42" s="113">
        <v>176400</v>
      </c>
      <c r="L42" s="113">
        <f t="shared" si="0"/>
        <v>352800</v>
      </c>
      <c r="M42" s="111" t="s">
        <v>176</v>
      </c>
      <c r="N42" s="111"/>
      <c r="O42" s="111" t="s">
        <v>250</v>
      </c>
      <c r="P42" s="111" t="s">
        <v>189</v>
      </c>
      <c r="Q42" s="115" t="s">
        <v>137</v>
      </c>
      <c r="R42" s="116"/>
      <c r="S42" s="117"/>
      <c r="T42" s="117"/>
      <c r="U42" s="117"/>
      <c r="V42" s="117"/>
      <c r="W42" s="117"/>
      <c r="X42" s="117"/>
      <c r="Y42" s="117"/>
      <c r="Z42" s="118"/>
    </row>
    <row r="43" spans="1:26" ht="15" customHeight="1">
      <c r="A43" s="13">
        <v>34</v>
      </c>
      <c r="B43" s="5" t="s">
        <v>47</v>
      </c>
      <c r="C43" s="5" t="s">
        <v>235</v>
      </c>
      <c r="D43" s="32">
        <v>14630975</v>
      </c>
      <c r="E43" s="31">
        <v>1</v>
      </c>
      <c r="F43" s="31"/>
      <c r="G43" s="5" t="e">
        <f>INDEX('[1]Balance(Stock Control)'!$AL:$AL,MATCH(C43,'[1]Balance(Stock Control)'!$F:$F,0))</f>
        <v>#N/A</v>
      </c>
      <c r="H43" s="5">
        <f>INDEX('[2]Balance(Stock Control)'!$AK:$AK,MATCH(C43,'[2]Balance(Stock Control)'!$E:$E,0))</f>
        <v>2</v>
      </c>
      <c r="I43" s="31"/>
      <c r="J43" s="31"/>
      <c r="K43" s="70">
        <v>119386.63799999998</v>
      </c>
      <c r="L43" s="64">
        <f t="shared" si="0"/>
        <v>119386.63799999998</v>
      </c>
      <c r="M43" s="5" t="s">
        <v>187</v>
      </c>
      <c r="N43" s="5"/>
      <c r="O43" s="5" t="s">
        <v>250</v>
      </c>
      <c r="P43" s="5" t="s">
        <v>189</v>
      </c>
      <c r="Q43" s="30" t="s">
        <v>137</v>
      </c>
      <c r="R43" s="37"/>
      <c r="S43" s="28"/>
      <c r="T43" s="28"/>
      <c r="U43" s="28"/>
      <c r="V43" s="28"/>
      <c r="W43" s="28"/>
      <c r="X43" s="28"/>
      <c r="Y43" s="28"/>
      <c r="Z43" s="8"/>
    </row>
    <row r="44" spans="1:26" ht="15" customHeight="1">
      <c r="A44" s="13">
        <v>35</v>
      </c>
      <c r="B44" s="5" t="s">
        <v>48</v>
      </c>
      <c r="C44" s="5" t="s">
        <v>219</v>
      </c>
      <c r="D44" s="5">
        <v>14508629</v>
      </c>
      <c r="E44" s="5">
        <v>1</v>
      </c>
      <c r="F44" s="5"/>
      <c r="G44" s="5" t="e">
        <f>INDEX('[1]Balance(Stock Control)'!$AL:$AL,MATCH(C44,'[1]Balance(Stock Control)'!$F:$F,0))</f>
        <v>#N/A</v>
      </c>
      <c r="H44" s="5">
        <f>INDEX('[2]Balance(Stock Control)'!$AK:$AK,MATCH(C44,'[2]Balance(Stock Control)'!$E:$E,0))</f>
        <v>11</v>
      </c>
      <c r="I44" s="5"/>
      <c r="J44" s="5"/>
      <c r="K44" s="63">
        <v>72578.89800000003</v>
      </c>
      <c r="L44" s="64">
        <f t="shared" si="0"/>
        <v>72578.89800000003</v>
      </c>
      <c r="M44" s="5" t="s">
        <v>187</v>
      </c>
      <c r="N44" s="5"/>
      <c r="O44" s="5" t="s">
        <v>250</v>
      </c>
      <c r="P44" s="5" t="s">
        <v>189</v>
      </c>
      <c r="Q44" s="30" t="s">
        <v>137</v>
      </c>
      <c r="R44" s="37"/>
      <c r="S44" s="28"/>
      <c r="T44" s="28"/>
      <c r="U44" s="28"/>
      <c r="V44" s="28"/>
      <c r="W44" s="28"/>
      <c r="X44" s="28"/>
      <c r="Y44" s="28"/>
      <c r="Z44" s="8"/>
    </row>
    <row r="45" spans="1:26" ht="15" customHeight="1">
      <c r="A45" s="13">
        <v>36</v>
      </c>
      <c r="B45" s="29" t="s">
        <v>49</v>
      </c>
      <c r="C45" s="43" t="s">
        <v>193</v>
      </c>
      <c r="D45" s="43">
        <v>14531641</v>
      </c>
      <c r="E45" s="32">
        <v>1</v>
      </c>
      <c r="F45" s="32"/>
      <c r="G45" s="5" t="e">
        <f>INDEX('[1]Balance(Stock Control)'!$AL:$AL,MATCH(C45,'[1]Balance(Stock Control)'!$F:$F,0))</f>
        <v>#N/A</v>
      </c>
      <c r="H45" s="5">
        <f>INDEX('[2]Balance(Stock Control)'!$AK:$AK,MATCH(C45,'[2]Balance(Stock Control)'!$E:$E,0))</f>
        <v>6</v>
      </c>
      <c r="I45" s="5"/>
      <c r="J45" s="32"/>
      <c r="K45" s="63">
        <v>382801.22999999992</v>
      </c>
      <c r="L45" s="64">
        <f t="shared" si="0"/>
        <v>382801.22999999992</v>
      </c>
      <c r="M45" s="32" t="s">
        <v>187</v>
      </c>
      <c r="N45" s="32"/>
      <c r="O45" s="5" t="s">
        <v>250</v>
      </c>
      <c r="P45" s="5" t="s">
        <v>189</v>
      </c>
      <c r="Q45" s="30" t="s">
        <v>137</v>
      </c>
      <c r="R45" s="37"/>
      <c r="S45" s="28"/>
      <c r="T45" s="28"/>
      <c r="U45" s="28"/>
      <c r="V45" s="28"/>
      <c r="W45" s="28"/>
      <c r="X45" s="28"/>
      <c r="Y45" s="28"/>
      <c r="Z45" s="8"/>
    </row>
    <row r="46" spans="1:26" s="119" customFormat="1" ht="15" customHeight="1">
      <c r="A46" s="110">
        <v>37</v>
      </c>
      <c r="B46" s="111" t="s">
        <v>50</v>
      </c>
      <c r="C46" s="120">
        <v>14595820</v>
      </c>
      <c r="D46" s="120"/>
      <c r="E46" s="120">
        <v>1</v>
      </c>
      <c r="F46" s="120"/>
      <c r="G46" s="111" t="e">
        <f>INDEX('[1]Balance(Stock Control)'!$AL:$AL,MATCH(C46,'[1]Balance(Stock Control)'!$F:$F,0))</f>
        <v>#N/A</v>
      </c>
      <c r="H46" s="111">
        <f>INDEX('[2]Balance(Stock Control)'!$AK:$AK,MATCH(C46,'[2]Balance(Stock Control)'!$E:$E,0))</f>
        <v>10</v>
      </c>
      <c r="I46" s="111"/>
      <c r="J46" s="120"/>
      <c r="K46" s="113">
        <v>229700</v>
      </c>
      <c r="L46" s="113">
        <f t="shared" si="0"/>
        <v>229700</v>
      </c>
      <c r="M46" s="120" t="s">
        <v>176</v>
      </c>
      <c r="N46" s="120"/>
      <c r="O46" s="111" t="s">
        <v>250</v>
      </c>
      <c r="P46" s="111" t="s">
        <v>189</v>
      </c>
      <c r="Q46" s="115" t="s">
        <v>137</v>
      </c>
      <c r="R46" s="116" t="s">
        <v>149</v>
      </c>
      <c r="S46" s="117"/>
      <c r="T46" s="117"/>
      <c r="U46" s="117"/>
      <c r="V46" s="117"/>
      <c r="W46" s="117"/>
      <c r="X46" s="117"/>
      <c r="Y46" s="117"/>
      <c r="Z46" s="118"/>
    </row>
    <row r="47" spans="1:26" ht="15" customHeight="1">
      <c r="A47" s="13">
        <v>38</v>
      </c>
      <c r="B47" s="31" t="s">
        <v>50</v>
      </c>
      <c r="C47" s="32" t="s">
        <v>236</v>
      </c>
      <c r="D47" s="32">
        <v>14531638</v>
      </c>
      <c r="E47" s="32">
        <v>1</v>
      </c>
      <c r="F47" s="32"/>
      <c r="G47" s="5" t="e">
        <f>INDEX('[1]Balance(Stock Control)'!$AL:$AL,MATCH(C47,'[1]Balance(Stock Control)'!$F:$F,0))</f>
        <v>#N/A</v>
      </c>
      <c r="H47" s="5">
        <f>INDEX('[2]Balance(Stock Control)'!$AK:$AK,MATCH(C47,'[2]Balance(Stock Control)'!$E:$E,0))</f>
        <v>6</v>
      </c>
      <c r="I47" s="32"/>
      <c r="J47" s="32"/>
      <c r="K47" s="63">
        <v>71556.66</v>
      </c>
      <c r="L47" s="64">
        <f t="shared" si="0"/>
        <v>71556.66</v>
      </c>
      <c r="M47" s="5" t="s">
        <v>187</v>
      </c>
      <c r="N47" s="5"/>
      <c r="O47" s="5" t="s">
        <v>250</v>
      </c>
      <c r="P47" s="5" t="s">
        <v>189</v>
      </c>
      <c r="Q47" s="30" t="s">
        <v>137</v>
      </c>
      <c r="R47" s="37" t="s">
        <v>150</v>
      </c>
      <c r="S47" s="28"/>
      <c r="T47" s="28"/>
      <c r="U47" s="28"/>
      <c r="V47" s="28"/>
      <c r="W47" s="28"/>
      <c r="X47" s="28"/>
      <c r="Y47" s="28"/>
      <c r="Z47" s="8"/>
    </row>
    <row r="48" spans="1:26" ht="15" customHeight="1">
      <c r="A48" s="13">
        <v>39</v>
      </c>
      <c r="B48" s="31" t="s">
        <v>50</v>
      </c>
      <c r="C48" s="32" t="s">
        <v>237</v>
      </c>
      <c r="D48" s="32">
        <v>14530485</v>
      </c>
      <c r="E48" s="32">
        <v>1</v>
      </c>
      <c r="F48" s="32"/>
      <c r="G48" s="5" t="e">
        <f>INDEX('[1]Balance(Stock Control)'!$AL:$AL,MATCH(C48,'[1]Balance(Stock Control)'!$F:$F,0))</f>
        <v>#N/A</v>
      </c>
      <c r="H48" s="5">
        <f>INDEX('[2]Balance(Stock Control)'!$AK:$AK,MATCH(C48,'[2]Balance(Stock Control)'!$E:$E,0))</f>
        <v>2</v>
      </c>
      <c r="I48" s="32"/>
      <c r="J48" s="32"/>
      <c r="K48" s="63">
        <v>185616.9</v>
      </c>
      <c r="L48" s="64">
        <f t="shared" si="0"/>
        <v>185616.9</v>
      </c>
      <c r="M48" s="5" t="s">
        <v>187</v>
      </c>
      <c r="N48" s="5"/>
      <c r="O48" s="5" t="s">
        <v>250</v>
      </c>
      <c r="P48" s="5" t="s">
        <v>189</v>
      </c>
      <c r="Q48" s="30" t="s">
        <v>137</v>
      </c>
      <c r="R48" s="37" t="s">
        <v>151</v>
      </c>
      <c r="S48" s="28"/>
      <c r="T48" s="28"/>
      <c r="U48" s="28"/>
      <c r="V48" s="28"/>
      <c r="W48" s="28"/>
      <c r="X48" s="28"/>
      <c r="Y48" s="28"/>
      <c r="Z48" s="8"/>
    </row>
    <row r="49" spans="1:26" s="119" customFormat="1" ht="15" customHeight="1">
      <c r="A49" s="110">
        <v>40</v>
      </c>
      <c r="B49" s="111" t="s">
        <v>242</v>
      </c>
      <c r="C49" s="120">
        <v>14636301</v>
      </c>
      <c r="D49" s="120">
        <v>14390065</v>
      </c>
      <c r="E49" s="120">
        <v>1</v>
      </c>
      <c r="F49" s="120"/>
      <c r="G49" s="111">
        <f>INDEX('[1]Balance(Stock Control)'!$AL:$AL,MATCH(C49,'[1]Balance(Stock Control)'!$F:$F,0))</f>
        <v>0</v>
      </c>
      <c r="H49" s="111">
        <f>INDEX('[2]Balance(Stock Control)'!$AK:$AK,MATCH(C49,'[2]Balance(Stock Control)'!$E:$E,0))</f>
        <v>0</v>
      </c>
      <c r="I49" s="120"/>
      <c r="J49" s="113">
        <v>750000</v>
      </c>
      <c r="K49" s="113">
        <f>J49*110%</f>
        <v>825000.00000000012</v>
      </c>
      <c r="L49" s="113">
        <f t="shared" si="0"/>
        <v>825000.00000000012</v>
      </c>
      <c r="M49" s="111" t="s">
        <v>138</v>
      </c>
      <c r="N49" s="111"/>
      <c r="O49" s="111" t="s">
        <v>250</v>
      </c>
      <c r="P49" s="111" t="s">
        <v>243</v>
      </c>
      <c r="Q49" s="115" t="s">
        <v>137</v>
      </c>
      <c r="R49" s="116" t="s">
        <v>152</v>
      </c>
      <c r="S49" s="117" t="s">
        <v>244</v>
      </c>
      <c r="T49" s="117"/>
      <c r="U49" s="117"/>
      <c r="V49" s="117"/>
      <c r="W49" s="117"/>
      <c r="X49" s="117"/>
      <c r="Y49" s="117"/>
      <c r="Z49" s="118"/>
    </row>
    <row r="50" spans="1:26" ht="15" customHeight="1">
      <c r="A50" s="13">
        <v>41</v>
      </c>
      <c r="B50" s="5" t="s">
        <v>52</v>
      </c>
      <c r="C50" s="32">
        <v>60100000</v>
      </c>
      <c r="D50" s="32"/>
      <c r="E50" s="32">
        <v>1</v>
      </c>
      <c r="F50" s="32"/>
      <c r="G50" s="5" t="e">
        <f>INDEX('[1]Balance(Stock Control)'!$AL:$AL,MATCH(C50,'[1]Balance(Stock Control)'!$F:$F,0))</f>
        <v>#N/A</v>
      </c>
      <c r="H50" s="5">
        <f>INDEX('[2]Balance(Stock Control)'!$AK:$AK,MATCH(C50,'[2]Balance(Stock Control)'!$E:$E,0))</f>
        <v>0</v>
      </c>
      <c r="I50" s="5"/>
      <c r="J50" s="32"/>
      <c r="K50" s="63">
        <v>1440000</v>
      </c>
      <c r="L50" s="64">
        <f t="shared" si="0"/>
        <v>1440000</v>
      </c>
      <c r="M50" s="47" t="s">
        <v>204</v>
      </c>
      <c r="N50" s="47"/>
      <c r="O50" s="5" t="s">
        <v>250</v>
      </c>
      <c r="P50" s="45" t="s">
        <v>217</v>
      </c>
      <c r="Q50" s="30" t="s">
        <v>137</v>
      </c>
      <c r="R50" s="37" t="s">
        <v>153</v>
      </c>
      <c r="S50" s="28"/>
      <c r="T50" s="28"/>
      <c r="U50" s="28"/>
      <c r="V50" s="28"/>
      <c r="W50" s="28"/>
      <c r="X50" s="28"/>
      <c r="Y50" s="28"/>
      <c r="Z50" s="8"/>
    </row>
    <row r="51" spans="1:26" s="119" customFormat="1" ht="15" customHeight="1">
      <c r="A51" s="110">
        <v>42</v>
      </c>
      <c r="B51" s="111" t="s">
        <v>53</v>
      </c>
      <c r="C51" s="120">
        <v>14514871</v>
      </c>
      <c r="D51" s="120"/>
      <c r="E51" s="120">
        <v>1</v>
      </c>
      <c r="F51" s="120"/>
      <c r="G51" s="111">
        <f>INDEX('[1]Balance(Stock Control)'!$AL:$AL,MATCH(C51,'[1]Balance(Stock Control)'!$F:$F,0))</f>
        <v>5</v>
      </c>
      <c r="H51" s="111">
        <f>INDEX('[2]Balance(Stock Control)'!$AK:$AK,MATCH(C51,'[2]Balance(Stock Control)'!$E:$E,0))</f>
        <v>0</v>
      </c>
      <c r="I51" s="120"/>
      <c r="J51" s="120"/>
      <c r="K51" s="113">
        <v>383800</v>
      </c>
      <c r="L51" s="113">
        <f t="shared" si="0"/>
        <v>383800</v>
      </c>
      <c r="M51" s="111" t="s">
        <v>177</v>
      </c>
      <c r="N51" s="111"/>
      <c r="O51" s="111" t="s">
        <v>250</v>
      </c>
      <c r="P51" s="111" t="s">
        <v>189</v>
      </c>
      <c r="Q51" s="115" t="s">
        <v>137</v>
      </c>
      <c r="R51" s="116" t="s">
        <v>154</v>
      </c>
      <c r="S51" s="117"/>
      <c r="T51" s="117"/>
      <c r="U51" s="117"/>
      <c r="V51" s="117"/>
      <c r="W51" s="117"/>
      <c r="X51" s="117"/>
      <c r="Y51" s="117"/>
      <c r="Z51" s="118"/>
    </row>
    <row r="52" spans="1:26" s="119" customFormat="1" ht="15" customHeight="1">
      <c r="A52" s="110">
        <v>43</v>
      </c>
      <c r="B52" s="111" t="s">
        <v>54</v>
      </c>
      <c r="C52" s="120" t="s">
        <v>228</v>
      </c>
      <c r="D52" s="123" t="s">
        <v>227</v>
      </c>
      <c r="E52" s="120">
        <v>1</v>
      </c>
      <c r="F52" s="120"/>
      <c r="G52" s="111" t="e">
        <f>INDEX('[1]Balance(Stock Control)'!$AL:$AL,MATCH(C52,'[1]Balance(Stock Control)'!$F:$F,0))</f>
        <v>#N/A</v>
      </c>
      <c r="H52" s="111">
        <f>INDEX('[2]Balance(Stock Control)'!$AK:$AK,MATCH(C52,'[2]Balance(Stock Control)'!$E:$E,0))</f>
        <v>1</v>
      </c>
      <c r="I52" s="111"/>
      <c r="J52" s="120"/>
      <c r="K52" s="113">
        <v>8058050.0000000009</v>
      </c>
      <c r="L52" s="113">
        <f t="shared" si="0"/>
        <v>8058050.0000000009</v>
      </c>
      <c r="M52" s="112" t="s">
        <v>187</v>
      </c>
      <c r="N52" s="112"/>
      <c r="O52" s="111" t="s">
        <v>250</v>
      </c>
      <c r="P52" s="112" t="s">
        <v>229</v>
      </c>
      <c r="Q52" s="115" t="s">
        <v>137</v>
      </c>
      <c r="R52" s="116"/>
      <c r="S52" s="117"/>
      <c r="T52" s="117"/>
      <c r="U52" s="117"/>
      <c r="V52" s="117"/>
      <c r="W52" s="117"/>
      <c r="X52" s="117"/>
      <c r="Y52" s="117"/>
      <c r="Z52" s="118"/>
    </row>
    <row r="53" spans="1:26" s="119" customFormat="1" ht="15" customHeight="1">
      <c r="A53" s="110">
        <v>44</v>
      </c>
      <c r="B53" s="111" t="s">
        <v>55</v>
      </c>
      <c r="C53" s="120">
        <v>14570110</v>
      </c>
      <c r="D53" s="120"/>
      <c r="E53" s="120">
        <v>2</v>
      </c>
      <c r="F53" s="120"/>
      <c r="G53" s="111" t="e">
        <f>INDEX('[1]Balance(Stock Control)'!$AL:$AL,MATCH(C53,'[1]Balance(Stock Control)'!$F:$F,0))</f>
        <v>#N/A</v>
      </c>
      <c r="H53" s="111" t="e">
        <f>INDEX('[2]Balance(Stock Control)'!$AK:$AK,MATCH(C53,'[2]Balance(Stock Control)'!$E:$E,0))</f>
        <v>#N/A</v>
      </c>
      <c r="I53" s="111"/>
      <c r="J53" s="120"/>
      <c r="K53" s="113">
        <v>5735000</v>
      </c>
      <c r="L53" s="113">
        <f t="shared" si="0"/>
        <v>11470000</v>
      </c>
      <c r="M53" s="112" t="s">
        <v>205</v>
      </c>
      <c r="N53" s="112"/>
      <c r="O53" s="111" t="s">
        <v>250</v>
      </c>
      <c r="P53" s="112" t="s">
        <v>217</v>
      </c>
      <c r="Q53" s="115" t="s">
        <v>137</v>
      </c>
      <c r="R53" s="116"/>
      <c r="S53" s="117"/>
      <c r="T53" s="117"/>
      <c r="U53" s="117"/>
      <c r="V53" s="117"/>
      <c r="W53" s="117"/>
      <c r="X53" s="117"/>
      <c r="Y53" s="117"/>
      <c r="Z53" s="118"/>
    </row>
    <row r="54" spans="1:26" s="88" customFormat="1" ht="15" customHeight="1">
      <c r="A54" s="83">
        <v>45</v>
      </c>
      <c r="B54" s="85" t="s">
        <v>56</v>
      </c>
      <c r="C54" s="84">
        <v>14532543</v>
      </c>
      <c r="D54" s="84"/>
      <c r="E54" s="84">
        <v>4</v>
      </c>
      <c r="F54" s="84"/>
      <c r="G54" s="85">
        <f>INDEX('[1]Balance(Stock Control)'!$AL:$AL,MATCH(C54,'[1]Balance(Stock Control)'!$F:$F,0))</f>
        <v>2</v>
      </c>
      <c r="H54" s="85" t="e">
        <f>INDEX('[2]Balance(Stock Control)'!$AK:$AK,MATCH(C54,'[2]Balance(Stock Control)'!$E:$E,0))</f>
        <v>#N/A</v>
      </c>
      <c r="I54" s="84"/>
      <c r="J54" s="84"/>
      <c r="K54" s="86">
        <v>0</v>
      </c>
      <c r="L54" s="86">
        <f t="shared" si="0"/>
        <v>0</v>
      </c>
      <c r="M54" s="85" t="s">
        <v>177</v>
      </c>
      <c r="N54" s="85"/>
      <c r="O54" s="85" t="s">
        <v>251</v>
      </c>
      <c r="P54" s="85" t="s">
        <v>190</v>
      </c>
      <c r="Q54" s="87" t="s">
        <v>137</v>
      </c>
      <c r="R54" s="39"/>
      <c r="S54" s="128"/>
      <c r="T54" s="128"/>
      <c r="U54" s="128"/>
      <c r="V54" s="128"/>
      <c r="W54" s="128"/>
      <c r="X54" s="128"/>
      <c r="Y54" s="128"/>
      <c r="Z54" s="129"/>
    </row>
    <row r="55" spans="1:26" s="88" customFormat="1" ht="15" customHeight="1">
      <c r="A55" s="83">
        <v>46</v>
      </c>
      <c r="B55" s="85" t="s">
        <v>57</v>
      </c>
      <c r="C55" s="84">
        <v>14533880</v>
      </c>
      <c r="D55" s="131" t="s">
        <v>206</v>
      </c>
      <c r="E55" s="84">
        <v>2</v>
      </c>
      <c r="F55" s="84"/>
      <c r="G55" s="85" t="e">
        <f>INDEX('[1]Balance(Stock Control)'!$AL:$AL,MATCH(C55,'[1]Balance(Stock Control)'!$F:$F,0))</f>
        <v>#N/A</v>
      </c>
      <c r="H55" s="85" t="e">
        <f>INDEX('[2]Balance(Stock Control)'!$AK:$AK,MATCH(C55,'[2]Balance(Stock Control)'!$E:$E,0))</f>
        <v>#N/A</v>
      </c>
      <c r="I55" s="85"/>
      <c r="J55" s="84"/>
      <c r="K55" s="86">
        <v>0</v>
      </c>
      <c r="L55" s="86">
        <v>0</v>
      </c>
      <c r="M55" s="132" t="s">
        <v>205</v>
      </c>
      <c r="N55" s="132"/>
      <c r="O55" s="132" t="s">
        <v>251</v>
      </c>
      <c r="P55" s="132" t="s">
        <v>217</v>
      </c>
      <c r="Q55" s="87" t="s">
        <v>137</v>
      </c>
      <c r="R55" s="39" t="s">
        <v>207</v>
      </c>
      <c r="S55" s="128"/>
      <c r="T55" s="128"/>
      <c r="U55" s="128"/>
      <c r="V55" s="128"/>
      <c r="W55" s="128"/>
      <c r="X55" s="128"/>
      <c r="Y55" s="128"/>
      <c r="Z55" s="129"/>
    </row>
    <row r="56" spans="1:26" s="119" customFormat="1" ht="15" customHeight="1">
      <c r="A56" s="110">
        <v>47</v>
      </c>
      <c r="B56" s="111" t="s">
        <v>58</v>
      </c>
      <c r="C56" s="122" t="s">
        <v>194</v>
      </c>
      <c r="D56" s="122">
        <v>14532373</v>
      </c>
      <c r="E56" s="120">
        <v>100</v>
      </c>
      <c r="F56" s="120"/>
      <c r="G56" s="111" t="e">
        <f>INDEX('[1]Balance(Stock Control)'!$AL:$AL,MATCH(C56,'[1]Balance(Stock Control)'!$F:$F,0))</f>
        <v>#N/A</v>
      </c>
      <c r="H56" s="111">
        <f>INDEX('[2]Balance(Stock Control)'!$AK:$AK,MATCH(C56,'[2]Balance(Stock Control)'!$E:$E,0))</f>
        <v>200</v>
      </c>
      <c r="I56" s="111"/>
      <c r="J56" s="120">
        <v>115000</v>
      </c>
      <c r="K56" s="113">
        <v>126500.00000000001</v>
      </c>
      <c r="L56" s="113">
        <f>K56*E56</f>
        <v>12650000.000000002</v>
      </c>
      <c r="M56" s="120" t="s">
        <v>138</v>
      </c>
      <c r="N56" s="120"/>
      <c r="O56" s="112" t="s">
        <v>250</v>
      </c>
      <c r="P56" s="112" t="s">
        <v>243</v>
      </c>
      <c r="Q56" s="115" t="s">
        <v>137</v>
      </c>
      <c r="R56" s="116"/>
      <c r="S56" s="117"/>
      <c r="T56" s="117"/>
      <c r="U56" s="117"/>
      <c r="V56" s="117"/>
      <c r="W56" s="117"/>
      <c r="X56" s="117"/>
      <c r="Y56" s="117"/>
      <c r="Z56" s="118"/>
    </row>
    <row r="57" spans="1:26" ht="15" customHeight="1">
      <c r="A57" s="13">
        <v>48</v>
      </c>
      <c r="B57" s="5" t="s">
        <v>20</v>
      </c>
      <c r="C57" s="32">
        <v>14880552</v>
      </c>
      <c r="D57" s="32"/>
      <c r="E57" s="32">
        <v>400</v>
      </c>
      <c r="F57" s="32"/>
      <c r="G57" s="5">
        <f>INDEX('[1]Balance(Stock Control)'!$AL:$AL,MATCH(C57,'[1]Balance(Stock Control)'!$F:$F,0))</f>
        <v>0</v>
      </c>
      <c r="H57" s="5" t="e">
        <f>INDEX('[2]Balance(Stock Control)'!$AK:$AK,MATCH(C57,'[2]Balance(Stock Control)'!$E:$E,0))</f>
        <v>#N/A</v>
      </c>
      <c r="I57" s="32"/>
      <c r="J57" s="64">
        <v>2500</v>
      </c>
      <c r="K57" s="133">
        <v>3300</v>
      </c>
      <c r="L57" s="135">
        <f t="shared" si="0"/>
        <v>1320000</v>
      </c>
      <c r="M57" s="32" t="s">
        <v>138</v>
      </c>
      <c r="N57" s="32"/>
      <c r="O57" s="5" t="s">
        <v>250</v>
      </c>
      <c r="P57" s="32" t="s">
        <v>138</v>
      </c>
      <c r="Q57" s="30" t="s">
        <v>137</v>
      </c>
      <c r="R57" s="37"/>
      <c r="S57" s="28"/>
      <c r="T57" s="28"/>
      <c r="U57" s="28"/>
      <c r="V57" s="28"/>
      <c r="W57" s="28"/>
      <c r="X57" s="28"/>
      <c r="Y57" s="28"/>
      <c r="Z57" s="8"/>
    </row>
    <row r="58" spans="1:26" ht="15" customHeight="1">
      <c r="A58" s="13">
        <v>49</v>
      </c>
      <c r="B58" s="5" t="s">
        <v>59</v>
      </c>
      <c r="C58" s="32">
        <v>14663702</v>
      </c>
      <c r="D58" s="32"/>
      <c r="E58" s="32">
        <v>400</v>
      </c>
      <c r="F58" s="32"/>
      <c r="G58" s="5">
        <f>INDEX('[1]Balance(Stock Control)'!$AL:$AL,MATCH(C58,'[1]Balance(Stock Control)'!$F:$F,0))</f>
        <v>0</v>
      </c>
      <c r="H58" s="5" t="e">
        <f>INDEX('[2]Balance(Stock Control)'!$AK:$AK,MATCH(C58,'[2]Balance(Stock Control)'!$E:$E,0))</f>
        <v>#N/A</v>
      </c>
      <c r="I58" s="32"/>
      <c r="J58" s="64">
        <v>1500</v>
      </c>
      <c r="K58" s="134"/>
      <c r="L58" s="136"/>
      <c r="M58" s="32" t="s">
        <v>138</v>
      </c>
      <c r="N58" s="32"/>
      <c r="O58" s="5" t="s">
        <v>250</v>
      </c>
      <c r="P58" s="32" t="s">
        <v>138</v>
      </c>
      <c r="Q58" s="30" t="s">
        <v>137</v>
      </c>
      <c r="R58" s="37"/>
      <c r="S58" s="28"/>
      <c r="T58" s="28"/>
      <c r="U58" s="28"/>
      <c r="V58" s="28"/>
      <c r="W58" s="28"/>
      <c r="X58" s="28"/>
      <c r="Y58" s="28"/>
      <c r="Z58" s="8"/>
    </row>
    <row r="59" spans="1:26" s="80" customFormat="1" ht="15" customHeight="1">
      <c r="A59" s="71">
        <v>50</v>
      </c>
      <c r="B59" s="72" t="s">
        <v>60</v>
      </c>
      <c r="C59" s="109" t="s">
        <v>195</v>
      </c>
      <c r="D59" s="109">
        <v>14570780</v>
      </c>
      <c r="E59" s="81">
        <v>4</v>
      </c>
      <c r="F59" s="81"/>
      <c r="G59" s="72" t="e">
        <f>INDEX('[1]Balance(Stock Control)'!$AL:$AL,MATCH(C59,'[1]Balance(Stock Control)'!$F:$F,0))</f>
        <v>#N/A</v>
      </c>
      <c r="H59" s="72">
        <f>INDEX('[2]Balance(Stock Control)'!$AK:$AK,MATCH(C59,'[2]Balance(Stock Control)'!$E:$E,0))</f>
        <v>3</v>
      </c>
      <c r="I59" s="72"/>
      <c r="J59" s="81"/>
      <c r="K59" s="74">
        <v>449892.32399999996</v>
      </c>
      <c r="L59" s="74">
        <f t="shared" si="0"/>
        <v>1799569.2959999999</v>
      </c>
      <c r="M59" s="81" t="s">
        <v>187</v>
      </c>
      <c r="N59" s="81"/>
      <c r="O59" s="72" t="s">
        <v>250</v>
      </c>
      <c r="P59" s="73" t="s">
        <v>189</v>
      </c>
      <c r="Q59" s="76" t="s">
        <v>137</v>
      </c>
      <c r="R59" s="77"/>
      <c r="S59" s="78"/>
      <c r="T59" s="78"/>
      <c r="U59" s="78"/>
      <c r="V59" s="78"/>
      <c r="W59" s="78"/>
      <c r="X59" s="78"/>
      <c r="Y59" s="78"/>
      <c r="Z59" s="79"/>
    </row>
    <row r="60" spans="1:26" ht="15" customHeight="1">
      <c r="A60" s="13">
        <v>51</v>
      </c>
      <c r="B60" s="5" t="s">
        <v>61</v>
      </c>
      <c r="C60" s="45">
        <v>990518</v>
      </c>
      <c r="D60" s="47"/>
      <c r="E60" s="32">
        <v>16</v>
      </c>
      <c r="F60" s="32"/>
      <c r="G60" s="5" t="e">
        <f>INDEX('[1]Balance(Stock Control)'!$AL:$AL,MATCH(C60,'[1]Balance(Stock Control)'!$F:$F,0))</f>
        <v>#N/A</v>
      </c>
      <c r="H60" s="5" t="e">
        <f>INDEX('[2]Balance(Stock Control)'!$AK:$AK,MATCH(C60,'[2]Balance(Stock Control)'!$E:$E,0))</f>
        <v>#N/A</v>
      </c>
      <c r="I60" s="5"/>
      <c r="J60" s="64">
        <v>5000</v>
      </c>
      <c r="K60" s="63">
        <v>5500</v>
      </c>
      <c r="L60" s="64">
        <f t="shared" si="0"/>
        <v>88000</v>
      </c>
      <c r="M60" s="45" t="s">
        <v>138</v>
      </c>
      <c r="N60" s="45"/>
      <c r="O60" s="5" t="s">
        <v>250</v>
      </c>
      <c r="P60" s="45" t="s">
        <v>138</v>
      </c>
      <c r="Q60" s="30" t="s">
        <v>137</v>
      </c>
      <c r="R60" s="37"/>
      <c r="S60" s="28"/>
      <c r="T60" s="28"/>
      <c r="U60" s="28"/>
      <c r="V60" s="28"/>
      <c r="W60" s="28"/>
      <c r="X60" s="28"/>
      <c r="Y60" s="28"/>
      <c r="Z60" s="8"/>
    </row>
    <row r="61" spans="1:26" s="80" customFormat="1" ht="15" customHeight="1">
      <c r="A61" s="71">
        <v>52</v>
      </c>
      <c r="B61" s="72" t="s">
        <v>62</v>
      </c>
      <c r="C61" s="81" t="s">
        <v>230</v>
      </c>
      <c r="D61" s="81" t="s">
        <v>208</v>
      </c>
      <c r="E61" s="81">
        <v>2</v>
      </c>
      <c r="F61" s="81"/>
      <c r="G61" s="72" t="e">
        <f>INDEX('[1]Balance(Stock Control)'!$AL:$AL,MATCH(C61,'[1]Balance(Stock Control)'!$F:$F,0))</f>
        <v>#N/A</v>
      </c>
      <c r="H61" s="72">
        <f>INDEX('[2]Balance(Stock Control)'!$AK:$AK,MATCH(C61,'[2]Balance(Stock Control)'!$E:$E,0))</f>
        <v>4</v>
      </c>
      <c r="I61" s="72"/>
      <c r="J61" s="81"/>
      <c r="K61" s="74">
        <v>1178263.8</v>
      </c>
      <c r="L61" s="74">
        <f t="shared" si="0"/>
        <v>2356527.6</v>
      </c>
      <c r="M61" s="73" t="s">
        <v>187</v>
      </c>
      <c r="N61" s="73"/>
      <c r="O61" s="72" t="s">
        <v>250</v>
      </c>
      <c r="P61" s="73" t="s">
        <v>189</v>
      </c>
      <c r="Q61" s="76" t="s">
        <v>137</v>
      </c>
      <c r="R61" s="77"/>
      <c r="S61" s="78"/>
      <c r="T61" s="78"/>
      <c r="U61" s="78"/>
      <c r="V61" s="78"/>
      <c r="W61" s="78"/>
      <c r="X61" s="78"/>
      <c r="Y61" s="78"/>
      <c r="Z61" s="79"/>
    </row>
    <row r="62" spans="1:26" ht="15" customHeight="1">
      <c r="A62" s="13">
        <v>53</v>
      </c>
      <c r="B62" s="5" t="s">
        <v>63</v>
      </c>
      <c r="C62" s="32" t="s">
        <v>118</v>
      </c>
      <c r="D62" s="32"/>
      <c r="E62" s="32">
        <v>2</v>
      </c>
      <c r="F62" s="32"/>
      <c r="G62" s="5">
        <f>INDEX('[1]Balance(Stock Control)'!$AL:$AL,MATCH(C62,'[1]Balance(Stock Control)'!$F:$F,0))</f>
        <v>0</v>
      </c>
      <c r="H62" s="5">
        <f>INDEX('[2]Balance(Stock Control)'!$AK:$AK,MATCH(C62,'[2]Balance(Stock Control)'!$E:$E,0))</f>
        <v>8</v>
      </c>
      <c r="I62" s="32"/>
      <c r="J62" s="32"/>
      <c r="K62" s="63">
        <v>135338.93099999998</v>
      </c>
      <c r="L62" s="64">
        <f t="shared" si="0"/>
        <v>270677.86199999996</v>
      </c>
      <c r="M62" s="32" t="s">
        <v>176</v>
      </c>
      <c r="N62" s="32"/>
      <c r="O62" s="5" t="s">
        <v>250</v>
      </c>
      <c r="P62" s="5" t="s">
        <v>189</v>
      </c>
      <c r="Q62" s="30" t="s">
        <v>137</v>
      </c>
      <c r="R62" s="37" t="s">
        <v>155</v>
      </c>
      <c r="S62" s="28"/>
      <c r="T62" s="28"/>
      <c r="U62" s="28"/>
      <c r="V62" s="28"/>
      <c r="W62" s="28"/>
      <c r="X62" s="28"/>
      <c r="Y62" s="28"/>
      <c r="Z62" s="8"/>
    </row>
    <row r="63" spans="1:26" ht="15" customHeight="1">
      <c r="A63" s="13">
        <v>54</v>
      </c>
      <c r="B63" s="5" t="s">
        <v>64</v>
      </c>
      <c r="C63" s="41">
        <v>14545576</v>
      </c>
      <c r="D63" s="41"/>
      <c r="E63" s="32">
        <v>4</v>
      </c>
      <c r="F63" s="32"/>
      <c r="G63" s="5">
        <v>1</v>
      </c>
      <c r="H63" s="5" t="e">
        <f>INDEX('[2]Balance(Stock Control)'!$AK:$AK,MATCH(C63,'[2]Balance(Stock Control)'!$E:$E,0))</f>
        <v>#N/A</v>
      </c>
      <c r="I63" s="32"/>
      <c r="J63" s="55"/>
      <c r="K63" s="63">
        <v>220000</v>
      </c>
      <c r="L63" s="64">
        <f t="shared" si="0"/>
        <v>880000</v>
      </c>
      <c r="M63" s="5" t="s">
        <v>205</v>
      </c>
      <c r="N63" s="5"/>
      <c r="O63" s="5" t="s">
        <v>250</v>
      </c>
      <c r="P63" s="5" t="s">
        <v>217</v>
      </c>
      <c r="Q63" s="30" t="s">
        <v>137</v>
      </c>
      <c r="R63" s="37"/>
      <c r="S63" s="28"/>
      <c r="T63" s="28"/>
      <c r="U63" s="28"/>
      <c r="V63" s="28"/>
      <c r="W63" s="28"/>
      <c r="X63" s="28"/>
      <c r="Y63" s="28"/>
      <c r="Z63" s="8"/>
    </row>
    <row r="64" spans="1:26" s="88" customFormat="1" ht="15" customHeight="1">
      <c r="A64" s="83">
        <v>55</v>
      </c>
      <c r="B64" s="85" t="s">
        <v>65</v>
      </c>
      <c r="C64" s="84">
        <v>990520</v>
      </c>
      <c r="D64" s="84"/>
      <c r="E64" s="84">
        <v>4</v>
      </c>
      <c r="F64" s="84"/>
      <c r="G64" s="85" t="e">
        <f>INDEX('[1]Balance(Stock Control)'!$AL:$AL,MATCH(C64,'[1]Balance(Stock Control)'!$F:$F,0))</f>
        <v>#N/A</v>
      </c>
      <c r="H64" s="85" t="e">
        <f>INDEX('[2]Balance(Stock Control)'!$AK:$AK,MATCH(C64,'[2]Balance(Stock Control)'!$E:$E,0))</f>
        <v>#N/A</v>
      </c>
      <c r="I64" s="85"/>
      <c r="J64" s="86">
        <v>5000</v>
      </c>
      <c r="K64" s="86">
        <v>0</v>
      </c>
      <c r="L64" s="86">
        <v>0</v>
      </c>
      <c r="M64" s="84" t="s">
        <v>138</v>
      </c>
      <c r="N64" s="84"/>
      <c r="O64" s="132" t="s">
        <v>251</v>
      </c>
      <c r="P64" s="84" t="s">
        <v>138</v>
      </c>
      <c r="Q64" s="87" t="s">
        <v>137</v>
      </c>
      <c r="R64" s="39"/>
      <c r="S64" s="128"/>
      <c r="T64" s="128"/>
      <c r="U64" s="128"/>
      <c r="V64" s="128"/>
      <c r="W64" s="128"/>
      <c r="X64" s="128"/>
      <c r="Y64" s="128"/>
      <c r="Z64" s="129"/>
    </row>
    <row r="65" spans="1:26" s="119" customFormat="1" ht="15" customHeight="1">
      <c r="A65" s="110">
        <v>56</v>
      </c>
      <c r="B65" s="111" t="s">
        <v>64</v>
      </c>
      <c r="C65" s="120">
        <v>14566801</v>
      </c>
      <c r="D65" s="120"/>
      <c r="E65" s="120">
        <v>18</v>
      </c>
      <c r="F65" s="120"/>
      <c r="G65" s="111">
        <f>INDEX('[1]Balance(Stock Control)'!$AL:$AL,MATCH(C65,'[1]Balance(Stock Control)'!$F:$F,0))</f>
        <v>0</v>
      </c>
      <c r="H65" s="111" t="e">
        <f>INDEX('[2]Balance(Stock Control)'!$AK:$AK,MATCH(C65,'[2]Balance(Stock Control)'!$E:$E,0))</f>
        <v>#N/A</v>
      </c>
      <c r="I65" s="120"/>
      <c r="J65" s="120"/>
      <c r="K65" s="113">
        <v>379000</v>
      </c>
      <c r="L65" s="113">
        <f t="shared" si="0"/>
        <v>6822000</v>
      </c>
      <c r="M65" s="121" t="s">
        <v>205</v>
      </c>
      <c r="N65" s="121"/>
      <c r="O65" s="111" t="s">
        <v>250</v>
      </c>
      <c r="P65" s="112" t="s">
        <v>217</v>
      </c>
      <c r="Q65" s="115" t="s">
        <v>137</v>
      </c>
      <c r="R65" s="116"/>
      <c r="S65" s="117"/>
      <c r="T65" s="117"/>
      <c r="U65" s="117"/>
      <c r="V65" s="117"/>
      <c r="W65" s="117"/>
      <c r="X65" s="117"/>
      <c r="Y65" s="117"/>
      <c r="Z65" s="118"/>
    </row>
    <row r="66" spans="1:26" ht="15" customHeight="1">
      <c r="A66" s="13">
        <v>57</v>
      </c>
      <c r="B66" s="11" t="s">
        <v>61</v>
      </c>
      <c r="C66" s="32">
        <v>997477</v>
      </c>
      <c r="D66" s="32"/>
      <c r="E66" s="32">
        <v>72</v>
      </c>
      <c r="F66" s="32"/>
      <c r="G66" s="5">
        <f>INDEX('[1]Balance(Stock Control)'!$AL:$AL,MATCH(C66,'[1]Balance(Stock Control)'!$F:$F,0))</f>
        <v>0</v>
      </c>
      <c r="H66" s="5" t="e">
        <f>INDEX('[2]Balance(Stock Control)'!$AK:$AK,MATCH(C66,'[2]Balance(Stock Control)'!$E:$E,0))</f>
        <v>#N/A</v>
      </c>
      <c r="I66" s="32"/>
      <c r="J66" s="64">
        <v>5000</v>
      </c>
      <c r="K66" s="63">
        <v>5500</v>
      </c>
      <c r="L66" s="64">
        <f t="shared" si="0"/>
        <v>396000</v>
      </c>
      <c r="M66" s="32" t="s">
        <v>138</v>
      </c>
      <c r="N66" s="32"/>
      <c r="O66" s="5" t="s">
        <v>250</v>
      </c>
      <c r="P66" s="32" t="s">
        <v>138</v>
      </c>
      <c r="Q66" s="30" t="s">
        <v>137</v>
      </c>
      <c r="R66" s="37"/>
      <c r="S66" s="28"/>
      <c r="T66" s="28"/>
      <c r="U66" s="28"/>
      <c r="V66" s="28"/>
      <c r="W66" s="28"/>
      <c r="X66" s="28"/>
      <c r="Y66" s="28"/>
      <c r="Z66" s="8"/>
    </row>
    <row r="67" spans="1:26" s="119" customFormat="1" ht="15" customHeight="1">
      <c r="A67" s="110">
        <v>58</v>
      </c>
      <c r="B67" s="125" t="s">
        <v>61</v>
      </c>
      <c r="C67" s="120">
        <v>60110356</v>
      </c>
      <c r="D67" s="120"/>
      <c r="E67" s="120">
        <v>8</v>
      </c>
      <c r="F67" s="120"/>
      <c r="G67" s="111" t="e">
        <f>INDEX('[1]Balance(Stock Control)'!$AL:$AL,MATCH(C67,'[1]Balance(Stock Control)'!$F:$F,0))</f>
        <v>#N/A</v>
      </c>
      <c r="H67" s="111" t="e">
        <f>INDEX('[2]Balance(Stock Control)'!$AK:$AK,MATCH(C67,'[2]Balance(Stock Control)'!$E:$E,0))</f>
        <v>#N/A</v>
      </c>
      <c r="I67" s="111"/>
      <c r="J67" s="113">
        <v>3500</v>
      </c>
      <c r="K67" s="113">
        <v>3850</v>
      </c>
      <c r="L67" s="113">
        <f t="shared" si="0"/>
        <v>30800</v>
      </c>
      <c r="M67" s="120" t="s">
        <v>138</v>
      </c>
      <c r="N67" s="120"/>
      <c r="O67" s="111" t="s">
        <v>250</v>
      </c>
      <c r="P67" s="120" t="s">
        <v>138</v>
      </c>
      <c r="Q67" s="115" t="s">
        <v>137</v>
      </c>
      <c r="R67" s="116"/>
      <c r="S67" s="117"/>
      <c r="T67" s="117"/>
      <c r="U67" s="117"/>
      <c r="V67" s="117"/>
      <c r="W67" s="117"/>
      <c r="X67" s="117"/>
      <c r="Y67" s="117"/>
      <c r="Z67" s="118"/>
    </row>
    <row r="68" spans="1:26" ht="15" customHeight="1">
      <c r="A68" s="13">
        <v>59</v>
      </c>
      <c r="B68" s="11" t="s">
        <v>66</v>
      </c>
      <c r="C68" s="32">
        <v>14881276</v>
      </c>
      <c r="D68" s="32"/>
      <c r="E68" s="32">
        <v>1</v>
      </c>
      <c r="F68" s="32"/>
      <c r="G68" s="5">
        <f>INDEX('[1]Balance(Stock Control)'!$AL:$AL,MATCH(C68,'[1]Balance(Stock Control)'!$F:$F,0))</f>
        <v>0</v>
      </c>
      <c r="H68" s="5">
        <f>INDEX('[2]Balance(Stock Control)'!$AK:$AK,MATCH(C68,'[2]Balance(Stock Control)'!$E:$E,0))</f>
        <v>15</v>
      </c>
      <c r="I68" s="32"/>
      <c r="J68" s="32"/>
      <c r="K68" s="63">
        <v>64293.389999999992</v>
      </c>
      <c r="L68" s="64">
        <f t="shared" si="0"/>
        <v>64293.389999999992</v>
      </c>
      <c r="M68" s="32" t="s">
        <v>176</v>
      </c>
      <c r="N68" s="32"/>
      <c r="O68" s="5" t="s">
        <v>250</v>
      </c>
      <c r="P68" s="5" t="s">
        <v>189</v>
      </c>
      <c r="Q68" s="30" t="s">
        <v>137</v>
      </c>
      <c r="R68" s="37" t="s">
        <v>156</v>
      </c>
      <c r="S68" s="28"/>
      <c r="T68" s="28"/>
      <c r="U68" s="28"/>
      <c r="V68" s="28"/>
      <c r="W68" s="28"/>
      <c r="X68" s="28"/>
      <c r="Y68" s="28"/>
      <c r="Z68" s="8"/>
    </row>
    <row r="69" spans="1:26" ht="15" customHeight="1">
      <c r="A69" s="13">
        <v>60</v>
      </c>
      <c r="B69" s="11" t="s">
        <v>67</v>
      </c>
      <c r="C69" s="32" t="s">
        <v>220</v>
      </c>
      <c r="D69" s="32">
        <v>15082742</v>
      </c>
      <c r="E69" s="32">
        <v>1</v>
      </c>
      <c r="F69" s="32"/>
      <c r="G69" s="5" t="e">
        <f>INDEX('[1]Balance(Stock Control)'!$AL:$AL,MATCH(C69,'[1]Balance(Stock Control)'!$F:$F,0))</f>
        <v>#N/A</v>
      </c>
      <c r="H69" s="5">
        <v>13</v>
      </c>
      <c r="I69" s="32"/>
      <c r="J69" s="32"/>
      <c r="K69" s="63">
        <v>847381.50000000012</v>
      </c>
      <c r="L69" s="64">
        <f t="shared" si="0"/>
        <v>847381.50000000012</v>
      </c>
      <c r="M69" s="32" t="s">
        <v>221</v>
      </c>
      <c r="N69" s="32"/>
      <c r="O69" s="5" t="s">
        <v>250</v>
      </c>
      <c r="P69" s="32" t="s">
        <v>189</v>
      </c>
      <c r="Q69" s="30" t="s">
        <v>137</v>
      </c>
      <c r="R69" s="37"/>
      <c r="S69" s="28"/>
      <c r="T69" s="28"/>
      <c r="U69" s="28"/>
      <c r="V69" s="28"/>
      <c r="W69" s="28"/>
      <c r="X69" s="28"/>
      <c r="Y69" s="28"/>
      <c r="Z69" s="8"/>
    </row>
    <row r="70" spans="1:26" ht="15" customHeight="1">
      <c r="A70" s="13">
        <v>61</v>
      </c>
      <c r="B70" s="11" t="s">
        <v>68</v>
      </c>
      <c r="C70" s="32">
        <v>14602245</v>
      </c>
      <c r="D70" s="32"/>
      <c r="E70" s="32">
        <v>1</v>
      </c>
      <c r="F70" s="32"/>
      <c r="G70" s="5">
        <v>0</v>
      </c>
      <c r="H70" s="5" t="e">
        <f>INDEX('[2]Balance(Stock Control)'!$AK:$AK,MATCH(C70,'[2]Balance(Stock Control)'!$E:$E,0))</f>
        <v>#N/A</v>
      </c>
      <c r="I70" s="5"/>
      <c r="J70" s="64">
        <v>270000</v>
      </c>
      <c r="K70" s="63">
        <v>297000</v>
      </c>
      <c r="L70" s="64">
        <f t="shared" si="0"/>
        <v>297000</v>
      </c>
      <c r="M70" s="32" t="s">
        <v>138</v>
      </c>
      <c r="N70" s="32"/>
      <c r="O70" s="5" t="s">
        <v>250</v>
      </c>
      <c r="P70" s="32" t="s">
        <v>138</v>
      </c>
      <c r="Q70" s="30" t="s">
        <v>137</v>
      </c>
      <c r="R70" s="37"/>
      <c r="S70" s="28"/>
      <c r="T70" s="28"/>
      <c r="U70" s="28"/>
      <c r="V70" s="28"/>
      <c r="W70" s="28"/>
      <c r="X70" s="28"/>
      <c r="Y70" s="28"/>
      <c r="Z70" s="8"/>
    </row>
    <row r="71" spans="1:26" s="119" customFormat="1" ht="15" customHeight="1">
      <c r="A71" s="110">
        <v>62</v>
      </c>
      <c r="B71" s="125" t="s">
        <v>21</v>
      </c>
      <c r="C71" s="120">
        <v>14600017</v>
      </c>
      <c r="D71" s="120"/>
      <c r="E71" s="120">
        <v>1</v>
      </c>
      <c r="F71" s="120"/>
      <c r="G71" s="111">
        <f>INDEX('[1]Balance(Stock Control)'!$AL:$AL,MATCH(C71,'[1]Balance(Stock Control)'!$F:$F,0))</f>
        <v>1</v>
      </c>
      <c r="H71" s="111">
        <f>INDEX('[2]Balance(Stock Control)'!$AK:$AK,MATCH(C71,'[2]Balance(Stock Control)'!$E:$E,0))</f>
        <v>0</v>
      </c>
      <c r="I71" s="120"/>
      <c r="J71" s="120"/>
      <c r="K71" s="113">
        <v>533900</v>
      </c>
      <c r="L71" s="113">
        <f t="shared" si="0"/>
        <v>533900</v>
      </c>
      <c r="M71" s="111" t="s">
        <v>177</v>
      </c>
      <c r="N71" s="111"/>
      <c r="O71" s="111" t="s">
        <v>250</v>
      </c>
      <c r="P71" s="111" t="s">
        <v>189</v>
      </c>
      <c r="Q71" s="115" t="s">
        <v>137</v>
      </c>
      <c r="R71" s="116" t="s">
        <v>156</v>
      </c>
      <c r="S71" s="117"/>
      <c r="T71" s="117"/>
      <c r="U71" s="117"/>
      <c r="V71" s="117"/>
      <c r="W71" s="117"/>
      <c r="X71" s="117"/>
      <c r="Y71" s="117"/>
      <c r="Z71" s="118"/>
    </row>
    <row r="72" spans="1:26" s="119" customFormat="1" ht="15" customHeight="1">
      <c r="A72" s="110">
        <v>63</v>
      </c>
      <c r="B72" s="125" t="s">
        <v>21</v>
      </c>
      <c r="C72" s="120">
        <v>14600016</v>
      </c>
      <c r="D72" s="120"/>
      <c r="E72" s="120">
        <v>1</v>
      </c>
      <c r="F72" s="120"/>
      <c r="G72" s="111">
        <f>INDEX('[1]Balance(Stock Control)'!$AL:$AL,MATCH(C72,'[1]Balance(Stock Control)'!$F:$F,0))</f>
        <v>3</v>
      </c>
      <c r="H72" s="111">
        <f>INDEX('[2]Balance(Stock Control)'!$AK:$AK,MATCH(C72,'[2]Balance(Stock Control)'!$E:$E,0))</f>
        <v>1</v>
      </c>
      <c r="I72" s="120"/>
      <c r="J72" s="120"/>
      <c r="K72" s="113">
        <v>366600</v>
      </c>
      <c r="L72" s="113">
        <f t="shared" si="0"/>
        <v>366600</v>
      </c>
      <c r="M72" s="111" t="s">
        <v>177</v>
      </c>
      <c r="N72" s="111"/>
      <c r="O72" s="111" t="s">
        <v>250</v>
      </c>
      <c r="P72" s="111" t="s">
        <v>189</v>
      </c>
      <c r="Q72" s="115" t="s">
        <v>137</v>
      </c>
      <c r="R72" s="116" t="s">
        <v>156</v>
      </c>
      <c r="S72" s="117"/>
      <c r="T72" s="117"/>
      <c r="U72" s="117"/>
      <c r="V72" s="117"/>
      <c r="W72" s="117"/>
      <c r="X72" s="117"/>
      <c r="Y72" s="117"/>
      <c r="Z72" s="118"/>
    </row>
    <row r="73" spans="1:26" s="119" customFormat="1" ht="15" customHeight="1">
      <c r="A73" s="110">
        <v>64</v>
      </c>
      <c r="B73" s="125" t="s">
        <v>21</v>
      </c>
      <c r="C73" s="120">
        <v>14599908</v>
      </c>
      <c r="D73" s="120">
        <v>14620392</v>
      </c>
      <c r="E73" s="120">
        <v>1</v>
      </c>
      <c r="F73" s="120"/>
      <c r="G73" s="111">
        <f>INDEX('[1]Balance(Stock Control)'!$AL:$AL,MATCH(C73,'[1]Balance(Stock Control)'!$F:$F,0))</f>
        <v>2</v>
      </c>
      <c r="H73" s="111">
        <f>INDEX('[2]Balance(Stock Control)'!$AK:$AK,MATCH(C73,'[2]Balance(Stock Control)'!$E:$E,0))</f>
        <v>2</v>
      </c>
      <c r="I73" s="120"/>
      <c r="J73" s="120"/>
      <c r="K73" s="113">
        <v>175670</v>
      </c>
      <c r="L73" s="113">
        <f t="shared" si="0"/>
        <v>175670</v>
      </c>
      <c r="M73" s="111" t="s">
        <v>177</v>
      </c>
      <c r="N73" s="111"/>
      <c r="O73" s="111" t="s">
        <v>250</v>
      </c>
      <c r="P73" s="111" t="s">
        <v>189</v>
      </c>
      <c r="Q73" s="115" t="s">
        <v>137</v>
      </c>
      <c r="R73" s="116" t="s">
        <v>156</v>
      </c>
      <c r="S73" s="117"/>
      <c r="T73" s="117"/>
      <c r="U73" s="117"/>
      <c r="V73" s="117"/>
      <c r="W73" s="117"/>
      <c r="X73" s="117"/>
      <c r="Y73" s="117"/>
      <c r="Z73" s="118"/>
    </row>
    <row r="74" spans="1:26" ht="15" customHeight="1">
      <c r="A74" s="13">
        <v>65</v>
      </c>
      <c r="B74" s="11" t="s">
        <v>69</v>
      </c>
      <c r="C74" s="32">
        <v>14503269</v>
      </c>
      <c r="D74" s="32"/>
      <c r="E74" s="32">
        <v>1</v>
      </c>
      <c r="F74" s="32"/>
      <c r="G74" s="5">
        <f>INDEX('[1]Balance(Stock Control)'!$AL:$AL,MATCH(C74,'[1]Balance(Stock Control)'!$F:$F,0))</f>
        <v>2</v>
      </c>
      <c r="H74" s="5">
        <f>INDEX('[2]Balance(Stock Control)'!$AK:$AK,MATCH(C74,'[2]Balance(Stock Control)'!$E:$E,0))</f>
        <v>0</v>
      </c>
      <c r="I74" s="32"/>
      <c r="J74" s="32"/>
      <c r="K74" s="63">
        <v>123172.08750000001</v>
      </c>
      <c r="L74" s="64">
        <f t="shared" si="0"/>
        <v>123172.08750000001</v>
      </c>
      <c r="M74" s="5" t="s">
        <v>177</v>
      </c>
      <c r="N74" s="5"/>
      <c r="O74" s="5" t="s">
        <v>250</v>
      </c>
      <c r="P74" s="5" t="s">
        <v>189</v>
      </c>
      <c r="Q74" s="30" t="s">
        <v>137</v>
      </c>
      <c r="R74" s="37" t="s">
        <v>156</v>
      </c>
    </row>
    <row r="75" spans="1:26" ht="15" customHeight="1">
      <c r="A75" s="13">
        <v>66</v>
      </c>
      <c r="B75" s="11" t="s">
        <v>69</v>
      </c>
      <c r="C75" s="32">
        <v>14689735</v>
      </c>
      <c r="D75" s="32"/>
      <c r="E75" s="32">
        <v>1</v>
      </c>
      <c r="F75" s="32"/>
      <c r="G75" s="5">
        <f>INDEX('[1]Balance(Stock Control)'!$AL:$AL,MATCH(C75,'[1]Balance(Stock Control)'!$F:$F,0))</f>
        <v>0</v>
      </c>
      <c r="H75" s="5" t="e">
        <f>INDEX('[2]Balance(Stock Control)'!$AK:$AK,MATCH(C75,'[2]Balance(Stock Control)'!$E:$E,0))</f>
        <v>#N/A</v>
      </c>
      <c r="I75" s="32"/>
      <c r="J75" s="55">
        <v>50000</v>
      </c>
      <c r="K75" s="63">
        <v>55000.000000000007</v>
      </c>
      <c r="L75" s="64">
        <f t="shared" si="0"/>
        <v>55000.000000000007</v>
      </c>
      <c r="M75" s="5" t="s">
        <v>138</v>
      </c>
      <c r="N75" s="5"/>
      <c r="O75" s="5" t="s">
        <v>250</v>
      </c>
      <c r="P75" s="5" t="s">
        <v>138</v>
      </c>
      <c r="Q75" s="30" t="s">
        <v>137</v>
      </c>
      <c r="R75" s="37"/>
    </row>
    <row r="76" spans="1:26" ht="15" customHeight="1">
      <c r="A76" s="13">
        <v>67</v>
      </c>
      <c r="B76" s="11" t="s">
        <v>70</v>
      </c>
      <c r="C76" s="32">
        <v>14697658</v>
      </c>
      <c r="D76" s="40"/>
      <c r="E76" s="32">
        <v>1</v>
      </c>
      <c r="F76" s="32"/>
      <c r="G76" s="5" t="e">
        <f>INDEX('[1]Balance(Stock Control)'!$AL:$AL,MATCH(C76,'[1]Balance(Stock Control)'!$F:$F,0))</f>
        <v>#N/A</v>
      </c>
      <c r="H76" s="5">
        <f>INDEX('[2]Balance(Stock Control)'!$AK:$AK,MATCH(C76,'[2]Balance(Stock Control)'!$E:$E,0))</f>
        <v>0</v>
      </c>
      <c r="I76" s="5"/>
      <c r="J76" s="55"/>
      <c r="K76" s="63">
        <v>276000</v>
      </c>
      <c r="L76" s="64">
        <f t="shared" ref="L76:L139" si="1">E76*K76</f>
        <v>276000</v>
      </c>
      <c r="M76" s="5" t="s">
        <v>238</v>
      </c>
      <c r="N76" s="5"/>
      <c r="O76" s="5" t="s">
        <v>250</v>
      </c>
      <c r="P76" s="5" t="s">
        <v>217</v>
      </c>
      <c r="Q76" s="30" t="s">
        <v>137</v>
      </c>
      <c r="R76" s="37"/>
    </row>
    <row r="77" spans="1:26" ht="15" customHeight="1">
      <c r="A77" s="13">
        <v>68</v>
      </c>
      <c r="B77" s="11" t="s">
        <v>71</v>
      </c>
      <c r="C77" s="54">
        <v>14737841</v>
      </c>
      <c r="D77" s="32">
        <v>14630785</v>
      </c>
      <c r="E77" s="32">
        <v>2</v>
      </c>
      <c r="F77" s="32"/>
      <c r="G77" s="5">
        <f>INDEX('[1]Balance(Stock Control)'!$AL:$AL,MATCH(C77,'[1]Balance(Stock Control)'!$F:$F,0))</f>
        <v>1</v>
      </c>
      <c r="H77" s="5">
        <f>INDEX('[2]Balance(Stock Control)'!$AK:$AK,MATCH(C77,'[2]Balance(Stock Control)'!$E:$E,0))</f>
        <v>3</v>
      </c>
      <c r="I77" s="32"/>
      <c r="J77" s="32"/>
      <c r="K77" s="63">
        <v>110057.17376146789</v>
      </c>
      <c r="L77" s="64">
        <f t="shared" si="1"/>
        <v>220114.34752293577</v>
      </c>
      <c r="M77" s="32" t="s">
        <v>176</v>
      </c>
      <c r="N77" s="32"/>
      <c r="O77" s="5" t="s">
        <v>250</v>
      </c>
      <c r="P77" s="5" t="s">
        <v>189</v>
      </c>
      <c r="Q77" s="30" t="s">
        <v>137</v>
      </c>
      <c r="R77" s="37"/>
    </row>
    <row r="78" spans="1:26" ht="15" customHeight="1">
      <c r="A78" s="13">
        <v>69</v>
      </c>
      <c r="B78" s="11" t="s">
        <v>30</v>
      </c>
      <c r="C78" s="32">
        <v>980102</v>
      </c>
      <c r="D78" s="32"/>
      <c r="E78" s="32">
        <v>1</v>
      </c>
      <c r="F78" s="32"/>
      <c r="G78" s="5">
        <f>INDEX('[1]Balance(Stock Control)'!$AL:$AL,MATCH(C78,'[1]Balance(Stock Control)'!$F:$F,0))</f>
        <v>15</v>
      </c>
      <c r="H78" s="5">
        <f>INDEX('[2]Balance(Stock Control)'!$AK:$AK,MATCH(C78,'[2]Balance(Stock Control)'!$E:$E,0))</f>
        <v>22</v>
      </c>
      <c r="I78" s="32"/>
      <c r="J78" s="32"/>
      <c r="K78" s="63">
        <v>35677.624500000013</v>
      </c>
      <c r="L78" s="64">
        <f t="shared" si="1"/>
        <v>35677.624500000013</v>
      </c>
      <c r="M78" s="5" t="s">
        <v>177</v>
      </c>
      <c r="N78" s="5"/>
      <c r="O78" s="5" t="s">
        <v>250</v>
      </c>
      <c r="P78" s="5" t="s">
        <v>189</v>
      </c>
      <c r="Q78" s="30" t="s">
        <v>137</v>
      </c>
      <c r="R78" s="37" t="s">
        <v>157</v>
      </c>
    </row>
    <row r="79" spans="1:26" ht="15" customHeight="1">
      <c r="A79" s="13">
        <v>70</v>
      </c>
      <c r="B79" s="11" t="s">
        <v>30</v>
      </c>
      <c r="C79" s="32">
        <v>960254</v>
      </c>
      <c r="D79" s="40" t="s">
        <v>180</v>
      </c>
      <c r="E79" s="32">
        <v>1</v>
      </c>
      <c r="F79" s="32"/>
      <c r="G79" s="5">
        <f>INDEX('[1]Balance(Stock Control)'!$AL:$AL,MATCH(C79,'[1]Balance(Stock Control)'!$F:$F,0))</f>
        <v>0</v>
      </c>
      <c r="H79" s="5">
        <f>INDEX('[2]Balance(Stock Control)'!$AK:$AK,MATCH(C79,'[2]Balance(Stock Control)'!$E:$E,0))</f>
        <v>21</v>
      </c>
      <c r="I79" s="32"/>
      <c r="J79" s="32"/>
      <c r="K79" s="63">
        <v>42180.767999999989</v>
      </c>
      <c r="L79" s="64">
        <f t="shared" si="1"/>
        <v>42180.767999999989</v>
      </c>
      <c r="M79" s="32" t="s">
        <v>176</v>
      </c>
      <c r="N79" s="32"/>
      <c r="O79" s="5" t="s">
        <v>250</v>
      </c>
      <c r="P79" s="5" t="s">
        <v>189</v>
      </c>
      <c r="Q79" s="30" t="s">
        <v>137</v>
      </c>
      <c r="R79" s="37"/>
    </row>
    <row r="80" spans="1:26" ht="15" customHeight="1">
      <c r="A80" s="13">
        <v>71</v>
      </c>
      <c r="B80" s="11" t="s">
        <v>72</v>
      </c>
      <c r="C80" s="32">
        <v>14509379</v>
      </c>
      <c r="D80" s="40">
        <v>14776946</v>
      </c>
      <c r="E80" s="32">
        <v>1</v>
      </c>
      <c r="F80" s="32"/>
      <c r="G80" s="5">
        <f>INDEX('[1]Balance(Stock Control)'!$AL:$AL,MATCH(C80,'[1]Balance(Stock Control)'!$F:$F,0))</f>
        <v>0</v>
      </c>
      <c r="H80" s="5">
        <f>INDEX('[2]Balance(Stock Control)'!$AK:$AK,MATCH(C80,'[2]Balance(Stock Control)'!$E:$E,0))</f>
        <v>2</v>
      </c>
      <c r="I80" s="32"/>
      <c r="J80" s="32"/>
      <c r="K80" s="63">
        <v>249587.478</v>
      </c>
      <c r="L80" s="64">
        <f t="shared" si="1"/>
        <v>249587.478</v>
      </c>
      <c r="M80" s="32" t="s">
        <v>176</v>
      </c>
      <c r="N80" s="32"/>
      <c r="O80" s="5" t="s">
        <v>250</v>
      </c>
      <c r="P80" s="5" t="s">
        <v>189</v>
      </c>
      <c r="Q80" s="30" t="s">
        <v>137</v>
      </c>
      <c r="R80" s="37"/>
    </row>
    <row r="81" spans="1:18" ht="15" customHeight="1">
      <c r="A81" s="13">
        <v>72</v>
      </c>
      <c r="B81" s="11" t="s">
        <v>29</v>
      </c>
      <c r="C81" s="32">
        <v>14531866</v>
      </c>
      <c r="D81" s="32"/>
      <c r="E81" s="32">
        <v>1</v>
      </c>
      <c r="F81" s="32"/>
      <c r="G81" s="5">
        <f>INDEX('[1]Balance(Stock Control)'!$AL:$AL,MATCH(C81,'[1]Balance(Stock Control)'!$F:$F,0))</f>
        <v>0</v>
      </c>
      <c r="H81" s="5">
        <f>INDEX('[2]Balance(Stock Control)'!$AK:$AK,MATCH(C81,'[2]Balance(Stock Control)'!$E:$E,0))</f>
        <v>4</v>
      </c>
      <c r="I81" s="32"/>
      <c r="J81" s="32"/>
      <c r="K81" s="63">
        <v>370695.78000000009</v>
      </c>
      <c r="L81" s="64">
        <f t="shared" si="1"/>
        <v>370695.78000000009</v>
      </c>
      <c r="M81" s="32" t="s">
        <v>176</v>
      </c>
      <c r="N81" s="32"/>
      <c r="O81" s="5" t="s">
        <v>250</v>
      </c>
      <c r="P81" s="5" t="s">
        <v>189</v>
      </c>
      <c r="Q81" s="30" t="s">
        <v>137</v>
      </c>
      <c r="R81" s="37"/>
    </row>
    <row r="82" spans="1:18" ht="15" customHeight="1">
      <c r="A82" s="13">
        <v>73</v>
      </c>
      <c r="B82" s="11" t="s">
        <v>73</v>
      </c>
      <c r="C82" s="32">
        <v>14561585</v>
      </c>
      <c r="D82" s="32"/>
      <c r="E82" s="32">
        <v>1</v>
      </c>
      <c r="F82" s="32"/>
      <c r="G82" s="5">
        <f>INDEX('[1]Balance(Stock Control)'!$AL:$AL,MATCH(C82,'[1]Balance(Stock Control)'!$F:$F,0))</f>
        <v>0</v>
      </c>
      <c r="H82" s="5">
        <f>INDEX('[2]Balance(Stock Control)'!$AK:$AK,MATCH(C82,'[2]Balance(Stock Control)'!$E:$E,0))</f>
        <v>4</v>
      </c>
      <c r="I82" s="32"/>
      <c r="J82" s="32"/>
      <c r="K82" s="63">
        <v>374946.13799999998</v>
      </c>
      <c r="L82" s="64">
        <f t="shared" si="1"/>
        <v>374946.13799999998</v>
      </c>
      <c r="M82" s="32" t="s">
        <v>176</v>
      </c>
      <c r="N82" s="32"/>
      <c r="O82" s="5" t="s">
        <v>250</v>
      </c>
      <c r="P82" s="5" t="s">
        <v>189</v>
      </c>
      <c r="Q82" s="30" t="s">
        <v>137</v>
      </c>
      <c r="R82" s="37"/>
    </row>
    <row r="83" spans="1:18" ht="15" customHeight="1">
      <c r="A83" s="13">
        <v>74</v>
      </c>
      <c r="B83" s="11" t="s">
        <v>74</v>
      </c>
      <c r="C83" s="32">
        <v>14725906</v>
      </c>
      <c r="D83" s="32"/>
      <c r="E83" s="32">
        <v>1</v>
      </c>
      <c r="F83" s="32"/>
      <c r="G83" s="5">
        <f>INDEX('[1]Balance(Stock Control)'!$AL:$AL,MATCH(C83,'[1]Balance(Stock Control)'!$F:$F,0))</f>
        <v>0</v>
      </c>
      <c r="H83" s="5">
        <f>INDEX('[2]Balance(Stock Control)'!$AK:$AK,MATCH(C83,'[2]Balance(Stock Control)'!$E:$E,0))</f>
        <v>1</v>
      </c>
      <c r="I83" s="32"/>
      <c r="J83" s="32"/>
      <c r="K83" s="63">
        <v>83177.891999999993</v>
      </c>
      <c r="L83" s="64">
        <f t="shared" si="1"/>
        <v>83177.891999999993</v>
      </c>
      <c r="M83" s="32" t="s">
        <v>176</v>
      </c>
      <c r="N83" s="32"/>
      <c r="O83" s="5" t="s">
        <v>250</v>
      </c>
      <c r="P83" s="5" t="s">
        <v>189</v>
      </c>
      <c r="Q83" s="30" t="s">
        <v>137</v>
      </c>
      <c r="R83" s="37"/>
    </row>
    <row r="84" spans="1:18" ht="15">
      <c r="A84" s="13">
        <v>75</v>
      </c>
      <c r="B84" s="13" t="s">
        <v>75</v>
      </c>
      <c r="C84" s="32">
        <v>14531109</v>
      </c>
      <c r="D84" s="32"/>
      <c r="E84" s="32">
        <v>1</v>
      </c>
      <c r="F84" s="32"/>
      <c r="G84" s="5">
        <f>INDEX('[1]Balance(Stock Control)'!$AL:$AL,MATCH(C84,'[1]Balance(Stock Control)'!$F:$F,0))</f>
        <v>4</v>
      </c>
      <c r="H84" s="5">
        <f>INDEX('[2]Balance(Stock Control)'!$AK:$AK,MATCH(C84,'[2]Balance(Stock Control)'!$E:$E,0))</f>
        <v>0</v>
      </c>
      <c r="I84" s="32"/>
      <c r="J84" s="32"/>
      <c r="K84" s="63">
        <v>73500.422625000007</v>
      </c>
      <c r="L84" s="64">
        <f t="shared" si="1"/>
        <v>73500.422625000007</v>
      </c>
      <c r="M84" s="5" t="s">
        <v>177</v>
      </c>
      <c r="N84" s="5"/>
      <c r="O84" s="5" t="s">
        <v>250</v>
      </c>
      <c r="P84" s="5" t="s">
        <v>189</v>
      </c>
      <c r="Q84" s="30" t="s">
        <v>137</v>
      </c>
      <c r="R84" s="37"/>
    </row>
    <row r="85" spans="1:18" ht="15">
      <c r="A85" s="13">
        <v>76</v>
      </c>
      <c r="B85" s="13" t="s">
        <v>30</v>
      </c>
      <c r="C85" s="40">
        <v>993325</v>
      </c>
      <c r="D85" s="40" t="s">
        <v>178</v>
      </c>
      <c r="E85" s="32">
        <v>30</v>
      </c>
      <c r="F85" s="32"/>
      <c r="G85" s="5">
        <v>56</v>
      </c>
      <c r="H85" s="5" t="e">
        <f>INDEX('[2]Balance(Stock Control)'!$AK:$AK,MATCH(C85,'[2]Balance(Stock Control)'!$E:$E,0))</f>
        <v>#N/A</v>
      </c>
      <c r="I85" s="5"/>
      <c r="J85" s="32"/>
      <c r="K85" s="63">
        <v>16314.609937500005</v>
      </c>
      <c r="L85" s="64">
        <f t="shared" si="1"/>
        <v>489438.29812500015</v>
      </c>
      <c r="M85" s="5" t="s">
        <v>177</v>
      </c>
      <c r="N85" s="5"/>
      <c r="O85" s="5" t="s">
        <v>250</v>
      </c>
      <c r="P85" s="5" t="s">
        <v>189</v>
      </c>
      <c r="Q85" s="30" t="s">
        <v>137</v>
      </c>
      <c r="R85" s="37"/>
    </row>
    <row r="86" spans="1:18" ht="15">
      <c r="A86" s="13">
        <v>77</v>
      </c>
      <c r="B86" s="13" t="s">
        <v>30</v>
      </c>
      <c r="C86" s="32">
        <v>978129</v>
      </c>
      <c r="D86" s="40">
        <v>981290</v>
      </c>
      <c r="E86" s="32">
        <v>50</v>
      </c>
      <c r="F86" s="32"/>
      <c r="G86" s="5">
        <f>INDEX('[1]Balance(Stock Control)'!$AL:$AL,MATCH(C86,'[1]Balance(Stock Control)'!$F:$F,0))</f>
        <v>0</v>
      </c>
      <c r="H86" s="5">
        <f>INDEX('[2]Balance(Stock Control)'!$AK:$AK,MATCH(C86,'[2]Balance(Stock Control)'!$E:$E,0))</f>
        <v>431</v>
      </c>
      <c r="I86" s="32"/>
      <c r="J86" s="32"/>
      <c r="K86" s="63">
        <v>19422.521999999997</v>
      </c>
      <c r="L86" s="64">
        <f t="shared" si="1"/>
        <v>971126.09999999986</v>
      </c>
      <c r="M86" s="32" t="s">
        <v>176</v>
      </c>
      <c r="N86" s="32"/>
      <c r="O86" s="5" t="s">
        <v>250</v>
      </c>
      <c r="P86" s="5" t="s">
        <v>189</v>
      </c>
      <c r="Q86" s="30" t="s">
        <v>137</v>
      </c>
      <c r="R86" s="37"/>
    </row>
    <row r="87" spans="1:18" ht="15">
      <c r="A87" s="13">
        <v>78</v>
      </c>
      <c r="B87" s="13" t="s">
        <v>75</v>
      </c>
      <c r="C87" s="32">
        <v>14618789</v>
      </c>
      <c r="D87" s="40">
        <v>14565610</v>
      </c>
      <c r="E87" s="32">
        <v>2</v>
      </c>
      <c r="F87" s="32"/>
      <c r="G87" s="5">
        <f>INDEX('[1]Balance(Stock Control)'!$AL:$AL,MATCH(C87,'[1]Balance(Stock Control)'!$F:$F,0))</f>
        <v>0</v>
      </c>
      <c r="H87" s="5">
        <f>INDEX('[2]Balance(Stock Control)'!$AK:$AK,MATCH(C87,'[2]Balance(Stock Control)'!$E:$E,0))</f>
        <v>4</v>
      </c>
      <c r="I87" s="32"/>
      <c r="J87" s="32"/>
      <c r="K87" s="63">
        <v>238773.27599999995</v>
      </c>
      <c r="L87" s="64">
        <f t="shared" si="1"/>
        <v>477546.55199999991</v>
      </c>
      <c r="M87" s="32" t="s">
        <v>176</v>
      </c>
      <c r="N87" s="32"/>
      <c r="O87" s="5" t="s">
        <v>250</v>
      </c>
      <c r="P87" s="5" t="s">
        <v>189</v>
      </c>
      <c r="Q87" s="30" t="s">
        <v>137</v>
      </c>
      <c r="R87" s="37"/>
    </row>
    <row r="88" spans="1:18" ht="15">
      <c r="A88" s="13">
        <v>79</v>
      </c>
      <c r="B88" s="13" t="s">
        <v>30</v>
      </c>
      <c r="C88" s="32">
        <v>993327</v>
      </c>
      <c r="D88" s="32"/>
      <c r="E88" s="32">
        <v>1</v>
      </c>
      <c r="F88" s="32"/>
      <c r="G88" s="5">
        <f>INDEX('[1]Balance(Stock Control)'!$AL:$AL,MATCH(C88,'[1]Balance(Stock Control)'!$F:$F,0))</f>
        <v>0</v>
      </c>
      <c r="H88" s="5">
        <f>INDEX('[2]Balance(Stock Control)'!$AK:$AK,MATCH(C88,'[2]Balance(Stock Control)'!$E:$E,0))</f>
        <v>70</v>
      </c>
      <c r="I88" s="32"/>
      <c r="J88" s="32"/>
      <c r="K88" s="63">
        <v>14687.946</v>
      </c>
      <c r="L88" s="64">
        <f t="shared" si="1"/>
        <v>14687.946</v>
      </c>
      <c r="M88" s="32" t="s">
        <v>176</v>
      </c>
      <c r="N88" s="32"/>
      <c r="O88" s="5" t="s">
        <v>250</v>
      </c>
      <c r="P88" s="5" t="s">
        <v>189</v>
      </c>
      <c r="Q88" s="30" t="s">
        <v>137</v>
      </c>
      <c r="R88" s="37" t="s">
        <v>158</v>
      </c>
    </row>
    <row r="89" spans="1:18" ht="15">
      <c r="A89" s="13">
        <v>80</v>
      </c>
      <c r="B89" s="13" t="s">
        <v>30</v>
      </c>
      <c r="C89" s="34">
        <v>990743</v>
      </c>
      <c r="D89" s="40" t="s">
        <v>179</v>
      </c>
      <c r="E89" s="34">
        <v>4</v>
      </c>
      <c r="F89" s="34"/>
      <c r="G89" s="5">
        <v>0</v>
      </c>
      <c r="H89" s="5">
        <f>INDEX('[2]Balance(Stock Control)'!$AK:$AK,MATCH(C89,'[2]Balance(Stock Control)'!$E:$E,0))</f>
        <v>1</v>
      </c>
      <c r="I89" s="5"/>
      <c r="J89" s="34"/>
      <c r="K89" s="63">
        <v>13127.687999999996</v>
      </c>
      <c r="L89" s="64">
        <f t="shared" si="1"/>
        <v>52510.751999999986</v>
      </c>
      <c r="M89" s="34" t="s">
        <v>176</v>
      </c>
      <c r="N89" s="34"/>
      <c r="O89" s="5" t="s">
        <v>250</v>
      </c>
      <c r="P89" s="5" t="s">
        <v>191</v>
      </c>
      <c r="Q89" s="30" t="s">
        <v>137</v>
      </c>
      <c r="R89" s="37" t="s">
        <v>159</v>
      </c>
    </row>
    <row r="90" spans="1:18" ht="15">
      <c r="A90" s="13">
        <v>81</v>
      </c>
      <c r="B90" s="13" t="s">
        <v>76</v>
      </c>
      <c r="C90" s="32">
        <v>14526761</v>
      </c>
      <c r="D90" s="32"/>
      <c r="E90" s="32">
        <v>4</v>
      </c>
      <c r="F90" s="32"/>
      <c r="G90" s="5">
        <f>INDEX('[1]Balance(Stock Control)'!$AL:$AL,MATCH(C90,'[1]Balance(Stock Control)'!$F:$F,0))</f>
        <v>10</v>
      </c>
      <c r="H90" s="5">
        <f>INDEX('[2]Balance(Stock Control)'!$AK:$AK,MATCH(C90,'[2]Balance(Stock Control)'!$E:$E,0))</f>
        <v>1</v>
      </c>
      <c r="I90" s="32"/>
      <c r="J90" s="32"/>
      <c r="K90" s="63">
        <v>76266.567562500015</v>
      </c>
      <c r="L90" s="64">
        <f t="shared" si="1"/>
        <v>305066.27025000006</v>
      </c>
      <c r="M90" s="5" t="s">
        <v>177</v>
      </c>
      <c r="N90" s="5"/>
      <c r="O90" s="5" t="s">
        <v>250</v>
      </c>
      <c r="P90" s="5" t="s">
        <v>189</v>
      </c>
      <c r="Q90" s="30" t="s">
        <v>137</v>
      </c>
      <c r="R90" s="37" t="s">
        <v>160</v>
      </c>
    </row>
    <row r="91" spans="1:18" ht="15">
      <c r="A91" s="13">
        <v>82</v>
      </c>
      <c r="B91" s="13" t="s">
        <v>77</v>
      </c>
      <c r="C91" s="32">
        <v>14531072</v>
      </c>
      <c r="D91" s="32"/>
      <c r="E91" s="32">
        <v>1</v>
      </c>
      <c r="F91" s="32"/>
      <c r="G91" s="5">
        <f>INDEX('[1]Balance(Stock Control)'!$AL:$AL,MATCH(C91,'[1]Balance(Stock Control)'!$F:$F,0))</f>
        <v>3</v>
      </c>
      <c r="H91" s="5">
        <v>5</v>
      </c>
      <c r="I91" s="32"/>
      <c r="J91" s="32"/>
      <c r="K91" s="63">
        <v>200799.54168750002</v>
      </c>
      <c r="L91" s="64">
        <f t="shared" si="1"/>
        <v>200799.54168750002</v>
      </c>
      <c r="M91" s="5" t="s">
        <v>177</v>
      </c>
      <c r="N91" s="5"/>
      <c r="O91" s="5" t="s">
        <v>250</v>
      </c>
      <c r="P91" s="5" t="s">
        <v>189</v>
      </c>
      <c r="Q91" s="30" t="s">
        <v>137</v>
      </c>
      <c r="R91" s="37" t="s">
        <v>160</v>
      </c>
    </row>
    <row r="92" spans="1:18" ht="15">
      <c r="A92" s="13">
        <v>83</v>
      </c>
      <c r="B92" s="13" t="s">
        <v>30</v>
      </c>
      <c r="C92" s="32">
        <v>967955</v>
      </c>
      <c r="D92" s="32"/>
      <c r="E92" s="32">
        <v>1</v>
      </c>
      <c r="F92" s="32"/>
      <c r="G92" s="5">
        <f>INDEX('[1]Balance(Stock Control)'!$AL:$AL,MATCH(C92,'[1]Balance(Stock Control)'!$F:$F,0))</f>
        <v>1</v>
      </c>
      <c r="H92" s="5">
        <f>INDEX('[2]Balance(Stock Control)'!$AK:$AK,MATCH(C92,'[2]Balance(Stock Control)'!$E:$E,0))</f>
        <v>0</v>
      </c>
      <c r="I92" s="32"/>
      <c r="J92" s="32"/>
      <c r="K92" s="63">
        <v>18629.139375000002</v>
      </c>
      <c r="L92" s="64">
        <f t="shared" si="1"/>
        <v>18629.139375000002</v>
      </c>
      <c r="M92" s="5" t="s">
        <v>177</v>
      </c>
      <c r="N92" s="5"/>
      <c r="O92" s="5" t="s">
        <v>250</v>
      </c>
      <c r="P92" s="5" t="s">
        <v>189</v>
      </c>
      <c r="Q92" s="30" t="s">
        <v>137</v>
      </c>
      <c r="R92" s="37" t="s">
        <v>161</v>
      </c>
    </row>
    <row r="93" spans="1:18" s="119" customFormat="1" ht="15">
      <c r="A93" s="110">
        <v>84</v>
      </c>
      <c r="B93" s="110" t="s">
        <v>78</v>
      </c>
      <c r="C93" s="120">
        <v>14881390</v>
      </c>
      <c r="D93" s="126" t="s">
        <v>181</v>
      </c>
      <c r="E93" s="120">
        <v>1</v>
      </c>
      <c r="F93" s="120"/>
      <c r="G93" s="111">
        <f>INDEX('[1]Balance(Stock Control)'!$AL:$AL,MATCH(C93,'[1]Balance(Stock Control)'!$F:$F,0))</f>
        <v>0</v>
      </c>
      <c r="H93" s="111">
        <f>INDEX('[2]Balance(Stock Control)'!$AK:$AK,MATCH(C93,'[2]Balance(Stock Control)'!$E:$E,0))</f>
        <v>7</v>
      </c>
      <c r="I93" s="120"/>
      <c r="J93" s="120"/>
      <c r="K93" s="113">
        <v>291000</v>
      </c>
      <c r="L93" s="113">
        <f t="shared" si="1"/>
        <v>291000</v>
      </c>
      <c r="M93" s="111" t="s">
        <v>176</v>
      </c>
      <c r="N93" s="111"/>
      <c r="O93" s="111" t="s">
        <v>250</v>
      </c>
      <c r="P93" s="111" t="s">
        <v>189</v>
      </c>
      <c r="Q93" s="115" t="s">
        <v>137</v>
      </c>
      <c r="R93" s="116" t="s">
        <v>161</v>
      </c>
    </row>
    <row r="94" spans="1:18" ht="15">
      <c r="A94" s="13">
        <v>85</v>
      </c>
      <c r="B94" s="13" t="s">
        <v>79</v>
      </c>
      <c r="C94" s="32">
        <v>14883765</v>
      </c>
      <c r="D94" s="32"/>
      <c r="E94" s="32">
        <v>4</v>
      </c>
      <c r="F94" s="32"/>
      <c r="G94" s="5">
        <f>INDEX('[1]Balance(Stock Control)'!$AL:$AL,MATCH(C94,'[1]Balance(Stock Control)'!$F:$F,0))</f>
        <v>0</v>
      </c>
      <c r="H94" s="5">
        <f>INDEX('[2]Balance(Stock Control)'!$AK:$AK,MATCH(C94,'[2]Balance(Stock Control)'!$E:$E,0))</f>
        <v>0</v>
      </c>
      <c r="I94" s="32"/>
      <c r="J94" s="64">
        <v>7500</v>
      </c>
      <c r="K94" s="63">
        <v>8250</v>
      </c>
      <c r="L94" s="64">
        <f t="shared" si="1"/>
        <v>33000</v>
      </c>
      <c r="M94" s="32" t="s">
        <v>138</v>
      </c>
      <c r="N94" s="32"/>
      <c r="O94" s="5" t="s">
        <v>250</v>
      </c>
      <c r="P94" s="32" t="s">
        <v>138</v>
      </c>
      <c r="Q94" s="30" t="s">
        <v>137</v>
      </c>
      <c r="R94" s="37" t="s">
        <v>161</v>
      </c>
    </row>
    <row r="95" spans="1:18" ht="15">
      <c r="A95" s="13">
        <v>86</v>
      </c>
      <c r="B95" s="13" t="s">
        <v>30</v>
      </c>
      <c r="C95" s="32">
        <v>983505</v>
      </c>
      <c r="D95" s="32"/>
      <c r="E95" s="32">
        <v>30</v>
      </c>
      <c r="F95" s="32"/>
      <c r="G95" s="5">
        <f>INDEX('[1]Balance(Stock Control)'!$AL:$AL,MATCH(C95,'[1]Balance(Stock Control)'!$F:$F,0))</f>
        <v>39</v>
      </c>
      <c r="H95" s="5" t="e">
        <f>INDEX('[2]Balance(Stock Control)'!$AK:$AK,MATCH(C95,'[2]Balance(Stock Control)'!$E:$E,0))</f>
        <v>#N/A</v>
      </c>
      <c r="I95" s="32"/>
      <c r="J95" s="64"/>
      <c r="K95" s="63">
        <v>1411.2984375000003</v>
      </c>
      <c r="L95" s="64">
        <f t="shared" si="1"/>
        <v>42338.953125000007</v>
      </c>
      <c r="M95" s="5" t="s">
        <v>177</v>
      </c>
      <c r="N95" s="5"/>
      <c r="O95" s="5" t="s">
        <v>250</v>
      </c>
      <c r="P95" s="5" t="s">
        <v>189</v>
      </c>
      <c r="Q95" s="30" t="s">
        <v>137</v>
      </c>
      <c r="R95" s="37" t="s">
        <v>162</v>
      </c>
    </row>
    <row r="96" spans="1:18" ht="15">
      <c r="A96" s="13">
        <v>87</v>
      </c>
      <c r="B96" s="13" t="s">
        <v>30</v>
      </c>
      <c r="C96" s="32">
        <v>983502</v>
      </c>
      <c r="D96" s="32"/>
      <c r="E96" s="32">
        <v>30</v>
      </c>
      <c r="F96" s="32"/>
      <c r="G96" s="5">
        <f>INDEX('[1]Balance(Stock Control)'!$AL:$AL,MATCH(C96,'[1]Balance(Stock Control)'!$F:$F,0))</f>
        <v>0</v>
      </c>
      <c r="H96" s="5" t="e">
        <f>INDEX('[2]Balance(Stock Control)'!$AK:$AK,MATCH(C96,'[2]Balance(Stock Control)'!$E:$E,0))</f>
        <v>#N/A</v>
      </c>
      <c r="I96" s="32"/>
      <c r="J96" s="64">
        <v>750</v>
      </c>
      <c r="K96" s="63">
        <v>825.00000000000011</v>
      </c>
      <c r="L96" s="64">
        <f t="shared" si="1"/>
        <v>24750.000000000004</v>
      </c>
      <c r="M96" s="32" t="s">
        <v>138</v>
      </c>
      <c r="N96" s="32"/>
      <c r="O96" s="5" t="s">
        <v>250</v>
      </c>
      <c r="P96" s="32" t="s">
        <v>138</v>
      </c>
      <c r="Q96" s="30" t="s">
        <v>137</v>
      </c>
      <c r="R96" s="37" t="s">
        <v>163</v>
      </c>
    </row>
    <row r="97" spans="1:18" ht="15">
      <c r="A97" s="13">
        <v>88</v>
      </c>
      <c r="B97" s="13" t="s">
        <v>80</v>
      </c>
      <c r="C97" s="32">
        <v>993320</v>
      </c>
      <c r="D97" s="32"/>
      <c r="E97" s="32">
        <v>30</v>
      </c>
      <c r="F97" s="32"/>
      <c r="G97" s="5" t="e">
        <f>INDEX('[1]Balance(Stock Control)'!$AL:$AL,MATCH(C97,'[1]Balance(Stock Control)'!$F:$F,0))</f>
        <v>#N/A</v>
      </c>
      <c r="H97" s="5" t="e">
        <f>INDEX('[2]Balance(Stock Control)'!$AK:$AK,MATCH(C97,'[2]Balance(Stock Control)'!$E:$E,0))</f>
        <v>#N/A</v>
      </c>
      <c r="I97" s="5"/>
      <c r="J97" s="64">
        <v>750</v>
      </c>
      <c r="K97" s="63">
        <v>825.00000000000011</v>
      </c>
      <c r="L97" s="64">
        <f t="shared" si="1"/>
        <v>24750.000000000004</v>
      </c>
      <c r="M97" s="32" t="s">
        <v>138</v>
      </c>
      <c r="N97" s="32"/>
      <c r="O97" s="5" t="s">
        <v>250</v>
      </c>
      <c r="P97" s="32" t="s">
        <v>138</v>
      </c>
      <c r="Q97" s="30" t="s">
        <v>137</v>
      </c>
      <c r="R97" s="37"/>
    </row>
    <row r="98" spans="1:18" ht="15">
      <c r="A98" s="13">
        <v>89</v>
      </c>
      <c r="B98" s="13" t="s">
        <v>80</v>
      </c>
      <c r="C98" s="32">
        <v>14524170</v>
      </c>
      <c r="D98" s="32"/>
      <c r="E98" s="32">
        <v>1</v>
      </c>
      <c r="F98" s="32"/>
      <c r="G98" s="5">
        <f>INDEX('[1]Balance(Stock Control)'!$AL:$AL,MATCH(C98,'[1]Balance(Stock Control)'!$F:$F,0))</f>
        <v>1</v>
      </c>
      <c r="H98" s="5">
        <f>INDEX('[2]Balance(Stock Control)'!$AK:$AK,MATCH(C98,'[2]Balance(Stock Control)'!$E:$E,0))</f>
        <v>1</v>
      </c>
      <c r="I98" s="32"/>
      <c r="J98" s="32"/>
      <c r="K98" s="63">
        <v>39629.260125000001</v>
      </c>
      <c r="L98" s="64">
        <f t="shared" si="1"/>
        <v>39629.260125000001</v>
      </c>
      <c r="M98" s="5" t="s">
        <v>177</v>
      </c>
      <c r="N98" s="5"/>
      <c r="O98" s="5" t="s">
        <v>250</v>
      </c>
      <c r="P98" s="5" t="s">
        <v>189</v>
      </c>
      <c r="Q98" s="30" t="s">
        <v>137</v>
      </c>
      <c r="R98" s="37" t="s">
        <v>164</v>
      </c>
    </row>
    <row r="99" spans="1:18" ht="15">
      <c r="A99" s="13">
        <v>90</v>
      </c>
      <c r="B99" s="13" t="s">
        <v>63</v>
      </c>
      <c r="C99" s="32">
        <v>14619355</v>
      </c>
      <c r="D99" s="40"/>
      <c r="E99" s="32">
        <v>1</v>
      </c>
      <c r="F99" s="32"/>
      <c r="G99" s="5">
        <f>INDEX('[1]Balance(Stock Control)'!$AL:$AL,MATCH(C99,'[1]Balance(Stock Control)'!$F:$F,0))</f>
        <v>0</v>
      </c>
      <c r="H99" s="5" t="e">
        <f>INDEX('[2]Balance(Stock Control)'!$AK:$AK,MATCH(C99,'[2]Balance(Stock Control)'!$E:$E,0))</f>
        <v>#N/A</v>
      </c>
      <c r="I99" s="32"/>
      <c r="J99" s="64">
        <v>150000</v>
      </c>
      <c r="K99" s="63">
        <v>165000</v>
      </c>
      <c r="L99" s="64">
        <f t="shared" si="1"/>
        <v>165000</v>
      </c>
      <c r="M99" s="5" t="s">
        <v>138</v>
      </c>
      <c r="N99" s="5"/>
      <c r="O99" s="5" t="s">
        <v>250</v>
      </c>
      <c r="P99" s="5" t="s">
        <v>138</v>
      </c>
      <c r="Q99" s="30" t="s">
        <v>137</v>
      </c>
      <c r="R99" s="37"/>
    </row>
    <row r="100" spans="1:18" ht="15">
      <c r="A100" s="13">
        <v>91</v>
      </c>
      <c r="B100" s="13" t="s">
        <v>81</v>
      </c>
      <c r="C100" s="32">
        <v>14588698</v>
      </c>
      <c r="D100" s="32"/>
      <c r="E100" s="32">
        <v>4</v>
      </c>
      <c r="F100" s="32"/>
      <c r="G100" s="5">
        <f>INDEX('[1]Balance(Stock Control)'!$AL:$AL,MATCH(C100,'[1]Balance(Stock Control)'!$F:$F,0))</f>
        <v>0</v>
      </c>
      <c r="H100" s="5">
        <f>INDEX('[2]Balance(Stock Control)'!$AK:$AK,MATCH(C100,'[2]Balance(Stock Control)'!$E:$E,0))</f>
        <v>6</v>
      </c>
      <c r="I100" s="32"/>
      <c r="J100" s="32"/>
      <c r="K100" s="63">
        <v>168615.46800000002</v>
      </c>
      <c r="L100" s="64">
        <f t="shared" si="1"/>
        <v>674461.87200000009</v>
      </c>
      <c r="M100" s="32" t="s">
        <v>176</v>
      </c>
      <c r="N100" s="32"/>
      <c r="O100" s="5" t="s">
        <v>250</v>
      </c>
      <c r="P100" s="5" t="s">
        <v>189</v>
      </c>
      <c r="Q100" s="30" t="s">
        <v>137</v>
      </c>
      <c r="R100" s="37"/>
    </row>
    <row r="101" spans="1:18" ht="15">
      <c r="A101" s="13">
        <v>92</v>
      </c>
      <c r="B101" s="13" t="s">
        <v>81</v>
      </c>
      <c r="C101" s="32">
        <v>14588699</v>
      </c>
      <c r="D101" s="32"/>
      <c r="E101" s="32">
        <v>4</v>
      </c>
      <c r="F101" s="32"/>
      <c r="G101" s="5">
        <f>INDEX('[1]Balance(Stock Control)'!$AL:$AL,MATCH(C101,'[1]Balance(Stock Control)'!$F:$F,0))</f>
        <v>0</v>
      </c>
      <c r="H101" s="5">
        <f>INDEX('[2]Balance(Stock Control)'!$AK:$AK,MATCH(C101,'[2]Balance(Stock Control)'!$E:$E,0))</f>
        <v>6</v>
      </c>
      <c r="I101" s="32"/>
      <c r="J101" s="32"/>
      <c r="K101" s="63">
        <v>169207.29</v>
      </c>
      <c r="L101" s="64">
        <f t="shared" si="1"/>
        <v>676829.16</v>
      </c>
      <c r="M101" s="32" t="s">
        <v>176</v>
      </c>
      <c r="N101" s="32"/>
      <c r="O101" s="5" t="s">
        <v>250</v>
      </c>
      <c r="P101" s="5" t="s">
        <v>189</v>
      </c>
      <c r="Q101" s="30" t="s">
        <v>137</v>
      </c>
      <c r="R101" s="37"/>
    </row>
    <row r="102" spans="1:18" s="119" customFormat="1" ht="15">
      <c r="A102" s="110">
        <v>93</v>
      </c>
      <c r="B102" s="110" t="s">
        <v>82</v>
      </c>
      <c r="C102" s="122" t="s">
        <v>196</v>
      </c>
      <c r="D102" s="122" t="s">
        <v>119</v>
      </c>
      <c r="E102" s="120">
        <v>2</v>
      </c>
      <c r="F102" s="120"/>
      <c r="G102" s="111" t="e">
        <f>INDEX('[1]Balance(Stock Control)'!$AL:$AL,MATCH(C102,'[1]Balance(Stock Control)'!$F:$F,0))</f>
        <v>#N/A</v>
      </c>
      <c r="H102" s="111">
        <f>INDEX('[2]Balance(Stock Control)'!$AK:$AK,MATCH(C102,'[2]Balance(Stock Control)'!$E:$E,0))</f>
        <v>14</v>
      </c>
      <c r="I102" s="120"/>
      <c r="J102" s="120"/>
      <c r="K102" s="113">
        <v>61100</v>
      </c>
      <c r="L102" s="113">
        <f t="shared" si="1"/>
        <v>122200</v>
      </c>
      <c r="M102" s="120" t="s">
        <v>187</v>
      </c>
      <c r="N102" s="120"/>
      <c r="O102" s="111" t="s">
        <v>250</v>
      </c>
      <c r="P102" s="120" t="s">
        <v>189</v>
      </c>
      <c r="Q102" s="115" t="s">
        <v>137</v>
      </c>
      <c r="R102" s="116" t="s">
        <v>165</v>
      </c>
    </row>
    <row r="103" spans="1:18" s="119" customFormat="1" ht="15">
      <c r="A103" s="110">
        <v>94</v>
      </c>
      <c r="B103" s="110" t="s">
        <v>83</v>
      </c>
      <c r="C103" s="120" t="s">
        <v>120</v>
      </c>
      <c r="D103" s="120"/>
      <c r="E103" s="120">
        <v>2</v>
      </c>
      <c r="F103" s="120"/>
      <c r="G103" s="111">
        <f>INDEX('[1]Balance(Stock Control)'!$AL:$AL,MATCH(C103,'[1]Balance(Stock Control)'!$F:$F,0))</f>
        <v>9</v>
      </c>
      <c r="H103" s="111" t="e">
        <f>INDEX('[2]Balance(Stock Control)'!$AK:$AK,MATCH(C103,'[2]Balance(Stock Control)'!$E:$E,0))</f>
        <v>#N/A</v>
      </c>
      <c r="I103" s="120"/>
      <c r="J103" s="120"/>
      <c r="K103" s="113">
        <v>268900</v>
      </c>
      <c r="L103" s="113">
        <f t="shared" si="1"/>
        <v>537800</v>
      </c>
      <c r="M103" s="111" t="s">
        <v>177</v>
      </c>
      <c r="N103" s="111"/>
      <c r="O103" s="111" t="s">
        <v>250</v>
      </c>
      <c r="P103" s="111" t="s">
        <v>189</v>
      </c>
      <c r="Q103" s="115" t="s">
        <v>137</v>
      </c>
      <c r="R103" s="116" t="s">
        <v>165</v>
      </c>
    </row>
    <row r="104" spans="1:18" s="88" customFormat="1" ht="15">
      <c r="A104" s="83">
        <v>95</v>
      </c>
      <c r="B104" s="83" t="s">
        <v>84</v>
      </c>
      <c r="C104" s="84">
        <v>11706002</v>
      </c>
      <c r="D104" s="84"/>
      <c r="E104" s="84">
        <v>2</v>
      </c>
      <c r="F104" s="84"/>
      <c r="G104" s="85">
        <f>INDEX('[1]Balance(Stock Control)'!$AL:$AL,MATCH(C104,'[1]Balance(Stock Control)'!$F:$F,0))</f>
        <v>18</v>
      </c>
      <c r="H104" s="85">
        <f>INDEX('[2]Balance(Stock Control)'!$AK:$AK,MATCH(C104,'[2]Balance(Stock Control)'!$E:$E,0))</f>
        <v>0</v>
      </c>
      <c r="I104" s="84"/>
      <c r="J104" s="84"/>
      <c r="K104" s="86">
        <v>0</v>
      </c>
      <c r="L104" s="86">
        <f t="shared" si="1"/>
        <v>0</v>
      </c>
      <c r="M104" s="85" t="s">
        <v>177</v>
      </c>
      <c r="N104" s="85"/>
      <c r="O104" s="85" t="s">
        <v>251</v>
      </c>
      <c r="P104" s="85" t="s">
        <v>189</v>
      </c>
      <c r="Q104" s="87" t="s">
        <v>137</v>
      </c>
      <c r="R104" s="39" t="s">
        <v>166</v>
      </c>
    </row>
    <row r="105" spans="1:18" ht="15">
      <c r="A105" s="13">
        <v>96</v>
      </c>
      <c r="B105" s="13" t="s">
        <v>69</v>
      </c>
      <c r="C105" s="32">
        <v>14523264</v>
      </c>
      <c r="D105" s="32"/>
      <c r="E105" s="32">
        <v>1</v>
      </c>
      <c r="F105" s="32"/>
      <c r="G105" s="5">
        <f>INDEX('[1]Balance(Stock Control)'!$AL:$AL,MATCH(C105,'[1]Balance(Stock Control)'!$F:$F,0))</f>
        <v>0</v>
      </c>
      <c r="H105" s="5">
        <f>INDEX('[2]Balance(Stock Control)'!$AK:$AK,MATCH(C105,'[2]Balance(Stock Control)'!$E:$E,0))</f>
        <v>0</v>
      </c>
      <c r="I105" s="32"/>
      <c r="J105" s="55">
        <v>25000</v>
      </c>
      <c r="K105" s="63">
        <v>27500.000000000004</v>
      </c>
      <c r="L105" s="64">
        <f t="shared" si="1"/>
        <v>27500.000000000004</v>
      </c>
      <c r="M105" s="5" t="s">
        <v>138</v>
      </c>
      <c r="N105" s="5"/>
      <c r="O105" s="5" t="s">
        <v>250</v>
      </c>
      <c r="P105" s="5" t="s">
        <v>138</v>
      </c>
      <c r="Q105" s="30" t="s">
        <v>137</v>
      </c>
      <c r="R105" s="37" t="s">
        <v>167</v>
      </c>
    </row>
    <row r="106" spans="1:18" ht="15">
      <c r="A106" s="13">
        <v>97</v>
      </c>
      <c r="B106" s="13" t="s">
        <v>85</v>
      </c>
      <c r="C106" s="32"/>
      <c r="D106" s="32"/>
      <c r="E106" s="32">
        <v>5</v>
      </c>
      <c r="F106" s="32"/>
      <c r="G106" s="5" t="e">
        <f>INDEX('[1]Balance(Stock Control)'!$AL:$AL,MATCH(C106,'[1]Balance(Stock Control)'!$F:$F,0))</f>
        <v>#N/A</v>
      </c>
      <c r="H106" s="5" t="e">
        <f>INDEX('[2]Balance(Stock Control)'!$AK:$AK,MATCH(C106,'[2]Balance(Stock Control)'!$E:$E,0))</f>
        <v>#N/A</v>
      </c>
      <c r="I106" s="5"/>
      <c r="J106" s="32"/>
      <c r="K106" s="63">
        <v>5300</v>
      </c>
      <c r="L106" s="64">
        <f t="shared" si="1"/>
        <v>26500</v>
      </c>
      <c r="M106" s="45" t="s">
        <v>209</v>
      </c>
      <c r="N106" s="45"/>
      <c r="O106" s="5" t="s">
        <v>250</v>
      </c>
      <c r="P106" s="45" t="s">
        <v>217</v>
      </c>
      <c r="Q106" s="30" t="s">
        <v>137</v>
      </c>
      <c r="R106" s="37"/>
    </row>
    <row r="107" spans="1:18" s="52" customFormat="1" ht="15">
      <c r="A107" s="49">
        <v>98</v>
      </c>
      <c r="B107" s="49" t="s">
        <v>86</v>
      </c>
      <c r="C107" s="41">
        <v>14880693</v>
      </c>
      <c r="D107" s="42">
        <v>14880698</v>
      </c>
      <c r="E107" s="41">
        <v>5</v>
      </c>
      <c r="F107" s="41"/>
      <c r="G107" s="29">
        <f>INDEX('[1]Balance(Stock Control)'!$AL:$AL,MATCH(C107,'[1]Balance(Stock Control)'!$F:$F,0))</f>
        <v>0</v>
      </c>
      <c r="H107" s="5">
        <f>INDEX('[2]Balance(Stock Control)'!$AK:$AK,MATCH(C107,'[2]Balance(Stock Control)'!$E:$E,0))</f>
        <v>4</v>
      </c>
      <c r="I107" s="41"/>
      <c r="J107" s="41"/>
      <c r="K107" s="63">
        <v>11484</v>
      </c>
      <c r="L107" s="63">
        <f t="shared" si="1"/>
        <v>57420</v>
      </c>
      <c r="M107" s="41" t="s">
        <v>176</v>
      </c>
      <c r="N107" s="41"/>
      <c r="O107" s="5" t="s">
        <v>250</v>
      </c>
      <c r="P107" s="29" t="s">
        <v>192</v>
      </c>
      <c r="Q107" s="50" t="s">
        <v>137</v>
      </c>
      <c r="R107" s="51" t="s">
        <v>168</v>
      </c>
    </row>
    <row r="108" spans="1:18" ht="15">
      <c r="A108" s="13">
        <v>99</v>
      </c>
      <c r="B108" s="13" t="s">
        <v>87</v>
      </c>
      <c r="C108" s="32" t="s">
        <v>121</v>
      </c>
      <c r="D108" s="32"/>
      <c r="E108" s="32">
        <v>3</v>
      </c>
      <c r="F108" s="32"/>
      <c r="G108" s="5" t="e">
        <f>INDEX('[1]Balance(Stock Control)'!$AL:$AL,MATCH(C108,'[1]Balance(Stock Control)'!$F:$F,0))</f>
        <v>#N/A</v>
      </c>
      <c r="H108" s="5" t="e">
        <f>INDEX('[2]Balance(Stock Control)'!$AK:$AK,MATCH(C108,'[2]Balance(Stock Control)'!$E:$E,0))</f>
        <v>#N/A</v>
      </c>
      <c r="I108" s="5"/>
      <c r="J108" s="55">
        <v>75000</v>
      </c>
      <c r="K108" s="63">
        <v>82500</v>
      </c>
      <c r="L108" s="64">
        <f t="shared" si="1"/>
        <v>247500</v>
      </c>
      <c r="M108" s="5" t="s">
        <v>138</v>
      </c>
      <c r="N108" s="5"/>
      <c r="O108" s="5" t="s">
        <v>250</v>
      </c>
      <c r="P108" s="5" t="s">
        <v>138</v>
      </c>
      <c r="Q108" s="30" t="s">
        <v>137</v>
      </c>
      <c r="R108" s="37" t="s">
        <v>169</v>
      </c>
    </row>
    <row r="109" spans="1:18" ht="15">
      <c r="A109" s="13">
        <v>100</v>
      </c>
      <c r="B109" s="13" t="s">
        <v>88</v>
      </c>
      <c r="C109" s="32"/>
      <c r="D109" s="48" t="s">
        <v>211</v>
      </c>
      <c r="E109" s="32">
        <v>10</v>
      </c>
      <c r="F109" s="32"/>
      <c r="G109" s="5" t="e">
        <f>INDEX('[1]Balance(Stock Control)'!$AL:$AL,MATCH(C109,'[1]Balance(Stock Control)'!$F:$F,0))</f>
        <v>#N/A</v>
      </c>
      <c r="H109" s="5" t="e">
        <f>INDEX('[2]Balance(Stock Control)'!$AK:$AK,MATCH(C109,'[2]Balance(Stock Control)'!$E:$E,0))</f>
        <v>#N/A</v>
      </c>
      <c r="I109" s="5"/>
      <c r="J109" s="32"/>
      <c r="K109" s="63">
        <v>4300</v>
      </c>
      <c r="L109" s="64">
        <f t="shared" si="1"/>
        <v>43000</v>
      </c>
      <c r="M109" s="45" t="s">
        <v>210</v>
      </c>
      <c r="N109" s="45"/>
      <c r="O109" s="5" t="s">
        <v>250</v>
      </c>
      <c r="P109" s="45" t="s">
        <v>217</v>
      </c>
      <c r="Q109" s="30" t="s">
        <v>137</v>
      </c>
      <c r="R109" s="37" t="s">
        <v>138</v>
      </c>
    </row>
    <row r="110" spans="1:18" s="119" customFormat="1" ht="15">
      <c r="A110" s="110">
        <v>101</v>
      </c>
      <c r="B110" s="110" t="s">
        <v>89</v>
      </c>
      <c r="C110" s="112" t="s">
        <v>248</v>
      </c>
      <c r="D110" s="120" t="s">
        <v>122</v>
      </c>
      <c r="E110" s="120">
        <v>2</v>
      </c>
      <c r="F110" s="120" t="s">
        <v>197</v>
      </c>
      <c r="G110" s="111" t="e">
        <f>INDEX('[1]Balance(Stock Control)'!$AL:$AL,MATCH(C110,'[1]Balance(Stock Control)'!$F:$F,0))</f>
        <v>#N/A</v>
      </c>
      <c r="H110" s="111" t="e">
        <f>INDEX('[2]Balance(Stock Control)'!$AK:$AK,MATCH(C110,'[2]Balance(Stock Control)'!$E:$E,0))</f>
        <v>#N/A</v>
      </c>
      <c r="I110" s="111"/>
      <c r="J110" s="120"/>
      <c r="K110" s="113">
        <v>1540000</v>
      </c>
      <c r="L110" s="113">
        <f t="shared" si="1"/>
        <v>3080000</v>
      </c>
      <c r="M110" s="120" t="s">
        <v>245</v>
      </c>
      <c r="N110" s="120"/>
      <c r="O110" s="111" t="s">
        <v>250</v>
      </c>
      <c r="P110" s="120" t="s">
        <v>215</v>
      </c>
      <c r="Q110" s="115" t="s">
        <v>137</v>
      </c>
      <c r="R110" s="116" t="s">
        <v>245</v>
      </c>
    </row>
    <row r="111" spans="1:18" s="88" customFormat="1" ht="15">
      <c r="A111" s="83">
        <v>102</v>
      </c>
      <c r="B111" s="83" t="s">
        <v>90</v>
      </c>
      <c r="C111" s="84">
        <v>15067522</v>
      </c>
      <c r="D111" s="84" t="s">
        <v>123</v>
      </c>
      <c r="E111" s="84">
        <v>2</v>
      </c>
      <c r="F111" s="84" t="s">
        <v>198</v>
      </c>
      <c r="G111" s="85" t="e">
        <f>INDEX('[1]Balance(Stock Control)'!$AL:$AL,MATCH(C111,'[1]Balance(Stock Control)'!$F:$F,0))</f>
        <v>#N/A</v>
      </c>
      <c r="H111" s="85" t="e">
        <f>INDEX('[2]Balance(Stock Control)'!$AK:$AK,MATCH(C111,'[2]Balance(Stock Control)'!$E:$E,0))</f>
        <v>#N/A</v>
      </c>
      <c r="I111" s="85"/>
      <c r="J111" s="84"/>
      <c r="K111" s="86">
        <v>0</v>
      </c>
      <c r="L111" s="86">
        <f t="shared" si="1"/>
        <v>0</v>
      </c>
      <c r="M111" s="84" t="s">
        <v>177</v>
      </c>
      <c r="N111" s="84"/>
      <c r="O111" s="85" t="s">
        <v>251</v>
      </c>
      <c r="P111" s="84" t="s">
        <v>215</v>
      </c>
      <c r="Q111" s="87" t="s">
        <v>137</v>
      </c>
      <c r="R111" s="39"/>
    </row>
    <row r="112" spans="1:18" s="119" customFormat="1" ht="15">
      <c r="A112" s="110">
        <v>103</v>
      </c>
      <c r="B112" s="110" t="s">
        <v>91</v>
      </c>
      <c r="C112" s="120">
        <v>15067404</v>
      </c>
      <c r="D112" s="120" t="s">
        <v>124</v>
      </c>
      <c r="E112" s="120">
        <v>5</v>
      </c>
      <c r="F112" s="120" t="s">
        <v>198</v>
      </c>
      <c r="G112" s="111" t="e">
        <f>INDEX('[1]Balance(Stock Control)'!$AL:$AL,MATCH(C112,'[1]Balance(Stock Control)'!$F:$F,0))</f>
        <v>#N/A</v>
      </c>
      <c r="H112" s="111" t="e">
        <f>INDEX('[2]Balance(Stock Control)'!$AK:$AK,MATCH(C112,'[2]Balance(Stock Control)'!$E:$E,0))</f>
        <v>#N/A</v>
      </c>
      <c r="I112" s="111"/>
      <c r="J112" s="120"/>
      <c r="K112" s="113">
        <v>41000</v>
      </c>
      <c r="L112" s="113">
        <f t="shared" si="1"/>
        <v>205000</v>
      </c>
      <c r="M112" s="120" t="s">
        <v>177</v>
      </c>
      <c r="N112" s="120"/>
      <c r="O112" s="111" t="s">
        <v>250</v>
      </c>
      <c r="P112" s="120" t="s">
        <v>215</v>
      </c>
      <c r="Q112" s="115" t="s">
        <v>137</v>
      </c>
      <c r="R112" s="116"/>
    </row>
    <row r="113" spans="1:18" s="119" customFormat="1" ht="15">
      <c r="A113" s="110">
        <v>104</v>
      </c>
      <c r="B113" s="110" t="s">
        <v>92</v>
      </c>
      <c r="C113" s="112">
        <v>15161234</v>
      </c>
      <c r="D113" s="120"/>
      <c r="E113" s="120">
        <v>1</v>
      </c>
      <c r="F113" s="120" t="s">
        <v>199</v>
      </c>
      <c r="G113" s="111" t="e">
        <f>INDEX('[1]Balance(Stock Control)'!$AL:$AL,MATCH(C113,'[1]Balance(Stock Control)'!$F:$F,0))</f>
        <v>#N/A</v>
      </c>
      <c r="H113" s="111" t="e">
        <f>INDEX('[2]Balance(Stock Control)'!$AK:$AK,MATCH(C113,'[2]Balance(Stock Control)'!$E:$E,0))</f>
        <v>#N/A</v>
      </c>
      <c r="I113" s="111"/>
      <c r="J113" s="120"/>
      <c r="K113" s="113">
        <v>465142.39</v>
      </c>
      <c r="L113" s="113">
        <f t="shared" si="1"/>
        <v>465142.39</v>
      </c>
      <c r="M113" s="120" t="s">
        <v>177</v>
      </c>
      <c r="N113" s="120"/>
      <c r="O113" s="111" t="s">
        <v>250</v>
      </c>
      <c r="P113" s="120" t="s">
        <v>215</v>
      </c>
      <c r="Q113" s="115" t="s">
        <v>137</v>
      </c>
      <c r="R113" s="116" t="s">
        <v>246</v>
      </c>
    </row>
    <row r="114" spans="1:18" s="119" customFormat="1" ht="15">
      <c r="A114" s="110">
        <v>105</v>
      </c>
      <c r="B114" s="110" t="s">
        <v>19</v>
      </c>
      <c r="C114" s="120" t="s">
        <v>249</v>
      </c>
      <c r="D114" s="120"/>
      <c r="E114" s="120">
        <v>2</v>
      </c>
      <c r="F114" s="120" t="s">
        <v>199</v>
      </c>
      <c r="G114" s="111" t="e">
        <f>INDEX('[1]Balance(Stock Control)'!$AL:$AL,MATCH(C114,'[1]Balance(Stock Control)'!$F:$F,0))</f>
        <v>#N/A</v>
      </c>
      <c r="H114" s="111" t="e">
        <f>INDEX('[2]Balance(Stock Control)'!$AK:$AK,MATCH(C114,'[2]Balance(Stock Control)'!$E:$E,0))</f>
        <v>#N/A</v>
      </c>
      <c r="I114" s="111"/>
      <c r="J114" s="124"/>
      <c r="K114" s="113">
        <v>161000</v>
      </c>
      <c r="L114" s="113">
        <f t="shared" si="1"/>
        <v>322000</v>
      </c>
      <c r="M114" s="120" t="s">
        <v>203</v>
      </c>
      <c r="N114" s="120"/>
      <c r="O114" s="111" t="s">
        <v>250</v>
      </c>
      <c r="P114" s="120" t="s">
        <v>215</v>
      </c>
      <c r="Q114" s="115" t="s">
        <v>137</v>
      </c>
      <c r="R114" s="116" t="s">
        <v>247</v>
      </c>
    </row>
    <row r="115" spans="1:18" ht="15">
      <c r="A115" s="13">
        <v>106</v>
      </c>
      <c r="B115" s="13" t="s">
        <v>93</v>
      </c>
      <c r="C115" s="32" t="s">
        <v>125</v>
      </c>
      <c r="D115" s="32"/>
      <c r="E115" s="32">
        <v>6</v>
      </c>
      <c r="F115" s="32" t="s">
        <v>200</v>
      </c>
      <c r="G115" s="5" t="e">
        <f>INDEX('[1]Balance(Stock Control)'!$AL:$AL,MATCH(C115,'[1]Balance(Stock Control)'!$F:$F,0))</f>
        <v>#N/A</v>
      </c>
      <c r="H115" s="5" t="e">
        <f>INDEX('[2]Balance(Stock Control)'!$AK:$AK,MATCH(C115,'[2]Balance(Stock Control)'!$E:$E,0))</f>
        <v>#N/A</v>
      </c>
      <c r="I115" s="5"/>
      <c r="J115" s="64">
        <v>5500</v>
      </c>
      <c r="K115" s="63">
        <v>6050.0000000000009</v>
      </c>
      <c r="L115" s="64">
        <f t="shared" si="1"/>
        <v>36300.000000000007</v>
      </c>
      <c r="M115" s="32" t="s">
        <v>138</v>
      </c>
      <c r="N115" s="32"/>
      <c r="O115" s="5" t="s">
        <v>250</v>
      </c>
      <c r="P115" s="32" t="s">
        <v>138</v>
      </c>
      <c r="Q115" s="30" t="s">
        <v>137</v>
      </c>
      <c r="R115" s="37"/>
    </row>
    <row r="116" spans="1:18" ht="15">
      <c r="A116" s="13">
        <v>107</v>
      </c>
      <c r="B116" s="13" t="s">
        <v>94</v>
      </c>
      <c r="C116" s="32"/>
      <c r="D116" s="32"/>
      <c r="E116" s="32">
        <v>15</v>
      </c>
      <c r="F116" s="32" t="s">
        <v>201</v>
      </c>
      <c r="G116" s="5" t="e">
        <f>INDEX('[1]Balance(Stock Control)'!$AL:$AL,MATCH(C116,'[1]Balance(Stock Control)'!$F:$F,0))</f>
        <v>#N/A</v>
      </c>
      <c r="H116" s="5" t="e">
        <f>INDEX('[2]Balance(Stock Control)'!$AK:$AK,MATCH(C116,'[2]Balance(Stock Control)'!$E:$E,0))</f>
        <v>#N/A</v>
      </c>
      <c r="I116" s="5"/>
      <c r="J116" s="64">
        <v>5000</v>
      </c>
      <c r="K116" s="63">
        <v>5500</v>
      </c>
      <c r="L116" s="64">
        <f t="shared" si="1"/>
        <v>82500</v>
      </c>
      <c r="M116" s="32" t="s">
        <v>138</v>
      </c>
      <c r="N116" s="32"/>
      <c r="O116" s="5" t="s">
        <v>250</v>
      </c>
      <c r="P116" s="32" t="s">
        <v>138</v>
      </c>
      <c r="Q116" s="30" t="s">
        <v>137</v>
      </c>
      <c r="R116" s="37"/>
    </row>
    <row r="117" spans="1:18" ht="15">
      <c r="A117" s="13">
        <v>108</v>
      </c>
      <c r="B117" s="13" t="s">
        <v>95</v>
      </c>
      <c r="C117" s="32" t="s">
        <v>126</v>
      </c>
      <c r="D117" s="32"/>
      <c r="E117" s="32">
        <v>20</v>
      </c>
      <c r="F117" s="32" t="s">
        <v>202</v>
      </c>
      <c r="G117" s="5" t="e">
        <f>INDEX('[1]Balance(Stock Control)'!$AL:$AL,MATCH(C117,'[1]Balance(Stock Control)'!$F:$F,0))</f>
        <v>#N/A</v>
      </c>
      <c r="H117" s="5" t="e">
        <f>INDEX('[2]Balance(Stock Control)'!$AK:$AK,MATCH(C117,'[2]Balance(Stock Control)'!$E:$E,0))</f>
        <v>#N/A</v>
      </c>
      <c r="I117" s="5"/>
      <c r="J117" s="64">
        <v>4000</v>
      </c>
      <c r="K117" s="63">
        <v>4400</v>
      </c>
      <c r="L117" s="64">
        <f t="shared" si="1"/>
        <v>88000</v>
      </c>
      <c r="M117" s="32" t="s">
        <v>138</v>
      </c>
      <c r="N117" s="32"/>
      <c r="O117" s="5" t="s">
        <v>250</v>
      </c>
      <c r="P117" s="32" t="s">
        <v>138</v>
      </c>
      <c r="Q117" s="30" t="s">
        <v>137</v>
      </c>
      <c r="R117" s="37" t="s">
        <v>138</v>
      </c>
    </row>
    <row r="118" spans="1:18" ht="15">
      <c r="A118" s="13">
        <v>109</v>
      </c>
      <c r="B118" s="13" t="s">
        <v>96</v>
      </c>
      <c r="C118" s="32" t="s">
        <v>127</v>
      </c>
      <c r="D118" s="32"/>
      <c r="E118" s="32">
        <v>15</v>
      </c>
      <c r="F118" s="32" t="s">
        <v>202</v>
      </c>
      <c r="G118" s="5" t="e">
        <f>INDEX('[1]Balance(Stock Control)'!$AL:$AL,MATCH(C118,'[1]Balance(Stock Control)'!$F:$F,0))</f>
        <v>#N/A</v>
      </c>
      <c r="H118" s="5" t="e">
        <f>INDEX('[2]Balance(Stock Control)'!$AK:$AK,MATCH(C118,'[2]Balance(Stock Control)'!$E:$E,0))</f>
        <v>#N/A</v>
      </c>
      <c r="I118" s="5"/>
      <c r="J118" s="64">
        <v>4000</v>
      </c>
      <c r="K118" s="63">
        <v>4400</v>
      </c>
      <c r="L118" s="64">
        <f t="shared" si="1"/>
        <v>66000</v>
      </c>
      <c r="M118" s="32" t="s">
        <v>138</v>
      </c>
      <c r="N118" s="32"/>
      <c r="O118" s="5" t="s">
        <v>250</v>
      </c>
      <c r="P118" s="32" t="s">
        <v>138</v>
      </c>
      <c r="Q118" s="30" t="s">
        <v>137</v>
      </c>
      <c r="R118" s="37" t="s">
        <v>138</v>
      </c>
    </row>
    <row r="119" spans="1:18" ht="15">
      <c r="A119" s="13">
        <v>110</v>
      </c>
      <c r="B119" s="13" t="s">
        <v>97</v>
      </c>
      <c r="C119" s="32" t="s">
        <v>232</v>
      </c>
      <c r="D119" s="32">
        <v>14530130</v>
      </c>
      <c r="E119" s="32">
        <v>1</v>
      </c>
      <c r="F119" s="32"/>
      <c r="G119" s="5" t="e">
        <f>INDEX('[1]Balance(Stock Control)'!$AL:$AL,MATCH(C119,'[1]Balance(Stock Control)'!$F:$F,0))</f>
        <v>#N/A</v>
      </c>
      <c r="H119" s="5">
        <f>INDEX('[2]Balance(Stock Control)'!$AK:$AK,MATCH(C119,'[2]Balance(Stock Control)'!$E:$E,0))</f>
        <v>7</v>
      </c>
      <c r="I119" s="5"/>
      <c r="J119" s="63">
        <v>7000</v>
      </c>
      <c r="K119" s="63">
        <v>112715.18999999999</v>
      </c>
      <c r="L119" s="63">
        <f t="shared" si="1"/>
        <v>112715.18999999999</v>
      </c>
      <c r="M119" s="41" t="s">
        <v>187</v>
      </c>
      <c r="N119" s="41"/>
      <c r="O119" s="5" t="s">
        <v>250</v>
      </c>
      <c r="P119" s="45" t="s">
        <v>189</v>
      </c>
      <c r="Q119" s="30" t="s">
        <v>137</v>
      </c>
      <c r="R119" s="37"/>
    </row>
    <row r="120" spans="1:18" ht="15">
      <c r="A120" s="13">
        <v>111</v>
      </c>
      <c r="B120" s="13" t="s">
        <v>98</v>
      </c>
      <c r="C120" s="32"/>
      <c r="D120" s="32" t="s">
        <v>212</v>
      </c>
      <c r="E120" s="32">
        <v>2</v>
      </c>
      <c r="F120" s="32"/>
      <c r="G120" s="5" t="e">
        <f>INDEX('[1]Balance(Stock Control)'!$AL:$AL,MATCH(C120,'[1]Balance(Stock Control)'!$F:$F,0))</f>
        <v>#N/A</v>
      </c>
      <c r="H120" s="5" t="e">
        <f>INDEX('[2]Balance(Stock Control)'!$AK:$AK,MATCH(C120,'[2]Balance(Stock Control)'!$E:$E,0))</f>
        <v>#N/A</v>
      </c>
      <c r="I120" s="5"/>
      <c r="J120" s="41"/>
      <c r="K120" s="63">
        <v>23000</v>
      </c>
      <c r="L120" s="63">
        <f t="shared" si="1"/>
        <v>46000</v>
      </c>
      <c r="M120" s="45" t="s">
        <v>210</v>
      </c>
      <c r="N120" s="45"/>
      <c r="O120" s="5" t="s">
        <v>250</v>
      </c>
      <c r="P120" s="45" t="s">
        <v>217</v>
      </c>
      <c r="Q120" s="30" t="s">
        <v>137</v>
      </c>
      <c r="R120" s="37" t="s">
        <v>170</v>
      </c>
    </row>
    <row r="121" spans="1:18" ht="15">
      <c r="A121" s="13">
        <v>112</v>
      </c>
      <c r="B121" s="49" t="s">
        <v>99</v>
      </c>
      <c r="C121" s="41">
        <v>262</v>
      </c>
      <c r="D121" s="32"/>
      <c r="E121" s="32">
        <v>1</v>
      </c>
      <c r="F121" s="32"/>
      <c r="G121" s="5" t="e">
        <f>INDEX('[1]Balance(Stock Control)'!$AL:$AL,MATCH(C121,'[1]Balance(Stock Control)'!$F:$F,0))</f>
        <v>#N/A</v>
      </c>
      <c r="H121" s="5" t="e">
        <f>INDEX('[2]Balance(Stock Control)'!$AK:$AK,MATCH(C121,'[2]Balance(Stock Control)'!$E:$E,0))</f>
        <v>#N/A</v>
      </c>
      <c r="I121" s="5"/>
      <c r="J121" s="63">
        <v>70000</v>
      </c>
      <c r="K121" s="63">
        <v>77000</v>
      </c>
      <c r="L121" s="63">
        <f t="shared" si="1"/>
        <v>77000</v>
      </c>
      <c r="M121" s="41" t="s">
        <v>187</v>
      </c>
      <c r="N121" s="41"/>
      <c r="O121" s="5" t="s">
        <v>250</v>
      </c>
      <c r="P121" s="41" t="s">
        <v>189</v>
      </c>
      <c r="Q121" s="30" t="s">
        <v>137</v>
      </c>
      <c r="R121" s="37"/>
    </row>
    <row r="122" spans="1:18" ht="15">
      <c r="A122" s="13">
        <v>113</v>
      </c>
      <c r="B122" s="13" t="s">
        <v>100</v>
      </c>
      <c r="C122" s="32"/>
      <c r="D122" s="32"/>
      <c r="E122" s="32">
        <v>2</v>
      </c>
      <c r="F122" s="32"/>
      <c r="G122" s="5" t="e">
        <f>INDEX('[1]Balance(Stock Control)'!$AL:$AL,MATCH(C122,'[1]Balance(Stock Control)'!$F:$F,0))</f>
        <v>#N/A</v>
      </c>
      <c r="H122" s="5" t="e">
        <f>INDEX('[2]Balance(Stock Control)'!$AK:$AK,MATCH(C122,'[2]Balance(Stock Control)'!$E:$E,0))</f>
        <v>#N/A</v>
      </c>
      <c r="I122" s="5"/>
      <c r="J122" s="64">
        <v>4000</v>
      </c>
      <c r="K122" s="63">
        <v>4400</v>
      </c>
      <c r="L122" s="64">
        <f t="shared" si="1"/>
        <v>8800</v>
      </c>
      <c r="M122" s="32" t="s">
        <v>138</v>
      </c>
      <c r="N122" s="32"/>
      <c r="O122" s="5" t="s">
        <v>250</v>
      </c>
      <c r="P122" s="32" t="s">
        <v>138</v>
      </c>
      <c r="Q122" s="30" t="s">
        <v>137</v>
      </c>
      <c r="R122" s="37"/>
    </row>
    <row r="123" spans="1:18" ht="15">
      <c r="A123" s="13">
        <v>114</v>
      </c>
      <c r="B123" s="13" t="s">
        <v>101</v>
      </c>
      <c r="C123" s="32">
        <v>14626786</v>
      </c>
      <c r="D123" s="32"/>
      <c r="E123" s="32">
        <v>1</v>
      </c>
      <c r="F123" s="32"/>
      <c r="G123" s="5" t="e">
        <f>INDEX('[1]Balance(Stock Control)'!$AL:$AL,MATCH(C123,'[1]Balance(Stock Control)'!$F:$F,0))</f>
        <v>#N/A</v>
      </c>
      <c r="H123" s="5" t="e">
        <f>INDEX('[2]Balance(Stock Control)'!$AK:$AK,MATCH(C123,'[2]Balance(Stock Control)'!$E:$E,0))</f>
        <v>#N/A</v>
      </c>
      <c r="I123" s="5"/>
      <c r="J123" s="64">
        <v>55000</v>
      </c>
      <c r="K123" s="63">
        <v>60500.000000000007</v>
      </c>
      <c r="L123" s="64">
        <f t="shared" si="1"/>
        <v>60500.000000000007</v>
      </c>
      <c r="M123" s="32" t="s">
        <v>138</v>
      </c>
      <c r="N123" s="32"/>
      <c r="O123" s="5" t="s">
        <v>250</v>
      </c>
      <c r="P123" s="32" t="s">
        <v>138</v>
      </c>
      <c r="Q123" s="30" t="s">
        <v>137</v>
      </c>
      <c r="R123" s="37" t="s">
        <v>170</v>
      </c>
    </row>
    <row r="124" spans="1:18" ht="15">
      <c r="A124" s="13">
        <v>115</v>
      </c>
      <c r="B124" s="13" t="s">
        <v>102</v>
      </c>
      <c r="C124" s="32" t="s">
        <v>234</v>
      </c>
      <c r="D124" s="32">
        <v>14506789</v>
      </c>
      <c r="E124" s="32">
        <v>1</v>
      </c>
      <c r="F124" s="32"/>
      <c r="G124" s="5" t="e">
        <f>INDEX('[1]Balance(Stock Control)'!$AL:$AL,MATCH(C124,'[1]Balance(Stock Control)'!$F:$F,0))</f>
        <v>#N/A</v>
      </c>
      <c r="H124" s="5">
        <f>INDEX('[2]Balance(Stock Control)'!$AK:$AK,MATCH(C124,'[2]Balance(Stock Control)'!$E:$E,0))</f>
        <v>7</v>
      </c>
      <c r="I124" s="5"/>
      <c r="J124" s="32"/>
      <c r="K124" s="63">
        <v>36791.073529411791</v>
      </c>
      <c r="L124" s="64">
        <f t="shared" si="1"/>
        <v>36791.073529411791</v>
      </c>
      <c r="M124" s="32" t="s">
        <v>187</v>
      </c>
      <c r="N124" s="32"/>
      <c r="O124" s="5" t="s">
        <v>250</v>
      </c>
      <c r="P124" s="45" t="s">
        <v>189</v>
      </c>
      <c r="Q124" s="30" t="s">
        <v>137</v>
      </c>
      <c r="R124" s="37"/>
    </row>
    <row r="125" spans="1:18" s="119" customFormat="1" ht="15">
      <c r="A125" s="110">
        <v>116</v>
      </c>
      <c r="B125" s="110" t="s">
        <v>103</v>
      </c>
      <c r="C125" s="120" t="s">
        <v>222</v>
      </c>
      <c r="D125" s="120">
        <v>14506786</v>
      </c>
      <c r="E125" s="120">
        <v>1</v>
      </c>
      <c r="F125" s="120"/>
      <c r="G125" s="111" t="e">
        <f>INDEX('[1]Balance(Stock Control)'!$AL:$AL,MATCH(C125,'[1]Balance(Stock Control)'!$F:$F,0))</f>
        <v>#N/A</v>
      </c>
      <c r="H125" s="111">
        <f>INDEX('[2]Balance(Stock Control)'!$AK:$AK,MATCH(C125,'[2]Balance(Stock Control)'!$E:$E,0))</f>
        <v>14</v>
      </c>
      <c r="I125" s="120"/>
      <c r="J125" s="120"/>
      <c r="K125" s="113">
        <v>78576.377952755924</v>
      </c>
      <c r="L125" s="113">
        <f t="shared" si="1"/>
        <v>78576.377952755924</v>
      </c>
      <c r="M125" s="120" t="s">
        <v>187</v>
      </c>
      <c r="N125" s="122"/>
      <c r="O125" s="111" t="s">
        <v>250</v>
      </c>
      <c r="P125" s="120" t="s">
        <v>189</v>
      </c>
      <c r="Q125" s="115" t="s">
        <v>137</v>
      </c>
      <c r="R125" s="116"/>
    </row>
    <row r="126" spans="1:18" ht="15">
      <c r="A126" s="13">
        <v>117</v>
      </c>
      <c r="B126" s="13" t="s">
        <v>29</v>
      </c>
      <c r="C126" s="32">
        <v>14532260</v>
      </c>
      <c r="D126" s="32"/>
      <c r="E126" s="32">
        <v>1</v>
      </c>
      <c r="F126" s="32"/>
      <c r="G126" s="5">
        <f>INDEX('[1]Balance(Stock Control)'!$AL:$AL,MATCH(C126,'[1]Balance(Stock Control)'!$F:$F,0))</f>
        <v>1</v>
      </c>
      <c r="H126" s="5">
        <f>INDEX('[2]Balance(Stock Control)'!$AK:$AK,MATCH(C126,'[2]Balance(Stock Control)'!$E:$E,0))</f>
        <v>2</v>
      </c>
      <c r="I126" s="32"/>
      <c r="J126" s="32"/>
      <c r="K126" s="63">
        <v>109986.03000000003</v>
      </c>
      <c r="L126" s="64">
        <f t="shared" si="1"/>
        <v>109986.03000000003</v>
      </c>
      <c r="M126" s="5" t="s">
        <v>177</v>
      </c>
      <c r="N126" s="5"/>
      <c r="O126" s="5" t="s">
        <v>250</v>
      </c>
      <c r="P126" s="5" t="s">
        <v>189</v>
      </c>
      <c r="Q126" s="30" t="s">
        <v>137</v>
      </c>
      <c r="R126" s="37" t="s">
        <v>171</v>
      </c>
    </row>
    <row r="127" spans="1:18" ht="15">
      <c r="A127" s="13">
        <v>118</v>
      </c>
      <c r="B127" s="13" t="s">
        <v>104</v>
      </c>
      <c r="C127" s="32">
        <v>14881524</v>
      </c>
      <c r="D127" s="32"/>
      <c r="E127" s="32">
        <v>1</v>
      </c>
      <c r="F127" s="32"/>
      <c r="G127" s="5">
        <f>INDEX('[1]Balance(Stock Control)'!$AL:$AL,MATCH(C127,'[1]Balance(Stock Control)'!$F:$F,0))</f>
        <v>0</v>
      </c>
      <c r="H127" s="5" t="e">
        <f>INDEX('[2]Balance(Stock Control)'!$AK:$AK,MATCH(C127,'[2]Balance(Stock Control)'!$E:$E,0))</f>
        <v>#N/A</v>
      </c>
      <c r="I127" s="32"/>
      <c r="J127" s="64">
        <v>55000</v>
      </c>
      <c r="K127" s="63">
        <v>60500.000000000007</v>
      </c>
      <c r="L127" s="64">
        <f t="shared" si="1"/>
        <v>60500.000000000007</v>
      </c>
      <c r="M127" s="5" t="s">
        <v>138</v>
      </c>
      <c r="N127" s="5"/>
      <c r="O127" s="5" t="s">
        <v>250</v>
      </c>
      <c r="P127" s="5" t="s">
        <v>138</v>
      </c>
      <c r="Q127" s="30" t="s">
        <v>137</v>
      </c>
      <c r="R127" s="37" t="s">
        <v>172</v>
      </c>
    </row>
    <row r="128" spans="1:18" ht="15">
      <c r="A128" s="13">
        <v>119</v>
      </c>
      <c r="B128" s="13" t="s">
        <v>105</v>
      </c>
      <c r="C128" s="32" t="s">
        <v>231</v>
      </c>
      <c r="D128" s="47">
        <v>14529103</v>
      </c>
      <c r="E128" s="32">
        <v>2</v>
      </c>
      <c r="F128" s="32"/>
      <c r="G128" s="5" t="e">
        <f>INDEX('[1]Balance(Stock Control)'!$AL:$AL,MATCH(C128,'[1]Balance(Stock Control)'!$F:$F,0))</f>
        <v>#N/A</v>
      </c>
      <c r="H128" s="5">
        <f>INDEX('[2]Balance(Stock Control)'!$AK:$AK,MATCH(C128,'[2]Balance(Stock Control)'!$E:$E,0))</f>
        <v>27</v>
      </c>
      <c r="I128" s="5"/>
      <c r="J128" s="41"/>
      <c r="K128" s="63">
        <v>75968.423999999999</v>
      </c>
      <c r="L128" s="64">
        <f t="shared" si="1"/>
        <v>151936.848</v>
      </c>
      <c r="M128" s="45" t="s">
        <v>187</v>
      </c>
      <c r="N128" s="45"/>
      <c r="O128" s="5" t="s">
        <v>250</v>
      </c>
      <c r="P128" s="45" t="s">
        <v>189</v>
      </c>
      <c r="Q128" s="30" t="s">
        <v>137</v>
      </c>
      <c r="R128" s="37"/>
    </row>
    <row r="129" spans="1:18" ht="15">
      <c r="A129" s="13">
        <v>120</v>
      </c>
      <c r="B129" s="13" t="s">
        <v>106</v>
      </c>
      <c r="C129" s="32" t="s">
        <v>233</v>
      </c>
      <c r="D129" s="32">
        <v>14524738</v>
      </c>
      <c r="E129" s="32">
        <v>1</v>
      </c>
      <c r="F129" s="32"/>
      <c r="G129" s="5" t="e">
        <f>INDEX('[1]Balance(Stock Control)'!$AL:$AL,MATCH(C129,'[1]Balance(Stock Control)'!$F:$F,0))</f>
        <v>#N/A</v>
      </c>
      <c r="H129" s="5">
        <f>INDEX('[2]Balance(Stock Control)'!$AK:$AK,MATCH(C129,'[2]Balance(Stock Control)'!$E:$E,0))</f>
        <v>7</v>
      </c>
      <c r="I129" s="5"/>
      <c r="J129" s="32"/>
      <c r="K129" s="63">
        <v>83880.283464567154</v>
      </c>
      <c r="L129" s="64">
        <f t="shared" si="1"/>
        <v>83880.283464567154</v>
      </c>
      <c r="M129" s="32" t="s">
        <v>187</v>
      </c>
      <c r="N129" s="32"/>
      <c r="O129" s="5" t="s">
        <v>250</v>
      </c>
      <c r="P129" s="45" t="s">
        <v>189</v>
      </c>
      <c r="Q129" s="30" t="s">
        <v>137</v>
      </c>
      <c r="R129" s="37" t="s">
        <v>173</v>
      </c>
    </row>
    <row r="130" spans="1:18" ht="15">
      <c r="A130" s="13">
        <v>121</v>
      </c>
      <c r="B130" s="13" t="s">
        <v>107</v>
      </c>
      <c r="C130" s="32">
        <v>14508319</v>
      </c>
      <c r="D130" s="32"/>
      <c r="E130" s="32">
        <v>2</v>
      </c>
      <c r="F130" s="32"/>
      <c r="G130" s="5">
        <f>INDEX('[1]Balance(Stock Control)'!$AL:$AL,MATCH(C130,'[1]Balance(Stock Control)'!$F:$F,0))</f>
        <v>8</v>
      </c>
      <c r="H130" s="5">
        <f>INDEX('[2]Balance(Stock Control)'!$AK:$AK,MATCH(C130,'[2]Balance(Stock Control)'!$E:$E,0))</f>
        <v>0</v>
      </c>
      <c r="I130" s="32"/>
      <c r="J130" s="32"/>
      <c r="K130" s="63">
        <v>70056.85443750002</v>
      </c>
      <c r="L130" s="64">
        <f t="shared" si="1"/>
        <v>140113.70887500004</v>
      </c>
      <c r="M130" s="5" t="s">
        <v>177</v>
      </c>
      <c r="N130" s="5"/>
      <c r="O130" s="5" t="s">
        <v>250</v>
      </c>
      <c r="P130" s="5" t="s">
        <v>189</v>
      </c>
      <c r="Q130" s="30" t="s">
        <v>137</v>
      </c>
      <c r="R130" s="37" t="s">
        <v>174</v>
      </c>
    </row>
    <row r="131" spans="1:18" ht="15">
      <c r="A131" s="13">
        <v>122</v>
      </c>
      <c r="B131" s="13" t="s">
        <v>108</v>
      </c>
      <c r="C131" s="32">
        <v>914167</v>
      </c>
      <c r="D131" s="32"/>
      <c r="E131" s="32">
        <v>20</v>
      </c>
      <c r="F131" s="32"/>
      <c r="G131" s="5">
        <f>INDEX('[1]Balance(Stock Control)'!$AL:$AL,MATCH(C131,'[1]Balance(Stock Control)'!$F:$F,0))</f>
        <v>0</v>
      </c>
      <c r="H131" s="5" t="e">
        <f>INDEX('[2]Balance(Stock Control)'!$AK:$AK,MATCH(C131,'[2]Balance(Stock Control)'!$E:$E,0))</f>
        <v>#N/A</v>
      </c>
      <c r="I131" s="32"/>
      <c r="J131" s="64">
        <v>250</v>
      </c>
      <c r="K131" s="63">
        <v>275</v>
      </c>
      <c r="L131" s="64">
        <f t="shared" si="1"/>
        <v>5500</v>
      </c>
      <c r="M131" s="32" t="s">
        <v>138</v>
      </c>
      <c r="N131" s="32"/>
      <c r="O131" s="5" t="s">
        <v>250</v>
      </c>
      <c r="P131" s="32" t="s">
        <v>138</v>
      </c>
      <c r="Q131" s="30" t="s">
        <v>137</v>
      </c>
      <c r="R131" s="37"/>
    </row>
    <row r="132" spans="1:18" ht="15">
      <c r="A132" s="13">
        <v>123</v>
      </c>
      <c r="B132" s="13" t="s">
        <v>109</v>
      </c>
      <c r="C132" s="32"/>
      <c r="D132" s="32"/>
      <c r="E132" s="32">
        <v>50</v>
      </c>
      <c r="F132" s="32"/>
      <c r="G132" s="5" t="e">
        <f>INDEX('[1]Balance(Stock Control)'!$AL:$AL,MATCH(C132,'[1]Balance(Stock Control)'!$F:$F,0))</f>
        <v>#N/A</v>
      </c>
      <c r="H132" s="5" t="e">
        <f>INDEX('[2]Balance(Stock Control)'!$AK:$AK,MATCH(C132,'[2]Balance(Stock Control)'!$E:$E,0))</f>
        <v>#N/A</v>
      </c>
      <c r="I132" s="5"/>
      <c r="J132" s="64">
        <v>1000</v>
      </c>
      <c r="K132" s="63">
        <v>1100</v>
      </c>
      <c r="L132" s="64">
        <f t="shared" si="1"/>
        <v>55000</v>
      </c>
      <c r="M132" s="32" t="s">
        <v>138</v>
      </c>
      <c r="N132" s="32"/>
      <c r="O132" s="5" t="s">
        <v>250</v>
      </c>
      <c r="P132" s="32" t="s">
        <v>138</v>
      </c>
      <c r="Q132" s="30" t="s">
        <v>137</v>
      </c>
      <c r="R132" s="37" t="s">
        <v>175</v>
      </c>
    </row>
    <row r="133" spans="1:18" s="119" customFormat="1" ht="15">
      <c r="A133" s="110">
        <v>124</v>
      </c>
      <c r="B133" s="110" t="s">
        <v>110</v>
      </c>
      <c r="C133" s="120">
        <v>14511327</v>
      </c>
      <c r="D133" s="120"/>
      <c r="E133" s="120">
        <v>30</v>
      </c>
      <c r="F133" s="120"/>
      <c r="G133" s="111" t="e">
        <f>INDEX('[1]Balance(Stock Control)'!$AL:$AL,MATCH(C133,'[1]Balance(Stock Control)'!$F:$F,0))</f>
        <v>#N/A</v>
      </c>
      <c r="H133" s="111" t="e">
        <f>INDEX('[2]Balance(Stock Control)'!$AK:$AK,MATCH(C133,'[2]Balance(Stock Control)'!$E:$E,0))</f>
        <v>#N/A</v>
      </c>
      <c r="I133" s="111"/>
      <c r="J133" s="113">
        <v>500</v>
      </c>
      <c r="K133" s="113">
        <v>250</v>
      </c>
      <c r="L133" s="113">
        <f t="shared" si="1"/>
        <v>7500</v>
      </c>
      <c r="M133" s="120" t="s">
        <v>138</v>
      </c>
      <c r="N133" s="120"/>
      <c r="O133" s="111" t="s">
        <v>250</v>
      </c>
      <c r="P133" s="120" t="s">
        <v>138</v>
      </c>
      <c r="Q133" s="115" t="s">
        <v>137</v>
      </c>
      <c r="R133" s="116"/>
    </row>
    <row r="134" spans="1:18" s="119" customFormat="1" ht="15">
      <c r="A134" s="110">
        <v>125</v>
      </c>
      <c r="B134" s="110" t="s">
        <v>111</v>
      </c>
      <c r="C134" s="111">
        <v>14532126</v>
      </c>
      <c r="D134" s="120"/>
      <c r="E134" s="120">
        <v>1</v>
      </c>
      <c r="F134" s="120"/>
      <c r="G134" s="111">
        <f>INDEX('[1]Balance(Stock Control)'!$AL:$AL,MATCH(C134,'[1]Balance(Stock Control)'!$F:$F,0))</f>
        <v>2</v>
      </c>
      <c r="H134" s="111">
        <f>INDEX('[2]Balance(Stock Control)'!$AK:$AK,MATCH(C134,'[2]Balance(Stock Control)'!$E:$E,0))</f>
        <v>0</v>
      </c>
      <c r="I134" s="120"/>
      <c r="J134" s="120"/>
      <c r="K134" s="113">
        <v>212750</v>
      </c>
      <c r="L134" s="113">
        <f t="shared" si="1"/>
        <v>212750</v>
      </c>
      <c r="M134" s="111" t="s">
        <v>177</v>
      </c>
      <c r="N134" s="111"/>
      <c r="O134" s="111" t="s">
        <v>250</v>
      </c>
      <c r="P134" s="111" t="s">
        <v>189</v>
      </c>
      <c r="Q134" s="115" t="s">
        <v>137</v>
      </c>
      <c r="R134" s="116"/>
    </row>
    <row r="135" spans="1:18" s="119" customFormat="1" ht="15">
      <c r="A135" s="110">
        <v>126</v>
      </c>
      <c r="B135" s="110" t="s">
        <v>111</v>
      </c>
      <c r="C135" s="120">
        <v>14640081</v>
      </c>
      <c r="D135" s="120"/>
      <c r="E135" s="120">
        <v>1</v>
      </c>
      <c r="F135" s="120"/>
      <c r="G135" s="111">
        <f>INDEX('[1]Balance(Stock Control)'!$AL:$AL,MATCH(C135,'[1]Balance(Stock Control)'!$F:$F,0))</f>
        <v>9</v>
      </c>
      <c r="H135" s="111">
        <f>INDEX('[2]Balance(Stock Control)'!$AK:$AK,MATCH(C135,'[2]Balance(Stock Control)'!$E:$E,0))</f>
        <v>0</v>
      </c>
      <c r="I135" s="120"/>
      <c r="J135" s="120"/>
      <c r="K135" s="113">
        <v>1123950</v>
      </c>
      <c r="L135" s="113">
        <f t="shared" si="1"/>
        <v>1123950</v>
      </c>
      <c r="M135" s="111" t="s">
        <v>177</v>
      </c>
      <c r="N135" s="111"/>
      <c r="O135" s="111" t="s">
        <v>250</v>
      </c>
      <c r="P135" s="111" t="s">
        <v>189</v>
      </c>
      <c r="Q135" s="115" t="s">
        <v>137</v>
      </c>
      <c r="R135" s="116"/>
    </row>
    <row r="136" spans="1:18" s="119" customFormat="1" ht="15">
      <c r="A136" s="110">
        <v>127</v>
      </c>
      <c r="B136" s="110" t="s">
        <v>111</v>
      </c>
      <c r="C136" s="120">
        <v>3183620</v>
      </c>
      <c r="D136" s="120"/>
      <c r="E136" s="120">
        <v>1</v>
      </c>
      <c r="F136" s="120"/>
      <c r="G136" s="111">
        <f>INDEX('[1]Balance(Stock Control)'!$AL:$AL,MATCH(C136,'[1]Balance(Stock Control)'!$F:$F,0))</f>
        <v>23</v>
      </c>
      <c r="H136" s="111" t="e">
        <f>INDEX('[2]Balance(Stock Control)'!$AK:$AK,MATCH(C136,'[2]Balance(Stock Control)'!$E:$E,0))</f>
        <v>#N/A</v>
      </c>
      <c r="I136" s="120"/>
      <c r="J136" s="120"/>
      <c r="K136" s="113">
        <v>291750</v>
      </c>
      <c r="L136" s="113">
        <f t="shared" si="1"/>
        <v>291750</v>
      </c>
      <c r="M136" s="111" t="s">
        <v>177</v>
      </c>
      <c r="N136" s="111"/>
      <c r="O136" s="111" t="s">
        <v>250</v>
      </c>
      <c r="P136" s="111" t="s">
        <v>189</v>
      </c>
      <c r="Q136" s="115" t="s">
        <v>137</v>
      </c>
      <c r="R136" s="116"/>
    </row>
    <row r="137" spans="1:18" s="119" customFormat="1" ht="15">
      <c r="A137" s="110">
        <v>128</v>
      </c>
      <c r="B137" s="110" t="s">
        <v>111</v>
      </c>
      <c r="C137" s="120">
        <v>15084140</v>
      </c>
      <c r="D137" s="120"/>
      <c r="E137" s="120">
        <v>1</v>
      </c>
      <c r="F137" s="120"/>
      <c r="G137" s="111">
        <f>INDEX('[1]Balance(Stock Control)'!$AL:$AL,MATCH(C137,'[1]Balance(Stock Control)'!$F:$F,0))</f>
        <v>2</v>
      </c>
      <c r="H137" s="111">
        <f>INDEX('[2]Balance(Stock Control)'!$AK:$AK,MATCH(C137,'[2]Balance(Stock Control)'!$E:$E,0))</f>
        <v>5</v>
      </c>
      <c r="I137" s="120"/>
      <c r="J137" s="120"/>
      <c r="K137" s="113">
        <v>783800</v>
      </c>
      <c r="L137" s="113">
        <f t="shared" si="1"/>
        <v>783800</v>
      </c>
      <c r="M137" s="111" t="s">
        <v>177</v>
      </c>
      <c r="N137" s="111"/>
      <c r="O137" s="111" t="s">
        <v>250</v>
      </c>
      <c r="P137" s="111" t="s">
        <v>189</v>
      </c>
      <c r="Q137" s="115" t="s">
        <v>137</v>
      </c>
      <c r="R137" s="116"/>
    </row>
    <row r="138" spans="1:18" s="119" customFormat="1" ht="15">
      <c r="A138" s="110">
        <v>129</v>
      </c>
      <c r="B138" s="110" t="s">
        <v>111</v>
      </c>
      <c r="C138" s="120">
        <v>14640080</v>
      </c>
      <c r="D138" s="120"/>
      <c r="E138" s="120">
        <v>1</v>
      </c>
      <c r="F138" s="120"/>
      <c r="G138" s="111">
        <f>INDEX('[1]Balance(Stock Control)'!$AL:$AL,MATCH(C138,'[1]Balance(Stock Control)'!$F:$F,0))</f>
        <v>11</v>
      </c>
      <c r="H138" s="111" t="e">
        <f>INDEX('[2]Balance(Stock Control)'!$AK:$AK,MATCH(C138,'[2]Balance(Stock Control)'!$E:$E,0))</f>
        <v>#N/A</v>
      </c>
      <c r="I138" s="120"/>
      <c r="J138" s="120"/>
      <c r="K138" s="113">
        <v>840000</v>
      </c>
      <c r="L138" s="113">
        <f t="shared" si="1"/>
        <v>840000</v>
      </c>
      <c r="M138" s="111" t="s">
        <v>177</v>
      </c>
      <c r="N138" s="111"/>
      <c r="O138" s="111" t="s">
        <v>250</v>
      </c>
      <c r="P138" s="111" t="s">
        <v>189</v>
      </c>
      <c r="Q138" s="115" t="s">
        <v>137</v>
      </c>
      <c r="R138" s="116"/>
    </row>
    <row r="139" spans="1:18" s="80" customFormat="1" ht="15">
      <c r="A139" s="71">
        <v>130</v>
      </c>
      <c r="B139" s="71" t="s">
        <v>112</v>
      </c>
      <c r="C139" s="81">
        <v>14550884</v>
      </c>
      <c r="D139" s="81"/>
      <c r="E139" s="81">
        <v>5</v>
      </c>
      <c r="F139" s="81"/>
      <c r="G139" s="72">
        <f>INDEX('[1]Balance(Stock Control)'!$AL:$AL,MATCH(C139,'[1]Balance(Stock Control)'!$F:$F,0))</f>
        <v>0</v>
      </c>
      <c r="H139" s="72">
        <f>INDEX('[2]Balance(Stock Control)'!$AK:$AK,MATCH(C139,'[2]Balance(Stock Control)'!$E:$E,0))</f>
        <v>3</v>
      </c>
      <c r="I139" s="81"/>
      <c r="J139" s="81"/>
      <c r="K139" s="74">
        <v>41700</v>
      </c>
      <c r="L139" s="74">
        <f t="shared" si="1"/>
        <v>208500</v>
      </c>
      <c r="M139" s="81" t="s">
        <v>138</v>
      </c>
      <c r="N139" s="81"/>
      <c r="O139" s="72" t="s">
        <v>250</v>
      </c>
      <c r="P139" s="72" t="s">
        <v>243</v>
      </c>
      <c r="Q139" s="76" t="s">
        <v>137</v>
      </c>
      <c r="R139" s="77"/>
    </row>
    <row r="140" spans="1:18" ht="15">
      <c r="A140" s="13">
        <v>131</v>
      </c>
      <c r="B140" s="13" t="s">
        <v>113</v>
      </c>
      <c r="C140" s="32" t="s">
        <v>223</v>
      </c>
      <c r="D140" s="32">
        <v>21814758</v>
      </c>
      <c r="E140" s="32">
        <v>1</v>
      </c>
      <c r="F140" s="32"/>
      <c r="G140" s="5" t="e">
        <f>INDEX('[1]Balance(Stock Control)'!$AL:$AL,MATCH(C140,'[1]Balance(Stock Control)'!$F:$F,0))</f>
        <v>#N/A</v>
      </c>
      <c r="H140" s="5">
        <f>INDEX('[2]Balance(Stock Control)'!$AK:$AK,MATCH(C140,'[2]Balance(Stock Control)'!$E:$E,0))</f>
        <v>4</v>
      </c>
      <c r="I140" s="5"/>
      <c r="J140" s="32"/>
      <c r="K140" s="63">
        <v>835513.41176470672</v>
      </c>
      <c r="L140" s="64">
        <f t="shared" ref="L140:L141" si="2">E140*K140</f>
        <v>835513.41176470672</v>
      </c>
      <c r="M140" s="32" t="s">
        <v>187</v>
      </c>
      <c r="N140" s="32"/>
      <c r="O140" s="5" t="s">
        <v>250</v>
      </c>
      <c r="P140" s="32" t="s">
        <v>189</v>
      </c>
      <c r="Q140" s="30" t="s">
        <v>137</v>
      </c>
      <c r="R140" s="37"/>
    </row>
    <row r="141" spans="1:18" ht="15">
      <c r="A141" s="13">
        <v>132</v>
      </c>
      <c r="B141" s="13" t="s">
        <v>114</v>
      </c>
      <c r="C141" s="32">
        <v>14526158</v>
      </c>
      <c r="D141" s="32"/>
      <c r="E141" s="32">
        <v>1</v>
      </c>
      <c r="F141" s="32"/>
      <c r="G141" s="5">
        <f>INDEX('[1]Balance(Stock Control)'!$AL:$AL,MATCH(C141,'[1]Balance(Stock Control)'!$F:$F,0))</f>
        <v>0</v>
      </c>
      <c r="H141" s="5">
        <f>INDEX('[2]Balance(Stock Control)'!$AK:$AK,MATCH(C141,'[2]Balance(Stock Control)'!$E:$E,0))</f>
        <v>0</v>
      </c>
      <c r="I141" s="32"/>
      <c r="J141" s="64">
        <v>65000</v>
      </c>
      <c r="K141" s="63">
        <v>71500</v>
      </c>
      <c r="L141" s="64">
        <f t="shared" si="2"/>
        <v>71500</v>
      </c>
      <c r="M141" s="32" t="s">
        <v>138</v>
      </c>
      <c r="N141" s="32"/>
      <c r="O141" s="5" t="s">
        <v>250</v>
      </c>
      <c r="P141" s="32" t="s">
        <v>138</v>
      </c>
      <c r="Q141" s="30" t="s">
        <v>137</v>
      </c>
      <c r="R141" s="37"/>
    </row>
    <row r="142" spans="1:18" ht="21" customHeight="1">
      <c r="K142" s="90" t="s">
        <v>213</v>
      </c>
      <c r="L142" s="91">
        <f>SUM(L10:L141)</f>
        <v>75489471.331675887</v>
      </c>
    </row>
    <row r="143" spans="1:18">
      <c r="L143" s="89">
        <f>L142/3150</f>
        <v>23964.911533865361</v>
      </c>
    </row>
    <row r="144" spans="1:18">
      <c r="L144" s="12"/>
    </row>
    <row r="145" spans="2:12" ht="15">
      <c r="E145" s="127"/>
      <c r="L145" s="12"/>
    </row>
    <row r="146" spans="2:12" ht="15">
      <c r="B146" s="66" t="s">
        <v>239</v>
      </c>
      <c r="C146" s="67">
        <v>45103</v>
      </c>
    </row>
    <row r="147" spans="2:12" ht="15">
      <c r="B147" s="66" t="s">
        <v>240</v>
      </c>
      <c r="C147" s="67">
        <v>45108</v>
      </c>
    </row>
    <row r="148" spans="2:12" ht="15">
      <c r="B148" s="66" t="s">
        <v>241</v>
      </c>
      <c r="C148" s="68"/>
    </row>
  </sheetData>
  <autoFilter ref="A9:R141"/>
  <mergeCells count="2">
    <mergeCell ref="K57:K58"/>
    <mergeCell ref="L57:L58"/>
  </mergeCells>
  <conditionalFormatting sqref="D76">
    <cfRule type="duplicateValues" dxfId="29" priority="29"/>
  </conditionalFormatting>
  <conditionalFormatting sqref="D76">
    <cfRule type="duplicateValues" dxfId="28" priority="30"/>
  </conditionalFormatting>
  <conditionalFormatting sqref="C85">
    <cfRule type="duplicateValues" dxfId="27" priority="27"/>
  </conditionalFormatting>
  <conditionalFormatting sqref="C85">
    <cfRule type="duplicateValues" dxfId="26" priority="28"/>
  </conditionalFormatting>
  <conditionalFormatting sqref="C23">
    <cfRule type="duplicateValues" dxfId="25" priority="25"/>
  </conditionalFormatting>
  <conditionalFormatting sqref="C23">
    <cfRule type="duplicateValues" dxfId="24" priority="26"/>
  </conditionalFormatting>
  <conditionalFormatting sqref="C23">
    <cfRule type="duplicateValues" dxfId="23" priority="24"/>
  </conditionalFormatting>
  <conditionalFormatting sqref="D41">
    <cfRule type="duplicateValues" dxfId="22" priority="20"/>
  </conditionalFormatting>
  <conditionalFormatting sqref="D41">
    <cfRule type="duplicateValues" dxfId="21" priority="19"/>
  </conditionalFormatting>
  <conditionalFormatting sqref="D42">
    <cfRule type="duplicateValues" dxfId="20" priority="22"/>
  </conditionalFormatting>
  <conditionalFormatting sqref="D42">
    <cfRule type="duplicateValues" dxfId="19" priority="23"/>
  </conditionalFormatting>
  <conditionalFormatting sqref="D42">
    <cfRule type="duplicateValues" dxfId="18" priority="21"/>
  </conditionalFormatting>
  <conditionalFormatting sqref="C41">
    <cfRule type="duplicateValues" dxfId="17" priority="17"/>
  </conditionalFormatting>
  <conditionalFormatting sqref="C41">
    <cfRule type="duplicateValues" dxfId="16" priority="18"/>
  </conditionalFormatting>
  <conditionalFormatting sqref="C41">
    <cfRule type="duplicateValues" dxfId="15" priority="16"/>
  </conditionalFormatting>
  <conditionalFormatting sqref="C45">
    <cfRule type="duplicateValues" dxfId="14" priority="14"/>
  </conditionalFormatting>
  <conditionalFormatting sqref="C45">
    <cfRule type="duplicateValues" dxfId="13" priority="15"/>
  </conditionalFormatting>
  <conditionalFormatting sqref="C45">
    <cfRule type="duplicateValues" dxfId="12" priority="13"/>
  </conditionalFormatting>
  <conditionalFormatting sqref="C56">
    <cfRule type="duplicateValues" dxfId="11" priority="11"/>
  </conditionalFormatting>
  <conditionalFormatting sqref="C56">
    <cfRule type="duplicateValues" dxfId="10" priority="12"/>
  </conditionalFormatting>
  <conditionalFormatting sqref="C59">
    <cfRule type="duplicateValues" dxfId="9" priority="9"/>
  </conditionalFormatting>
  <conditionalFormatting sqref="C59">
    <cfRule type="duplicateValues" dxfId="8" priority="10"/>
  </conditionalFormatting>
  <conditionalFormatting sqref="C59">
    <cfRule type="duplicateValues" dxfId="7" priority="8"/>
  </conditionalFormatting>
  <conditionalFormatting sqref="C102">
    <cfRule type="duplicateValues" dxfId="6" priority="6"/>
  </conditionalFormatting>
  <conditionalFormatting sqref="C102">
    <cfRule type="duplicateValues" dxfId="5" priority="7"/>
  </conditionalFormatting>
  <conditionalFormatting sqref="C102">
    <cfRule type="duplicateValues" dxfId="4" priority="5"/>
  </conditionalFormatting>
  <conditionalFormatting sqref="C26">
    <cfRule type="duplicateValues" dxfId="3" priority="3"/>
  </conditionalFormatting>
  <conditionalFormatting sqref="C26">
    <cfRule type="duplicateValues" dxfId="2" priority="4"/>
  </conditionalFormatting>
  <conditionalFormatting sqref="C77">
    <cfRule type="duplicateValues" dxfId="1" priority="1"/>
  </conditionalFormatting>
  <conditionalFormatting sqref="C77">
    <cfRule type="duplicateValues" dxfId="0" priority="2"/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26.6.2023 </vt:lpstr>
      <vt:lpstr>26.6.2023(Quo)</vt:lpstr>
      <vt:lpstr>Adjust Quotation</vt:lpstr>
      <vt:lpstr>CCO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2023-08-09T03:47:44Z</dcterms:modified>
</cp:coreProperties>
</file>