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455"/>
  </bookViews>
  <sheets>
    <sheet name="CE3 BUDGET REQUEST FOR MAR' (2" sheetId="10" r:id="rId1"/>
  </sheets>
  <definedNames>
    <definedName name="_xlnm._FilterDatabase" localSheetId="0" hidden="1">'CE3 BUDGET REQUEST FOR MAR'' (2'!$A$4:$J$68</definedName>
    <definedName name="_xlnm.Print_Area" localSheetId="0">'CE3 BUDGET REQUEST FOR MAR'' (2'!$A$1:$J$75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2" i="10" l="1"/>
  <c r="H63" i="10"/>
  <c r="C65" i="10"/>
  <c r="C64" i="10"/>
  <c r="H58" i="10" l="1"/>
  <c r="H59" i="10"/>
  <c r="C57" i="10" l="1"/>
  <c r="I65" i="10" l="1"/>
  <c r="G65" i="10"/>
  <c r="F65" i="10"/>
  <c r="D65" i="10"/>
  <c r="I64" i="10"/>
  <c r="G64" i="10"/>
  <c r="F64" i="10"/>
  <c r="D64" i="10"/>
  <c r="H64" i="10" s="1"/>
  <c r="E61" i="10"/>
  <c r="H61" i="10" s="1"/>
  <c r="H60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E26" i="10"/>
  <c r="E64" i="10" s="1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G2" i="10"/>
  <c r="D66" i="10" l="1"/>
  <c r="F66" i="10"/>
  <c r="G66" i="10"/>
  <c r="I66" i="10"/>
  <c r="E65" i="10"/>
  <c r="E66" i="10" s="1"/>
  <c r="H26" i="10"/>
  <c r="H65" i="10" l="1"/>
  <c r="H66" i="10" s="1"/>
  <c r="C66" i="10"/>
</calcChain>
</file>

<file path=xl/sharedStrings.xml><?xml version="1.0" encoding="utf-8"?>
<sst xmlns="http://schemas.openxmlformats.org/spreadsheetml/2006/main" count="161" uniqueCount="101">
  <si>
    <t>COA</t>
  </si>
  <si>
    <t>Budget
(USD)</t>
  </si>
  <si>
    <t>Budget
(MMK)</t>
  </si>
  <si>
    <t>OPEX</t>
  </si>
  <si>
    <t>61010009 Tools and Equipment</t>
  </si>
  <si>
    <t>61010011 Travelling cost of sale team</t>
  </si>
  <si>
    <t>61010027 Employee Social Insurance</t>
  </si>
  <si>
    <t>61001032 Admin - Commission and Incentive</t>
  </si>
  <si>
    <t>62010001 Admin - Advertising Expenses</t>
  </si>
  <si>
    <t>62010002 Admin - Audit Fees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</si>
  <si>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</si>
  <si>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</si>
  <si>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</si>
  <si>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</si>
  <si>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</si>
  <si>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</si>
  <si>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</si>
  <si>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</si>
  <si>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</si>
  <si>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</si>
  <si>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</si>
  <si>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</si>
  <si>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</si>
  <si>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</si>
  <si>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</si>
  <si>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</si>
  <si>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</si>
  <si>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</si>
  <si>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</si>
  <si>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</si>
  <si>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</si>
  <si>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</si>
  <si>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</si>
  <si>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</si>
  <si>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</si>
  <si>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</si>
  <si>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62010037 Admin - R &amp; D Expenses</t>
  </si>
  <si>
    <t>62010038 Admin- Labour Cost</t>
  </si>
  <si>
    <t>62010040 Admin- Taxes, fees and charges</t>
  </si>
  <si>
    <t>62010041 Admin- External service cost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</si>
  <si>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</si>
  <si>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</si>
  <si>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</si>
  <si>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62010056 Admin - Operation Expense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</si>
  <si>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</si>
  <si>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</si>
  <si>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</si>
  <si>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</si>
  <si>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 xml:space="preserve">62010057 Admin - Machine Rental Chgs </t>
  </si>
  <si>
    <t xml:space="preserve">62010058 Admin - Software Expenses </t>
  </si>
  <si>
    <t>62010059 Admin - Machine Repair &amp; Maintenance</t>
  </si>
  <si>
    <t>COGS</t>
  </si>
  <si>
    <t>51020046COGS - Local &amp; Boder Spare Parts</t>
  </si>
  <si>
    <t>51010054 COGS - Commission Units</t>
  </si>
  <si>
    <t>51010061 COGS - Units Licence And Duty Cost</t>
  </si>
  <si>
    <t>51010034 COGS - Machine Repair  Units</t>
  </si>
  <si>
    <t>51010024  COGS - Repossess Expenses</t>
  </si>
  <si>
    <t>Prepared By</t>
  </si>
  <si>
    <t>Approved By</t>
  </si>
  <si>
    <t>Yoon Thet Nwe</t>
  </si>
  <si>
    <t>Hnin Nu Shwe</t>
  </si>
  <si>
    <t>Account</t>
  </si>
  <si>
    <t>VCM</t>
  </si>
  <si>
    <t>[51010054] COGS UNITS</t>
  </si>
  <si>
    <t xml:space="preserve">Red Plus Auto Co.,Ltd  ( CE3 )                </t>
  </si>
  <si>
    <t>Date :</t>
  </si>
  <si>
    <t>Description</t>
  </si>
  <si>
    <t>MKT</t>
  </si>
  <si>
    <t>Spare Part</t>
  </si>
  <si>
    <t>SRV</t>
  </si>
  <si>
    <t>HR &amp; GA</t>
  </si>
  <si>
    <t>F&amp;A</t>
  </si>
  <si>
    <t>-</t>
  </si>
  <si>
    <t xml:space="preserve">62010021 Admin - Employee  Expenses - Local Trip </t>
  </si>
  <si>
    <t>[51020049] COGS - Parts - CE3</t>
  </si>
  <si>
    <t>Operation Expenses</t>
  </si>
  <si>
    <t>Cost Of Good Sold  Expenses</t>
  </si>
  <si>
    <t>Total  Expenses Amount</t>
  </si>
  <si>
    <t>Checked  By</t>
  </si>
  <si>
    <t xml:space="preserve"> Zar Ni Aung</t>
  </si>
  <si>
    <t xml:space="preserve"> Aye Min Htoon</t>
  </si>
  <si>
    <t>F&amp;A ADH</t>
  </si>
  <si>
    <t xml:space="preserve">       AGM             </t>
  </si>
  <si>
    <t>Monthly  Budget Request -MAR'25</t>
  </si>
  <si>
    <t xml:space="preserve">SSB charges for  Feb'25 (11 Qty) , </t>
  </si>
  <si>
    <t>Business License Extension For (2025 ~ 2026) ,</t>
  </si>
  <si>
    <t>Insect Killer (Mosquito) (August Pest Control Service) ,</t>
  </si>
  <si>
    <t>4Q/5524 Car Fuel Advance Charges for Mar'25 ,1F-8232 Car Fuel Charges Advance for Mar'2025</t>
  </si>
  <si>
    <t>Travelling Charges (Mandalay)KZNA, Trip Charges (Shwe Kyin - MMK 500,000/-)PIC - Yan Naing Lin, Travelling Charges and Trip Charges/ Service Job  , MYK Trip ,</t>
  </si>
  <si>
    <t>Service Use for ML30 (2units) and MC10 (1unit) repair  , Inventory Order, Unit FOC  ( Supplier Credit Amount - 7,500,000/-) and Customer Order (Customer Prospect amount - 4,000,000/-),</t>
  </si>
  <si>
    <t>Machine Repair Charges For Ready to Sale Wheel Loader ML 30 (3118) , Machine Painting Charges ML30 (3118 ) Ready to Sale</t>
  </si>
  <si>
    <t>For Air PO (CE3-PRT-PO-25010018) and part delivery , Multipart amt - $ 217.36 -/</t>
  </si>
  <si>
    <t>Personal income Tax for KZNA</t>
  </si>
  <si>
    <t xml:space="preserve">Cash Pay to Chairwoman for Office Building Rental Charges </t>
  </si>
  <si>
    <t>[61010032] Sales - Incentive and Pooling</t>
  </si>
  <si>
    <t>Jan'25 CE3 Pooling only amt for customer NYI MEIN,U , 66SE22EWNM0000588 &amp; 66SE30EWNL0000110  , sale man Zwe Lone Htike resign</t>
  </si>
  <si>
    <t>5% CT FOR CE3 BU</t>
  </si>
  <si>
    <t xml:space="preserve"> Stock Maintenance Charges</t>
  </si>
  <si>
    <t xml:space="preserve">Key Accoun Customer U Yan Myo Paing Broker Charges(MMK 2,000,000/-)/-Broker Name - U Than Zaw Oo, MDY Branch Customer U Aung Kyaw Moe Broker Charges(MMK 2,000,000/-)/-Broker Name - U Aung Than Zaw,Operator Charges(ME210 Sr No - 725 &amp; 724) </t>
  </si>
  <si>
    <t>21030001-003 Account Payable - Commercial Tax -CE3(CE3)</t>
  </si>
  <si>
    <t>5% Commercial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</si>
</sst>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164" fontId="4" fillId="3" borderId="0" xfId="1" applyNumberFormat="1" applyFont="1" applyFill="1" applyAlignment="1">
      <alignment horizontal="center" vertical="center"/>
    </xf>
    <xf numFmtId="164" fontId="5" fillId="3" borderId="0" xfId="1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64" fontId="6" fillId="3" borderId="0" xfId="1" applyNumberFormat="1" applyFont="1" applyFill="1" applyAlignment="1">
      <alignment horizontal="center" vertical="center"/>
    </xf>
    <xf numFmtId="164" fontId="5" fillId="3" borderId="0" xfId="1" applyNumberFormat="1" applyFont="1" applyFill="1" applyBorder="1" applyAlignment="1">
      <alignment horizontal="center" vertical="center"/>
    </xf>
    <xf numFmtId="164" fontId="4" fillId="3" borderId="0" xfId="1" applyNumberFormat="1" applyFont="1" applyFill="1" applyBorder="1" applyAlignment="1">
      <alignment horizontal="center" vertical="center"/>
    </xf>
    <xf numFmtId="164" fontId="4" fillId="3" borderId="0" xfId="1" applyNumberFormat="1" applyFont="1" applyFill="1" applyBorder="1" applyAlignment="1">
      <alignment horizontal="right" vertical="center"/>
    </xf>
    <xf numFmtId="164" fontId="4" fillId="3" borderId="6" xfId="1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vertical="center" wrapText="1"/>
    </xf>
    <xf numFmtId="165" fontId="4" fillId="2" borderId="3" xfId="2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37" fontId="4" fillId="0" borderId="3" xfId="2" applyNumberFormat="1" applyFont="1" applyFill="1" applyBorder="1" applyAlignment="1">
      <alignment horizontal="center" vertical="center"/>
    </xf>
    <xf numFmtId="37" fontId="4" fillId="0" borderId="3" xfId="0" applyNumberFormat="1" applyFont="1" applyFill="1" applyBorder="1" applyAlignment="1">
      <alignment horizontal="center" vertical="center" wrapText="1"/>
    </xf>
    <xf numFmtId="37" fontId="4" fillId="0" borderId="3" xfId="2" applyNumberFormat="1" applyFont="1" applyFill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37" fontId="6" fillId="0" borderId="3" xfId="2" applyNumberFormat="1" applyFont="1" applyFill="1" applyBorder="1" applyAlignment="1">
      <alignment horizontal="center" vertical="center"/>
    </xf>
    <xf numFmtId="37" fontId="6" fillId="0" borderId="3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6" fillId="0" borderId="3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37" fontId="6" fillId="0" borderId="3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top" wrapText="1"/>
    </xf>
    <xf numFmtId="37" fontId="6" fillId="0" borderId="0" xfId="2" applyNumberFormat="1" applyFont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37" fontId="8" fillId="0" borderId="3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Alignment="1">
      <alignment horizontal="center" vertical="center"/>
    </xf>
    <xf numFmtId="37" fontId="8" fillId="0" borderId="3" xfId="1" applyNumberFormat="1" applyFont="1" applyFill="1" applyBorder="1" applyAlignment="1">
      <alignment horizontal="right" vertical="center"/>
    </xf>
    <xf numFmtId="164" fontId="6" fillId="0" borderId="7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164" fontId="6" fillId="3" borderId="2" xfId="1" applyNumberFormat="1" applyFont="1" applyFill="1" applyBorder="1" applyAlignment="1">
      <alignment horizontal="center" vertical="center"/>
    </xf>
    <xf numFmtId="37" fontId="6" fillId="3" borderId="2" xfId="2" applyNumberFormat="1" applyFont="1" applyFill="1" applyBorder="1" applyAlignment="1">
      <alignment horizontal="center" vertical="center"/>
    </xf>
    <xf numFmtId="164" fontId="6" fillId="3" borderId="2" xfId="1" applyNumberFormat="1" applyFont="1" applyFill="1" applyBorder="1" applyAlignment="1">
      <alignment horizontal="center" vertical="center" wrapText="1"/>
    </xf>
    <xf numFmtId="164" fontId="6" fillId="3" borderId="8" xfId="1" applyNumberFormat="1" applyFont="1" applyFill="1" applyBorder="1" applyAlignment="1">
      <alignment horizontal="center" vertical="center"/>
    </xf>
    <xf numFmtId="37" fontId="6" fillId="3" borderId="8" xfId="2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vertical="center"/>
    </xf>
    <xf numFmtId="164" fontId="4" fillId="3" borderId="5" xfId="1" applyNumberFormat="1" applyFont="1" applyFill="1" applyBorder="1" applyAlignment="1">
      <alignment vertical="center" wrapText="1"/>
    </xf>
    <xf numFmtId="164" fontId="4" fillId="3" borderId="5" xfId="1" applyNumberFormat="1" applyFont="1" applyFill="1" applyBorder="1" applyAlignment="1">
      <alignment horizontal="center" vertical="center"/>
    </xf>
    <xf numFmtId="37" fontId="4" fillId="3" borderId="5" xfId="2" applyNumberFormat="1" applyFont="1" applyFill="1" applyBorder="1" applyAlignment="1">
      <alignment horizontal="left" vertical="center"/>
    </xf>
    <xf numFmtId="164" fontId="5" fillId="3" borderId="2" xfId="1" applyNumberFormat="1" applyFont="1" applyFill="1" applyBorder="1" applyAlignment="1">
      <alignment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164" fontId="10" fillId="3" borderId="0" xfId="1" applyNumberFormat="1" applyFont="1" applyFill="1" applyAlignment="1">
      <alignment horizontal="center" vertical="center"/>
    </xf>
    <xf numFmtId="164" fontId="9" fillId="3" borderId="0" xfId="1" applyNumberFormat="1" applyFont="1" applyFill="1" applyAlignment="1">
      <alignment horizontal="center" vertical="center"/>
    </xf>
    <xf numFmtId="165" fontId="10" fillId="3" borderId="0" xfId="2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164" fontId="8" fillId="3" borderId="0" xfId="1" applyNumberFormat="1" applyFont="1" applyFill="1" applyAlignment="1">
      <alignment horizontal="center" vertical="center"/>
    </xf>
    <xf numFmtId="4" fontId="6" fillId="3" borderId="0" xfId="0" applyNumberFormat="1" applyFont="1" applyFill="1" applyAlignment="1">
      <alignment horizontal="center" vertical="center"/>
    </xf>
    <xf numFmtId="165" fontId="6" fillId="3" borderId="0" xfId="2" applyNumberFormat="1" applyFont="1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165" fontId="4" fillId="3" borderId="0" xfId="2" applyNumberFormat="1" applyFont="1" applyFill="1" applyAlignment="1">
      <alignment horizontal="center" vertical="center"/>
    </xf>
    <xf numFmtId="164" fontId="6" fillId="0" borderId="3" xfId="1" applyNumberFormat="1" applyFont="1" applyFill="1" applyBorder="1" applyAlignment="1">
      <alignment horizontal="left" vertical="center" wrapText="1"/>
    </xf>
    <xf numFmtId="166" fontId="4" fillId="3" borderId="0" xfId="0" applyNumberFormat="1" applyFont="1" applyFill="1" applyBorder="1" applyAlignment="1">
      <alignment horizontal="center" vertical="center"/>
    </xf>
    <xf numFmtId="165" fontId="4" fillId="3" borderId="0" xfId="2" applyNumberFormat="1" applyFont="1" applyFill="1" applyAlignment="1">
      <alignment horizontal="center" vertical="center"/>
    </xf>
  </cellXfs>
  <cellStyles count="7">
    <cellStyle name="Comma" xfId="1" builtinId="3"/>
    <cellStyle name="Comma 3" xfId="6"/>
    <cellStyle name="Currency" xfId="2" builtinId="4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78"/>
  <sheetViews>
    <sheetView tabSelected="1" zoomScale="90" zoomScaleNormal="90" workbookViewId="0">
      <pane ySplit="4" topLeftCell="A5" activePane="bottomLeft" state="frozen"/>
      <selection pane="bottomLeft" activeCell="F32" sqref="F32"/>
    </sheetView>
  </sheetViews>
  <sheetFormatPr defaultColWidth="9.140625" defaultRowHeight="24" customHeight="1" x14ac:dyDescent="0.25"/>
  <cols>
    <col min="1" max="1" width="52" style="71" customWidth="1"/>
    <col min="2" max="2" width="12" style="7" hidden="1" customWidth="1"/>
    <col min="3" max="3" width="14.140625" style="9" customWidth="1"/>
    <col min="4" max="4" width="13.28515625" style="72" customWidth="1"/>
    <col min="5" max="5" width="11.42578125" style="9" customWidth="1"/>
    <col min="6" max="6" width="14.28515625" style="9" customWidth="1"/>
    <col min="7" max="7" width="14.85546875" style="74" customWidth="1"/>
    <col min="8" max="8" width="21.7109375" style="7" customWidth="1"/>
    <col min="9" max="9" width="12.85546875" style="9" customWidth="1"/>
    <col min="10" max="10" width="56.42578125" style="71" customWidth="1"/>
    <col min="11" max="13" width="9.140625" style="7" customWidth="1"/>
    <col min="14" max="16384" width="9.140625" style="7"/>
  </cols>
  <sheetData>
    <row r="1" spans="1:10" ht="24" customHeight="1" x14ac:dyDescent="0.25">
      <c r="A1" s="1" t="s">
        <v>83</v>
      </c>
      <c r="B1" s="3"/>
      <c r="C1" s="4"/>
      <c r="D1" s="5"/>
      <c r="E1" s="4"/>
      <c r="F1" s="4"/>
      <c r="G1" s="3"/>
      <c r="H1" s="3"/>
      <c r="I1" s="4"/>
      <c r="J1" s="6"/>
    </row>
    <row r="2" spans="1:10" ht="24" customHeight="1" x14ac:dyDescent="0.25">
      <c r="A2" s="2" t="s">
        <v>64</v>
      </c>
      <c r="B2" s="8"/>
      <c r="D2" s="10"/>
      <c r="E2" s="11"/>
      <c r="F2" s="12" t="s">
        <v>65</v>
      </c>
      <c r="G2" s="78">
        <f ca="1">TODAY()</f>
        <v>45722</v>
      </c>
      <c r="H2" s="78"/>
      <c r="I2" s="13"/>
      <c r="J2" s="14"/>
    </row>
    <row r="3" spans="1:10" ht="24" customHeight="1" x14ac:dyDescent="0.25">
      <c r="A3" s="15"/>
      <c r="B3" s="8"/>
      <c r="D3" s="10"/>
      <c r="E3" s="11"/>
      <c r="F3" s="11"/>
      <c r="G3" s="8"/>
      <c r="H3" s="8"/>
      <c r="I3" s="13"/>
      <c r="J3" s="14"/>
    </row>
    <row r="4" spans="1:10" ht="32.25" customHeight="1" x14ac:dyDescent="0.25">
      <c r="A4" s="16" t="s">
        <v>0</v>
      </c>
      <c r="B4" s="16" t="s">
        <v>66</v>
      </c>
      <c r="C4" s="17" t="s">
        <v>67</v>
      </c>
      <c r="D4" s="18" t="s">
        <v>68</v>
      </c>
      <c r="E4" s="17" t="s">
        <v>69</v>
      </c>
      <c r="F4" s="19" t="s">
        <v>70</v>
      </c>
      <c r="G4" s="20" t="s">
        <v>71</v>
      </c>
      <c r="H4" s="21" t="s">
        <v>2</v>
      </c>
      <c r="I4" s="22" t="s">
        <v>1</v>
      </c>
      <c r="J4" s="23"/>
    </row>
    <row r="5" spans="1:10" s="32" customFormat="1" ht="24" hidden="1" customHeight="1" x14ac:dyDescent="0.25">
      <c r="A5" s="24" t="s">
        <v>3</v>
      </c>
      <c r="B5" s="25" t="s">
        <v>72</v>
      </c>
      <c r="C5" s="26"/>
      <c r="D5" s="27"/>
      <c r="E5" s="27"/>
      <c r="F5" s="27"/>
      <c r="G5" s="28"/>
      <c r="H5" s="29">
        <f>SUM(C5:G5)</f>
        <v>0</v>
      </c>
      <c r="I5" s="30"/>
      <c r="J5" s="31"/>
    </row>
    <row r="6" spans="1:10" s="32" customFormat="1" ht="24" hidden="1" customHeight="1" x14ac:dyDescent="0.25">
      <c r="A6" s="33" t="s">
        <v>4</v>
      </c>
      <c r="B6" s="25" t="s">
        <v>72</v>
      </c>
      <c r="C6" s="34"/>
      <c r="D6" s="35"/>
      <c r="E6" s="35"/>
      <c r="F6" s="35"/>
      <c r="G6" s="34"/>
      <c r="H6" s="29">
        <f t="shared" ref="H6:H63" si="0">SUM(C6:G6)</f>
        <v>0</v>
      </c>
      <c r="I6" s="36"/>
      <c r="J6" s="37"/>
    </row>
    <row r="7" spans="1:10" s="32" customFormat="1" ht="24" hidden="1" customHeight="1" x14ac:dyDescent="0.25">
      <c r="A7" s="33" t="s">
        <v>5</v>
      </c>
      <c r="B7" s="25" t="s">
        <v>72</v>
      </c>
      <c r="C7" s="34"/>
      <c r="D7" s="35"/>
      <c r="E7" s="35"/>
      <c r="F7" s="35"/>
      <c r="G7" s="34"/>
      <c r="H7" s="29">
        <f t="shared" si="0"/>
        <v>0</v>
      </c>
      <c r="I7" s="36"/>
      <c r="J7" s="37"/>
    </row>
    <row r="8" spans="1:10" s="32" customFormat="1" ht="24" hidden="1" customHeight="1" x14ac:dyDescent="0.25">
      <c r="A8" s="33" t="s">
        <v>6</v>
      </c>
      <c r="B8" s="25" t="s">
        <v>72</v>
      </c>
      <c r="C8" s="34"/>
      <c r="D8" s="35"/>
      <c r="E8" s="35"/>
      <c r="F8" s="35"/>
      <c r="G8" s="34"/>
      <c r="H8" s="29">
        <f t="shared" si="0"/>
        <v>0</v>
      </c>
      <c r="I8" s="36"/>
      <c r="J8" s="37"/>
    </row>
    <row r="9" spans="1:10" s="32" customFormat="1" ht="24" hidden="1" customHeight="1" x14ac:dyDescent="0.25">
      <c r="A9" s="33" t="s">
        <v>7</v>
      </c>
      <c r="B9" s="25" t="s">
        <v>72</v>
      </c>
      <c r="C9" s="34"/>
      <c r="D9" s="35"/>
      <c r="E9" s="35"/>
      <c r="F9" s="35"/>
      <c r="G9" s="34"/>
      <c r="H9" s="29">
        <f t="shared" si="0"/>
        <v>0</v>
      </c>
      <c r="I9" s="36"/>
      <c r="J9" s="37"/>
    </row>
    <row r="10" spans="1:10" s="32" customFormat="1" ht="36" hidden="1" customHeight="1" x14ac:dyDescent="0.25">
      <c r="A10" s="33" t="s">
        <v>8</v>
      </c>
      <c r="B10" s="25" t="s">
        <v>72</v>
      </c>
      <c r="C10" s="38"/>
      <c r="D10" s="38"/>
      <c r="E10" s="39"/>
      <c r="F10" s="34"/>
      <c r="G10" s="34"/>
      <c r="H10" s="29">
        <f t="shared" si="0"/>
        <v>0</v>
      </c>
      <c r="I10" s="36"/>
      <c r="J10" s="40"/>
    </row>
    <row r="11" spans="1:10" s="32" customFormat="1" ht="24" hidden="1" customHeight="1" x14ac:dyDescent="0.25">
      <c r="A11" s="33" t="s">
        <v>9</v>
      </c>
      <c r="B11" s="25" t="s">
        <v>72</v>
      </c>
      <c r="C11" s="34"/>
      <c r="D11" s="35"/>
      <c r="E11" s="35"/>
      <c r="F11" s="35"/>
      <c r="G11" s="34"/>
      <c r="H11" s="29">
        <f t="shared" si="0"/>
        <v>0</v>
      </c>
      <c r="I11" s="36"/>
      <c r="J11" s="37"/>
    </row>
    <row r="12" spans="1:10" s="32" customFormat="1" ht="24" hidden="1" customHeight="1" x14ac:dyDescent="0.25">
      <c r="A12" s="33" t="s">
        <v>10</v>
      </c>
      <c r="B12" s="25" t="s">
        <v>72</v>
      </c>
      <c r="C12" s="34"/>
      <c r="D12" s="35"/>
      <c r="E12" s="35"/>
      <c r="F12" s="35"/>
      <c r="G12" s="34"/>
      <c r="H12" s="29">
        <f t="shared" si="0"/>
        <v>0</v>
      </c>
      <c r="I12" s="36"/>
      <c r="J12" s="37"/>
    </row>
    <row r="13" spans="1:10" s="32" customFormat="1" ht="30.75" customHeight="1" x14ac:dyDescent="0.25">
      <c r="A13" s="33" t="s">
        <v>11</v>
      </c>
      <c r="B13" s="25" t="s">
        <v>72</v>
      </c>
      <c r="C13" s="41">
        <v>200000</v>
      </c>
      <c r="D13" s="41"/>
      <c r="E13" s="41"/>
      <c r="F13" s="41">
        <v>180000</v>
      </c>
      <c r="G13" s="34"/>
      <c r="H13" s="29">
        <f t="shared" si="0"/>
        <v>380000</v>
      </c>
      <c r="I13" s="36"/>
      <c r="J13" s="40" t="s">
        <v>87</v>
      </c>
    </row>
    <row r="14" spans="1:10" s="32" customFormat="1" ht="24" hidden="1" customHeight="1" x14ac:dyDescent="0.25">
      <c r="A14" s="33" t="s">
        <v>12</v>
      </c>
      <c r="B14" s="25" t="s">
        <v>72</v>
      </c>
      <c r="C14" s="41"/>
      <c r="D14" s="41"/>
      <c r="E14" s="41"/>
      <c r="F14" s="41"/>
      <c r="G14" s="34"/>
      <c r="H14" s="29">
        <f t="shared" si="0"/>
        <v>0</v>
      </c>
      <c r="I14" s="36"/>
      <c r="J14" s="37"/>
    </row>
    <row r="15" spans="1:10" s="32" customFormat="1" ht="28.5" hidden="1" customHeight="1" x14ac:dyDescent="0.25">
      <c r="A15" s="33" t="s">
        <v>13</v>
      </c>
      <c r="B15" s="25" t="s">
        <v>72</v>
      </c>
      <c r="C15" s="41"/>
      <c r="D15" s="41"/>
      <c r="E15" s="41"/>
      <c r="F15" s="41"/>
      <c r="G15" s="34"/>
      <c r="H15" s="29">
        <f t="shared" si="0"/>
        <v>0</v>
      </c>
      <c r="I15" s="36"/>
      <c r="J15" s="40"/>
    </row>
    <row r="16" spans="1:10" s="32" customFormat="1" ht="24" hidden="1" customHeight="1" x14ac:dyDescent="0.25">
      <c r="A16" s="33" t="s">
        <v>14</v>
      </c>
      <c r="B16" s="25" t="s">
        <v>72</v>
      </c>
      <c r="C16" s="41"/>
      <c r="D16" s="41"/>
      <c r="E16" s="41"/>
      <c r="F16" s="41"/>
      <c r="G16" s="34"/>
      <c r="H16" s="29">
        <f t="shared" si="0"/>
        <v>0</v>
      </c>
      <c r="I16" s="36"/>
      <c r="J16" s="37"/>
    </row>
    <row r="17" spans="1:10" s="32" customFormat="1" ht="24" hidden="1" customHeight="1" x14ac:dyDescent="0.25">
      <c r="A17" s="33" t="s">
        <v>15</v>
      </c>
      <c r="B17" s="25" t="s">
        <v>72</v>
      </c>
      <c r="C17" s="41"/>
      <c r="D17" s="41"/>
      <c r="E17" s="41"/>
      <c r="F17" s="41"/>
      <c r="G17" s="34"/>
      <c r="H17" s="29">
        <f t="shared" si="0"/>
        <v>0</v>
      </c>
      <c r="I17" s="36"/>
      <c r="J17" s="37"/>
    </row>
    <row r="18" spans="1:10" s="32" customFormat="1" ht="24" hidden="1" customHeight="1" x14ac:dyDescent="0.25">
      <c r="A18" s="33" t="s">
        <v>16</v>
      </c>
      <c r="B18" s="25" t="s">
        <v>72</v>
      </c>
      <c r="C18" s="41"/>
      <c r="D18" s="41"/>
      <c r="E18" s="41"/>
      <c r="F18" s="41"/>
      <c r="G18" s="34"/>
      <c r="H18" s="29">
        <f t="shared" si="0"/>
        <v>0</v>
      </c>
      <c r="I18" s="36"/>
      <c r="J18" s="37"/>
    </row>
    <row r="19" spans="1:10" s="32" customFormat="1" ht="24" hidden="1" customHeight="1" x14ac:dyDescent="0.25">
      <c r="A19" s="33" t="s">
        <v>17</v>
      </c>
      <c r="B19" s="25" t="s">
        <v>72</v>
      </c>
      <c r="C19" s="41"/>
      <c r="D19" s="41"/>
      <c r="E19" s="41"/>
      <c r="F19" s="41"/>
      <c r="G19" s="34"/>
      <c r="H19" s="29">
        <f t="shared" si="0"/>
        <v>0</v>
      </c>
      <c r="I19" s="36"/>
      <c r="J19" s="37"/>
    </row>
    <row r="20" spans="1:10" s="32" customFormat="1" ht="24" hidden="1" customHeight="1" x14ac:dyDescent="0.25">
      <c r="A20" s="33" t="s">
        <v>18</v>
      </c>
      <c r="B20" s="25" t="s">
        <v>72</v>
      </c>
      <c r="C20" s="41"/>
      <c r="D20" s="41"/>
      <c r="E20" s="41"/>
      <c r="F20" s="41"/>
      <c r="G20" s="34"/>
      <c r="H20" s="29">
        <f t="shared" si="0"/>
        <v>0</v>
      </c>
      <c r="I20" s="36"/>
      <c r="J20" s="37"/>
    </row>
    <row r="21" spans="1:10" s="32" customFormat="1" ht="24" hidden="1" customHeight="1" x14ac:dyDescent="0.25">
      <c r="A21" s="33" t="s">
        <v>19</v>
      </c>
      <c r="B21" s="25" t="s">
        <v>72</v>
      </c>
      <c r="C21" s="41"/>
      <c r="D21" s="41"/>
      <c r="E21" s="41"/>
      <c r="F21" s="41"/>
      <c r="G21" s="34"/>
      <c r="H21" s="29">
        <f t="shared" si="0"/>
        <v>0</v>
      </c>
      <c r="I21" s="36"/>
      <c r="J21" s="37"/>
    </row>
    <row r="22" spans="1:10" s="32" customFormat="1" ht="24" hidden="1" customHeight="1" x14ac:dyDescent="0.25">
      <c r="A22" s="33" t="s">
        <v>20</v>
      </c>
      <c r="B22" s="25" t="s">
        <v>72</v>
      </c>
      <c r="C22" s="41"/>
      <c r="D22" s="41"/>
      <c r="E22" s="41"/>
      <c r="F22" s="41"/>
      <c r="G22" s="34"/>
      <c r="H22" s="29">
        <f t="shared" si="0"/>
        <v>0</v>
      </c>
      <c r="I22" s="36"/>
      <c r="J22" s="37"/>
    </row>
    <row r="23" spans="1:10" s="32" customFormat="1" ht="24" hidden="1" customHeight="1" x14ac:dyDescent="0.25">
      <c r="A23" s="33" t="s">
        <v>21</v>
      </c>
      <c r="B23" s="25" t="s">
        <v>72</v>
      </c>
      <c r="C23" s="41"/>
      <c r="D23" s="41"/>
      <c r="E23" s="41"/>
      <c r="F23" s="41"/>
      <c r="G23" s="34"/>
      <c r="H23" s="29">
        <f t="shared" si="0"/>
        <v>0</v>
      </c>
      <c r="I23" s="36"/>
      <c r="J23" s="37"/>
    </row>
    <row r="24" spans="1:10" s="32" customFormat="1" ht="24" customHeight="1" x14ac:dyDescent="0.25">
      <c r="A24" s="33" t="s">
        <v>22</v>
      </c>
      <c r="B24" s="25" t="s">
        <v>72</v>
      </c>
      <c r="C24" s="41"/>
      <c r="D24" s="41"/>
      <c r="E24" s="41"/>
      <c r="F24" s="41">
        <v>20700</v>
      </c>
      <c r="G24" s="34"/>
      <c r="H24" s="29">
        <f t="shared" si="0"/>
        <v>20700</v>
      </c>
      <c r="I24" s="36"/>
      <c r="J24" s="37" t="s">
        <v>92</v>
      </c>
    </row>
    <row r="25" spans="1:10" s="32" customFormat="1" ht="24" hidden="1" customHeight="1" x14ac:dyDescent="0.25">
      <c r="A25" s="33" t="s">
        <v>23</v>
      </c>
      <c r="B25" s="25" t="s">
        <v>72</v>
      </c>
      <c r="C25" s="41"/>
      <c r="D25" s="41"/>
      <c r="E25" s="41"/>
      <c r="F25" s="41"/>
      <c r="G25" s="34"/>
      <c r="H25" s="29">
        <f t="shared" si="0"/>
        <v>0</v>
      </c>
      <c r="I25" s="36"/>
      <c r="J25" s="37"/>
    </row>
    <row r="26" spans="1:10" s="32" customFormat="1" ht="47.25" customHeight="1" x14ac:dyDescent="0.25">
      <c r="A26" s="33" t="s">
        <v>73</v>
      </c>
      <c r="B26" s="25" t="s">
        <v>72</v>
      </c>
      <c r="C26" s="41">
        <v>500000</v>
      </c>
      <c r="D26" s="41"/>
      <c r="E26" s="41">
        <f>500000+300000</f>
        <v>800000</v>
      </c>
      <c r="F26" s="41">
        <v>300000</v>
      </c>
      <c r="G26" s="34"/>
      <c r="H26" s="29">
        <f t="shared" si="0"/>
        <v>1600000</v>
      </c>
      <c r="I26" s="36"/>
      <c r="J26" s="42" t="s">
        <v>88</v>
      </c>
    </row>
    <row r="27" spans="1:10" s="32" customFormat="1" ht="24" hidden="1" customHeight="1" x14ac:dyDescent="0.25">
      <c r="A27" s="33" t="s">
        <v>24</v>
      </c>
      <c r="B27" s="25" t="s">
        <v>72</v>
      </c>
      <c r="C27" s="41"/>
      <c r="D27" s="41"/>
      <c r="E27" s="41"/>
      <c r="F27" s="41"/>
      <c r="G27" s="34"/>
      <c r="H27" s="29">
        <f t="shared" si="0"/>
        <v>0</v>
      </c>
      <c r="I27" s="36"/>
      <c r="J27" s="37"/>
    </row>
    <row r="28" spans="1:10" s="32" customFormat="1" ht="30.75" hidden="1" customHeight="1" x14ac:dyDescent="0.25">
      <c r="A28" s="33" t="s">
        <v>25</v>
      </c>
      <c r="B28" s="25" t="s">
        <v>72</v>
      </c>
      <c r="C28" s="41"/>
      <c r="D28" s="41"/>
      <c r="E28" s="41"/>
      <c r="F28" s="41"/>
      <c r="G28" s="34"/>
      <c r="H28" s="29">
        <f t="shared" si="0"/>
        <v>0</v>
      </c>
      <c r="I28" s="36"/>
      <c r="J28" s="40"/>
    </row>
    <row r="29" spans="1:10" s="32" customFormat="1" ht="24" hidden="1" customHeight="1" x14ac:dyDescent="0.25">
      <c r="A29" s="33" t="s">
        <v>26</v>
      </c>
      <c r="B29" s="25" t="s">
        <v>72</v>
      </c>
      <c r="C29" s="41"/>
      <c r="D29" s="41"/>
      <c r="E29" s="41"/>
      <c r="F29" s="41"/>
      <c r="G29" s="34"/>
      <c r="H29" s="29">
        <f t="shared" si="0"/>
        <v>0</v>
      </c>
      <c r="I29" s="36"/>
      <c r="J29" s="37"/>
    </row>
    <row r="30" spans="1:10" s="32" customFormat="1" ht="24" hidden="1" customHeight="1" x14ac:dyDescent="0.25">
      <c r="A30" s="33" t="s">
        <v>27</v>
      </c>
      <c r="B30" s="25" t="s">
        <v>72</v>
      </c>
      <c r="C30" s="41"/>
      <c r="D30" s="41"/>
      <c r="E30" s="41"/>
      <c r="F30" s="41"/>
      <c r="G30" s="34"/>
      <c r="H30" s="29">
        <f t="shared" si="0"/>
        <v>0</v>
      </c>
      <c r="I30" s="36"/>
      <c r="J30" s="37"/>
    </row>
    <row r="31" spans="1:10" s="32" customFormat="1" ht="30" hidden="1" customHeight="1" x14ac:dyDescent="0.25">
      <c r="A31" s="33" t="s">
        <v>28</v>
      </c>
      <c r="B31" s="25" t="s">
        <v>72</v>
      </c>
      <c r="C31" s="41"/>
      <c r="D31" s="41"/>
      <c r="E31" s="41"/>
      <c r="F31" s="41"/>
      <c r="G31" s="34"/>
      <c r="H31" s="29">
        <f t="shared" si="0"/>
        <v>0</v>
      </c>
      <c r="I31" s="36"/>
      <c r="J31" s="40"/>
    </row>
    <row r="32" spans="1:10" s="32" customFormat="1" ht="31.5" customHeight="1" x14ac:dyDescent="0.25">
      <c r="A32" s="33" t="s">
        <v>29</v>
      </c>
      <c r="B32" s="25" t="s">
        <v>72</v>
      </c>
      <c r="C32" s="41"/>
      <c r="D32" s="41"/>
      <c r="E32" s="41"/>
      <c r="F32" s="41">
        <v>15000000</v>
      </c>
      <c r="G32" s="34"/>
      <c r="H32" s="29">
        <f t="shared" si="0"/>
        <v>15000000</v>
      </c>
      <c r="I32" s="36"/>
      <c r="J32" s="37" t="s">
        <v>93</v>
      </c>
    </row>
    <row r="33" spans="1:10" s="32" customFormat="1" ht="24" hidden="1" customHeight="1" x14ac:dyDescent="0.25">
      <c r="A33" s="33" t="s">
        <v>30</v>
      </c>
      <c r="B33" s="25" t="s">
        <v>72</v>
      </c>
      <c r="C33" s="41"/>
      <c r="D33" s="41"/>
      <c r="E33" s="41"/>
      <c r="F33" s="41"/>
      <c r="G33" s="34"/>
      <c r="H33" s="29">
        <f t="shared" si="0"/>
        <v>0</v>
      </c>
      <c r="I33" s="36"/>
      <c r="J33" s="37"/>
    </row>
    <row r="34" spans="1:10" s="32" customFormat="1" ht="24" customHeight="1" x14ac:dyDescent="0.25">
      <c r="A34" s="33" t="s">
        <v>31</v>
      </c>
      <c r="B34" s="25" t="s">
        <v>72</v>
      </c>
      <c r="C34" s="41"/>
      <c r="D34" s="41"/>
      <c r="E34" s="41"/>
      <c r="F34" s="41">
        <v>85000</v>
      </c>
      <c r="G34" s="34"/>
      <c r="H34" s="29">
        <f t="shared" si="0"/>
        <v>85000</v>
      </c>
      <c r="I34" s="36"/>
      <c r="J34" s="37" t="s">
        <v>86</v>
      </c>
    </row>
    <row r="35" spans="1:10" s="32" customFormat="1" ht="24" hidden="1" customHeight="1" x14ac:dyDescent="0.25">
      <c r="A35" s="33" t="s">
        <v>32</v>
      </c>
      <c r="B35" s="25" t="s">
        <v>72</v>
      </c>
      <c r="C35" s="41"/>
      <c r="D35" s="41"/>
      <c r="E35" s="41"/>
      <c r="F35" s="41"/>
      <c r="G35" s="34"/>
      <c r="H35" s="29">
        <f t="shared" si="0"/>
        <v>0</v>
      </c>
      <c r="I35" s="36"/>
      <c r="J35" s="37"/>
    </row>
    <row r="36" spans="1:10" s="32" customFormat="1" ht="24" customHeight="1" x14ac:dyDescent="0.25">
      <c r="A36" s="33" t="s">
        <v>33</v>
      </c>
      <c r="B36" s="25" t="s">
        <v>72</v>
      </c>
      <c r="C36" s="41"/>
      <c r="D36" s="41"/>
      <c r="E36" s="41"/>
      <c r="F36" s="41">
        <v>2000000</v>
      </c>
      <c r="G36" s="34"/>
      <c r="H36" s="29">
        <f t="shared" si="0"/>
        <v>2000000</v>
      </c>
      <c r="I36" s="36"/>
      <c r="J36" s="37" t="s">
        <v>85</v>
      </c>
    </row>
    <row r="37" spans="1:10" s="32" customFormat="1" ht="24" hidden="1" customHeight="1" x14ac:dyDescent="0.25">
      <c r="A37" s="33" t="s">
        <v>34</v>
      </c>
      <c r="B37" s="25" t="s">
        <v>72</v>
      </c>
      <c r="C37" s="41"/>
      <c r="D37" s="41"/>
      <c r="E37" s="41"/>
      <c r="F37" s="41"/>
      <c r="G37" s="34"/>
      <c r="H37" s="29">
        <f t="shared" si="0"/>
        <v>0</v>
      </c>
      <c r="I37" s="36"/>
      <c r="J37" s="37"/>
    </row>
    <row r="38" spans="1:10" s="32" customFormat="1" ht="24" hidden="1" customHeight="1" x14ac:dyDescent="0.25">
      <c r="A38" s="33" t="s">
        <v>35</v>
      </c>
      <c r="B38" s="25" t="s">
        <v>72</v>
      </c>
      <c r="C38" s="41"/>
      <c r="D38" s="41"/>
      <c r="E38" s="41"/>
      <c r="F38" s="41"/>
      <c r="G38" s="34"/>
      <c r="H38" s="29">
        <f t="shared" si="0"/>
        <v>0</v>
      </c>
      <c r="I38" s="36"/>
      <c r="J38" s="37"/>
    </row>
    <row r="39" spans="1:10" s="32" customFormat="1" ht="24" hidden="1" customHeight="1" x14ac:dyDescent="0.25">
      <c r="A39" s="33" t="s">
        <v>36</v>
      </c>
      <c r="B39" s="25" t="s">
        <v>72</v>
      </c>
      <c r="C39" s="41"/>
      <c r="D39" s="41"/>
      <c r="E39" s="41"/>
      <c r="F39" s="41"/>
      <c r="G39" s="34"/>
      <c r="H39" s="29">
        <f t="shared" si="0"/>
        <v>0</v>
      </c>
      <c r="I39" s="36"/>
      <c r="J39" s="37"/>
    </row>
    <row r="40" spans="1:10" s="32" customFormat="1" ht="24" hidden="1" customHeight="1" x14ac:dyDescent="0.25">
      <c r="A40" s="33" t="s">
        <v>37</v>
      </c>
      <c r="B40" s="25" t="s">
        <v>72</v>
      </c>
      <c r="C40" s="41"/>
      <c r="D40" s="41"/>
      <c r="E40" s="41"/>
      <c r="F40" s="41"/>
      <c r="G40" s="34"/>
      <c r="H40" s="29">
        <f t="shared" si="0"/>
        <v>0</v>
      </c>
      <c r="I40" s="36"/>
      <c r="J40" s="37"/>
    </row>
    <row r="41" spans="1:10" s="32" customFormat="1" ht="24" hidden="1" customHeight="1" x14ac:dyDescent="0.25">
      <c r="A41" s="33" t="s">
        <v>38</v>
      </c>
      <c r="B41" s="25" t="s">
        <v>72</v>
      </c>
      <c r="C41" s="41"/>
      <c r="D41" s="41"/>
      <c r="E41" s="41"/>
      <c r="F41" s="41"/>
      <c r="G41" s="34"/>
      <c r="H41" s="29">
        <f t="shared" si="0"/>
        <v>0</v>
      </c>
      <c r="I41" s="36"/>
      <c r="J41" s="37"/>
    </row>
    <row r="42" spans="1:10" s="32" customFormat="1" ht="24" hidden="1" customHeight="1" x14ac:dyDescent="0.25">
      <c r="A42" s="33" t="s">
        <v>39</v>
      </c>
      <c r="B42" s="25" t="s">
        <v>72</v>
      </c>
      <c r="C42" s="41"/>
      <c r="D42" s="41"/>
      <c r="E42" s="41"/>
      <c r="F42" s="41"/>
      <c r="G42" s="34"/>
      <c r="H42" s="29">
        <f t="shared" si="0"/>
        <v>0</v>
      </c>
      <c r="I42" s="36"/>
      <c r="J42" s="37"/>
    </row>
    <row r="43" spans="1:10" s="32" customFormat="1" ht="24" hidden="1" customHeight="1" x14ac:dyDescent="0.25">
      <c r="A43" s="33" t="s">
        <v>40</v>
      </c>
      <c r="B43" s="25" t="s">
        <v>72</v>
      </c>
      <c r="C43" s="41"/>
      <c r="D43" s="41"/>
      <c r="E43" s="41"/>
      <c r="F43" s="41"/>
      <c r="G43" s="34"/>
      <c r="H43" s="29">
        <f t="shared" si="0"/>
        <v>0</v>
      </c>
      <c r="I43" s="36"/>
      <c r="J43" s="40"/>
    </row>
    <row r="44" spans="1:10" s="32" customFormat="1" ht="24" hidden="1" customHeight="1" x14ac:dyDescent="0.25">
      <c r="A44" s="33" t="s">
        <v>41</v>
      </c>
      <c r="B44" s="25" t="s">
        <v>72</v>
      </c>
      <c r="C44" s="41"/>
      <c r="D44" s="41"/>
      <c r="E44" s="41"/>
      <c r="F44" s="41"/>
      <c r="G44" s="34"/>
      <c r="H44" s="29">
        <f t="shared" si="0"/>
        <v>0</v>
      </c>
      <c r="I44" s="36"/>
      <c r="J44" s="37"/>
    </row>
    <row r="45" spans="1:10" s="32" customFormat="1" ht="24" hidden="1" customHeight="1" x14ac:dyDescent="0.25">
      <c r="A45" s="33" t="s">
        <v>42</v>
      </c>
      <c r="B45" s="25" t="s">
        <v>72</v>
      </c>
      <c r="C45" s="41"/>
      <c r="D45" s="41"/>
      <c r="E45" s="41"/>
      <c r="F45" s="41"/>
      <c r="G45" s="34"/>
      <c r="H45" s="29">
        <f t="shared" si="0"/>
        <v>0</v>
      </c>
      <c r="I45" s="36"/>
      <c r="J45" s="37"/>
    </row>
    <row r="46" spans="1:10" s="32" customFormat="1" ht="24" hidden="1" customHeight="1" x14ac:dyDescent="0.25">
      <c r="A46" s="33" t="s">
        <v>44</v>
      </c>
      <c r="B46" s="25" t="s">
        <v>72</v>
      </c>
      <c r="C46" s="41"/>
      <c r="D46" s="41"/>
      <c r="E46" s="41"/>
      <c r="F46" s="41"/>
      <c r="G46" s="34"/>
      <c r="H46" s="29">
        <f t="shared" si="0"/>
        <v>0</v>
      </c>
      <c r="I46" s="36"/>
      <c r="J46" s="37"/>
    </row>
    <row r="47" spans="1:10" s="32" customFormat="1" ht="24" hidden="1" customHeight="1" x14ac:dyDescent="0.25">
      <c r="A47" s="33" t="s">
        <v>45</v>
      </c>
      <c r="B47" s="25" t="s">
        <v>72</v>
      </c>
      <c r="C47" s="41"/>
      <c r="D47" s="41"/>
      <c r="E47" s="41"/>
      <c r="F47" s="41"/>
      <c r="G47" s="34"/>
      <c r="H47" s="29">
        <f t="shared" si="0"/>
        <v>0</v>
      </c>
      <c r="I47" s="36"/>
      <c r="J47" s="37"/>
    </row>
    <row r="48" spans="1:10" s="32" customFormat="1" ht="24" hidden="1" customHeight="1" x14ac:dyDescent="0.25">
      <c r="A48" s="33" t="s">
        <v>46</v>
      </c>
      <c r="B48" s="25" t="s">
        <v>72</v>
      </c>
      <c r="C48" s="41"/>
      <c r="D48" s="41"/>
      <c r="E48" s="41"/>
      <c r="F48" s="41"/>
      <c r="G48" s="34"/>
      <c r="H48" s="29">
        <f t="shared" si="0"/>
        <v>0</v>
      </c>
      <c r="I48" s="36"/>
      <c r="J48" s="37"/>
    </row>
    <row r="49" spans="1:13" s="32" customFormat="1" ht="24" customHeight="1" x14ac:dyDescent="0.25">
      <c r="A49" s="33" t="s">
        <v>47</v>
      </c>
      <c r="B49" s="25" t="s">
        <v>72</v>
      </c>
      <c r="C49" s="41"/>
      <c r="D49" s="41"/>
      <c r="E49" s="41"/>
      <c r="F49" s="41">
        <v>161500</v>
      </c>
      <c r="G49" s="34"/>
      <c r="H49" s="29">
        <f t="shared" si="0"/>
        <v>161500</v>
      </c>
      <c r="I49" s="36"/>
      <c r="J49" s="40" t="s">
        <v>84</v>
      </c>
    </row>
    <row r="50" spans="1:13" s="32" customFormat="1" ht="24" hidden="1" customHeight="1" x14ac:dyDescent="0.25">
      <c r="A50" s="33" t="s">
        <v>43</v>
      </c>
      <c r="B50" s="25" t="s">
        <v>72</v>
      </c>
      <c r="C50" s="41"/>
      <c r="D50" s="41"/>
      <c r="E50" s="41"/>
      <c r="F50" s="41"/>
      <c r="G50" s="34"/>
      <c r="H50" s="29">
        <f t="shared" si="0"/>
        <v>0</v>
      </c>
      <c r="I50" s="36"/>
      <c r="J50" s="37"/>
    </row>
    <row r="51" spans="1:13" s="32" customFormat="1" ht="24" hidden="1" customHeight="1" x14ac:dyDescent="0.25">
      <c r="A51" s="33" t="s">
        <v>48</v>
      </c>
      <c r="B51" s="25" t="s">
        <v>72</v>
      </c>
      <c r="C51" s="41"/>
      <c r="D51" s="41"/>
      <c r="E51" s="41"/>
      <c r="F51" s="41"/>
      <c r="G51" s="34"/>
      <c r="H51" s="29">
        <f t="shared" si="0"/>
        <v>0</v>
      </c>
      <c r="I51" s="36"/>
      <c r="J51" s="37"/>
    </row>
    <row r="52" spans="1:13" s="32" customFormat="1" ht="24" hidden="1" customHeight="1" x14ac:dyDescent="0.25">
      <c r="A52" s="33" t="s">
        <v>49</v>
      </c>
      <c r="B52" s="25" t="s">
        <v>72</v>
      </c>
      <c r="C52" s="41"/>
      <c r="D52" s="41"/>
      <c r="E52" s="41"/>
      <c r="F52" s="41"/>
      <c r="G52" s="34"/>
      <c r="H52" s="29">
        <f t="shared" si="0"/>
        <v>0</v>
      </c>
      <c r="I52" s="36"/>
      <c r="J52" s="37"/>
    </row>
    <row r="53" spans="1:13" s="32" customFormat="1" ht="24" hidden="1" customHeight="1" x14ac:dyDescent="0.25">
      <c r="A53" s="33" t="s">
        <v>50</v>
      </c>
      <c r="B53" s="25" t="s">
        <v>72</v>
      </c>
      <c r="C53" s="41"/>
      <c r="D53" s="41"/>
      <c r="E53" s="41"/>
      <c r="F53" s="41"/>
      <c r="G53" s="34"/>
      <c r="H53" s="29">
        <f t="shared" si="0"/>
        <v>0</v>
      </c>
      <c r="I53" s="36"/>
      <c r="J53" s="37"/>
    </row>
    <row r="54" spans="1:13" s="32" customFormat="1" ht="24" hidden="1" customHeight="1" x14ac:dyDescent="0.25">
      <c r="A54" s="24" t="s">
        <v>51</v>
      </c>
      <c r="B54" s="25" t="s">
        <v>72</v>
      </c>
      <c r="C54" s="41"/>
      <c r="D54" s="41"/>
      <c r="E54" s="41"/>
      <c r="F54" s="41"/>
      <c r="G54" s="34"/>
      <c r="H54" s="29">
        <f t="shared" si="0"/>
        <v>0</v>
      </c>
      <c r="I54" s="36"/>
      <c r="J54" s="31"/>
    </row>
    <row r="55" spans="1:13" s="32" customFormat="1" ht="69.75" customHeight="1" x14ac:dyDescent="0.25">
      <c r="A55" s="33" t="s">
        <v>52</v>
      </c>
      <c r="B55" s="25" t="s">
        <v>72</v>
      </c>
      <c r="C55" s="41"/>
      <c r="D55" s="41">
        <v>17360000</v>
      </c>
      <c r="E55" s="41"/>
      <c r="F55" s="41"/>
      <c r="G55" s="34"/>
      <c r="H55" s="29">
        <f t="shared" si="0"/>
        <v>17360000</v>
      </c>
      <c r="I55" s="36"/>
      <c r="J55" s="40" t="s">
        <v>89</v>
      </c>
    </row>
    <row r="56" spans="1:13" s="32" customFormat="1" ht="46.5" customHeight="1" x14ac:dyDescent="0.25">
      <c r="A56" s="33" t="s">
        <v>53</v>
      </c>
      <c r="B56" s="25" t="s">
        <v>72</v>
      </c>
      <c r="C56" s="41">
        <v>4000000</v>
      </c>
      <c r="D56" s="41"/>
      <c r="E56" s="41"/>
      <c r="F56" s="41"/>
      <c r="G56" s="34"/>
      <c r="H56" s="29">
        <f t="shared" si="0"/>
        <v>4000000</v>
      </c>
      <c r="I56" s="36"/>
      <c r="J56" s="45" t="s">
        <v>98</v>
      </c>
      <c r="M56" s="43"/>
    </row>
    <row r="57" spans="1:13" s="32" customFormat="1" ht="24" customHeight="1" x14ac:dyDescent="0.25">
      <c r="A57" s="33" t="s">
        <v>63</v>
      </c>
      <c r="B57" s="25" t="s">
        <v>72</v>
      </c>
      <c r="C57" s="41">
        <f>200000</f>
        <v>200000</v>
      </c>
      <c r="D57" s="41"/>
      <c r="E57" s="41">
        <v>100000</v>
      </c>
      <c r="F57" s="41"/>
      <c r="G57" s="34"/>
      <c r="H57" s="29">
        <f t="shared" si="0"/>
        <v>300000</v>
      </c>
      <c r="I57" s="44"/>
      <c r="J57" s="45" t="s">
        <v>97</v>
      </c>
      <c r="M57" s="43"/>
    </row>
    <row r="58" spans="1:13" s="32" customFormat="1" ht="52.5" customHeight="1" x14ac:dyDescent="0.25">
      <c r="A58" s="33" t="s">
        <v>94</v>
      </c>
      <c r="B58" s="25"/>
      <c r="C58" s="41">
        <v>1511290.3887519999</v>
      </c>
      <c r="D58" s="41"/>
      <c r="E58" s="41"/>
      <c r="F58" s="41"/>
      <c r="G58" s="34"/>
      <c r="H58" s="29">
        <f t="shared" si="0"/>
        <v>1511290.3887519999</v>
      </c>
      <c r="I58" s="44"/>
      <c r="J58" s="45" t="s">
        <v>95</v>
      </c>
      <c r="M58" s="43"/>
    </row>
    <row r="59" spans="1:13" s="32" customFormat="1" ht="33" customHeight="1" x14ac:dyDescent="0.25">
      <c r="A59" s="33" t="s">
        <v>74</v>
      </c>
      <c r="B59" s="25" t="s">
        <v>72</v>
      </c>
      <c r="C59" s="41"/>
      <c r="D59" s="41">
        <v>2500000</v>
      </c>
      <c r="E59" s="41"/>
      <c r="F59" s="41"/>
      <c r="G59" s="34"/>
      <c r="H59" s="29">
        <f t="shared" si="0"/>
        <v>2500000</v>
      </c>
      <c r="I59" s="29">
        <v>217.36</v>
      </c>
      <c r="J59" s="45" t="s">
        <v>91</v>
      </c>
      <c r="M59" s="43"/>
    </row>
    <row r="60" spans="1:13" s="32" customFormat="1" ht="27.75" hidden="1" customHeight="1" x14ac:dyDescent="0.25">
      <c r="A60" s="33" t="s">
        <v>54</v>
      </c>
      <c r="B60" s="25" t="s">
        <v>72</v>
      </c>
      <c r="C60" s="34"/>
      <c r="D60" s="46"/>
      <c r="E60" s="35"/>
      <c r="F60" s="35"/>
      <c r="G60" s="34"/>
      <c r="H60" s="29">
        <f t="shared" si="0"/>
        <v>0</v>
      </c>
      <c r="I60" s="29"/>
      <c r="J60" s="29"/>
    </row>
    <row r="61" spans="1:13" s="32" customFormat="1" ht="50.25" customHeight="1" x14ac:dyDescent="0.25">
      <c r="A61" s="33" t="s">
        <v>55</v>
      </c>
      <c r="B61" s="25" t="s">
        <v>72</v>
      </c>
      <c r="C61" s="34"/>
      <c r="D61" s="47"/>
      <c r="E61" s="48">
        <f>200000+2500000</f>
        <v>2700000</v>
      </c>
      <c r="F61" s="35"/>
      <c r="G61" s="34"/>
      <c r="H61" s="29">
        <f t="shared" si="0"/>
        <v>2700000</v>
      </c>
      <c r="I61" s="29"/>
      <c r="J61" s="77" t="s">
        <v>90</v>
      </c>
    </row>
    <row r="62" spans="1:13" s="32" customFormat="1" ht="33" customHeight="1" thickBot="1" x14ac:dyDescent="0.3">
      <c r="A62" s="33" t="s">
        <v>100</v>
      </c>
      <c r="B62" s="25" t="s">
        <v>99</v>
      </c>
      <c r="C62" s="34"/>
      <c r="D62" s="47"/>
      <c r="E62" s="48"/>
      <c r="F62" s="35"/>
      <c r="G62" s="34">
        <v>13849440</v>
      </c>
      <c r="H62" s="29">
        <f t="shared" si="0"/>
        <v>13849440</v>
      </c>
      <c r="I62" s="29"/>
      <c r="J62" s="77" t="s">
        <v>96</v>
      </c>
    </row>
    <row r="63" spans="1:13" s="32" customFormat="1" ht="25.5" hidden="1" customHeight="1" thickBot="1" x14ac:dyDescent="0.3">
      <c r="A63" s="33" t="s">
        <v>56</v>
      </c>
      <c r="B63" s="25" t="s">
        <v>72</v>
      </c>
      <c r="C63" s="34"/>
      <c r="D63" s="46"/>
      <c r="E63" s="35"/>
      <c r="F63" s="35"/>
      <c r="G63" s="34"/>
      <c r="H63" s="29">
        <f t="shared" si="0"/>
        <v>0</v>
      </c>
      <c r="I63" s="49"/>
      <c r="J63" s="50"/>
    </row>
    <row r="64" spans="1:13" s="58" customFormat="1" ht="24" customHeight="1" thickTop="1" thickBot="1" x14ac:dyDescent="0.3">
      <c r="A64" s="51" t="s">
        <v>75</v>
      </c>
      <c r="B64" s="52" t="s">
        <v>72</v>
      </c>
      <c r="C64" s="53">
        <f>SUM(C6:C53)</f>
        <v>700000</v>
      </c>
      <c r="D64" s="53">
        <f t="shared" ref="D64:G64" si="1">SUM(D6:D53)</f>
        <v>0</v>
      </c>
      <c r="E64" s="53">
        <f t="shared" si="1"/>
        <v>800000</v>
      </c>
      <c r="F64" s="53">
        <f t="shared" si="1"/>
        <v>17747200</v>
      </c>
      <c r="G64" s="54">
        <f t="shared" si="1"/>
        <v>0</v>
      </c>
      <c r="H64" s="55">
        <f>SUM(C64:G64)</f>
        <v>19247200</v>
      </c>
      <c r="I64" s="56">
        <f>SUM(I6:I53)</f>
        <v>0</v>
      </c>
      <c r="J64" s="57"/>
    </row>
    <row r="65" spans="1:11" s="3" customFormat="1" ht="24" customHeight="1" thickTop="1" thickBot="1" x14ac:dyDescent="0.3">
      <c r="A65" s="51" t="s">
        <v>76</v>
      </c>
      <c r="B65" s="52" t="s">
        <v>72</v>
      </c>
      <c r="C65" s="59">
        <f>SUM(C55:C63)</f>
        <v>5711290.3887520004</v>
      </c>
      <c r="D65" s="59">
        <f>SUM(D55:D63)</f>
        <v>19860000</v>
      </c>
      <c r="E65" s="59">
        <f>SUM(E55:E63)</f>
        <v>2800000</v>
      </c>
      <c r="F65" s="59">
        <f t="shared" ref="F65:G65" si="2">SUM(F55:F63)</f>
        <v>0</v>
      </c>
      <c r="G65" s="59">
        <f t="shared" si="2"/>
        <v>13849440</v>
      </c>
      <c r="H65" s="60">
        <f>SUM(C65:G65)</f>
        <v>42220730.388751999</v>
      </c>
      <c r="I65" s="61">
        <f>SUM(I55:I63)</f>
        <v>217.36</v>
      </c>
      <c r="J65" s="62"/>
    </row>
    <row r="66" spans="1:11" s="3" customFormat="1" ht="24" customHeight="1" thickTop="1" thickBot="1" x14ac:dyDescent="0.3">
      <c r="A66" s="51" t="s">
        <v>77</v>
      </c>
      <c r="B66" s="52"/>
      <c r="C66" s="59">
        <f>C65+C64</f>
        <v>6411290.3887520004</v>
      </c>
      <c r="D66" s="63">
        <f>D65+D64</f>
        <v>19860000</v>
      </c>
      <c r="E66" s="59">
        <f t="shared" ref="E66:I66" si="3">E65+E64</f>
        <v>3600000</v>
      </c>
      <c r="F66" s="59">
        <f t="shared" si="3"/>
        <v>17747200</v>
      </c>
      <c r="G66" s="59">
        <f t="shared" si="3"/>
        <v>13849440</v>
      </c>
      <c r="H66" s="59">
        <f>H64+H65</f>
        <v>61467930.388751999</v>
      </c>
      <c r="I66" s="64">
        <f t="shared" si="3"/>
        <v>217.36</v>
      </c>
      <c r="J66" s="65"/>
    </row>
    <row r="67" spans="1:11" s="70" customFormat="1" ht="16.5" thickTop="1" x14ac:dyDescent="0.25">
      <c r="A67" s="66" t="s">
        <v>77</v>
      </c>
      <c r="B67" s="3"/>
      <c r="C67" s="67">
        <v>11430000</v>
      </c>
      <c r="D67" s="68">
        <v>8400000</v>
      </c>
      <c r="E67" s="68">
        <v>1620000</v>
      </c>
      <c r="F67" s="67">
        <v>965000</v>
      </c>
      <c r="G67" s="69">
        <v>0</v>
      </c>
      <c r="H67" s="67">
        <v>104400</v>
      </c>
      <c r="I67" s="67"/>
      <c r="J67" s="66"/>
    </row>
    <row r="68" spans="1:11" ht="24" customHeight="1" x14ac:dyDescent="0.25">
      <c r="A68" s="3" t="s">
        <v>57</v>
      </c>
      <c r="B68" s="3"/>
      <c r="C68" s="4" t="s">
        <v>78</v>
      </c>
      <c r="E68" s="4" t="s">
        <v>58</v>
      </c>
      <c r="G68" s="79" t="s">
        <v>58</v>
      </c>
      <c r="H68" s="79"/>
      <c r="I68" s="4"/>
    </row>
    <row r="69" spans="1:11" ht="24" customHeight="1" x14ac:dyDescent="0.25">
      <c r="B69" s="3"/>
      <c r="C69" s="4"/>
      <c r="F69" s="4"/>
      <c r="G69" s="76"/>
      <c r="H69" s="3"/>
      <c r="I69" s="4"/>
      <c r="K69" s="73"/>
    </row>
    <row r="70" spans="1:11" ht="24" hidden="1" customHeight="1" x14ac:dyDescent="0.25">
      <c r="A70" s="6"/>
      <c r="B70" s="3"/>
      <c r="C70" s="4"/>
      <c r="D70" s="5"/>
      <c r="E70" s="4"/>
      <c r="F70" s="4"/>
      <c r="G70" s="76"/>
      <c r="H70" s="3"/>
      <c r="I70" s="4"/>
      <c r="J70" s="6"/>
    </row>
    <row r="71" spans="1:11" ht="24" hidden="1" customHeight="1" x14ac:dyDescent="0.25"/>
    <row r="72" spans="1:11" ht="24" customHeight="1" x14ac:dyDescent="0.25">
      <c r="A72" s="6"/>
      <c r="B72" s="3"/>
      <c r="C72" s="4"/>
      <c r="D72" s="4"/>
      <c r="F72" s="4"/>
      <c r="H72" s="3"/>
    </row>
    <row r="73" spans="1:11" ht="24" customHeight="1" x14ac:dyDescent="0.25">
      <c r="A73" s="6"/>
      <c r="C73" s="4"/>
      <c r="H73" s="3"/>
    </row>
    <row r="74" spans="1:11" ht="24" customHeight="1" x14ac:dyDescent="0.25">
      <c r="A74" s="3" t="s">
        <v>59</v>
      </c>
      <c r="C74" s="4" t="s">
        <v>60</v>
      </c>
      <c r="D74" s="4"/>
      <c r="E74" s="4" t="s">
        <v>79</v>
      </c>
      <c r="G74" s="79" t="s">
        <v>80</v>
      </c>
      <c r="H74" s="79"/>
    </row>
    <row r="75" spans="1:11" ht="24" customHeight="1" x14ac:dyDescent="0.25">
      <c r="A75" s="3" t="s">
        <v>61</v>
      </c>
      <c r="C75" s="4" t="s">
        <v>81</v>
      </c>
      <c r="E75" s="4" t="s">
        <v>82</v>
      </c>
      <c r="G75" s="79" t="s">
        <v>62</v>
      </c>
      <c r="H75" s="79"/>
    </row>
    <row r="76" spans="1:11" ht="24" customHeight="1" x14ac:dyDescent="0.25">
      <c r="A76" s="6"/>
      <c r="C76" s="4"/>
      <c r="H76" s="75"/>
    </row>
    <row r="77" spans="1:11" ht="24" customHeight="1" x14ac:dyDescent="0.25">
      <c r="A77" s="6"/>
      <c r="B77" s="3"/>
    </row>
    <row r="78" spans="1:11" ht="24" customHeight="1" x14ac:dyDescent="0.25">
      <c r="A78" s="6"/>
      <c r="B78" s="3"/>
    </row>
  </sheetData>
  <autoFilter ref="A4:J68">
    <filterColumn colId="7">
      <filters blank="1">
        <filter val="1,511,290"/>
        <filter val="1,600,000"/>
        <filter val="104,400"/>
        <filter val="13,849,440"/>
        <filter val="15,000,000"/>
        <filter val="161,500"/>
        <filter val="17,360,000"/>
        <filter val="19,247,200"/>
        <filter val="2,000,000"/>
        <filter val="2,500,000"/>
        <filter val="2,700,000"/>
        <filter val="20,700"/>
        <filter val="300,000"/>
        <filter val="380,000"/>
        <filter val="4,000,000"/>
        <filter val="42,220,730"/>
        <filter val="61,467,930"/>
        <filter val="85,000"/>
      </filters>
    </filterColumn>
  </autoFilter>
  <mergeCells count="4">
    <mergeCell ref="G2:H2"/>
    <mergeCell ref="G68:H68"/>
    <mergeCell ref="G74:H74"/>
    <mergeCell ref="G75:H75"/>
  </mergeCells>
  <pageMargins left="0.12" right="0.12" top="0.12" bottom="0.12" header="0.12" footer="0.12"/>
  <pageSetup paperSize="9" scale="69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CE3 BUDGET REQUEST FOR MAR' (2</vt:lpstr>
      <vt:lpstr>'CE3 BUDGET REQUEST FOR MAR'' (2'!Print_Area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2025-02-27T07:57:20Z</cp:lastPrinted>
  <dcterms:created xsi:type="dcterms:W3CDTF">2024-07-11T08:26:22Z</dcterms:created>
  <dcterms:modified xsi:type="dcterms:W3CDTF">2025-03-06T08:53:45Z</dcterms:modified>
</cp:coreProperties>
</file>