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8111DA7-0B2D-42B4-8D4A-2E2212615A8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ocal" sheetId="3" r:id="rId1"/>
    <sheet name="Volvo" sheetId="2" r:id="rId2"/>
  </sheets>
  <definedNames>
    <definedName name="_xlnm._FilterDatabase" localSheetId="0" hidden="1">Local!$A$112:$L$221</definedName>
    <definedName name="_xlnm._FilterDatabase" localSheetId="1" hidden="1">Volvo!$A$11:$J$219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4" i="3" l="1"/>
  <c r="I194" i="3" l="1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193" i="3"/>
  <c r="I110" i="3" l="1"/>
  <c r="I109" i="3"/>
  <c r="I106" i="3"/>
  <c r="I105" i="3"/>
  <c r="I92" i="3"/>
  <c r="I93" i="3"/>
  <c r="I94" i="3"/>
  <c r="I95" i="3"/>
  <c r="I96" i="3"/>
  <c r="I97" i="3"/>
  <c r="I98" i="3"/>
  <c r="I99" i="3"/>
  <c r="I100" i="3"/>
  <c r="I101" i="3"/>
  <c r="I102" i="3"/>
  <c r="I91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75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59" i="3"/>
  <c r="I45" i="3"/>
  <c r="I46" i="3"/>
  <c r="I47" i="3"/>
  <c r="I48" i="3"/>
  <c r="I49" i="3"/>
  <c r="I50" i="3"/>
  <c r="I51" i="3"/>
  <c r="I52" i="3"/>
  <c r="I53" i="3"/>
  <c r="I54" i="3"/>
  <c r="I55" i="3"/>
  <c r="I56" i="3"/>
  <c r="I44" i="3"/>
  <c r="I29" i="3"/>
  <c r="I30" i="3"/>
  <c r="I31" i="3"/>
  <c r="I32" i="3"/>
  <c r="I33" i="3"/>
  <c r="I34" i="3"/>
  <c r="I35" i="3"/>
  <c r="I36" i="3"/>
  <c r="I37" i="3"/>
  <c r="I38" i="3"/>
  <c r="I39" i="3"/>
  <c r="I40" i="3"/>
  <c r="I28" i="3"/>
  <c r="I25" i="3"/>
  <c r="I24" i="3"/>
  <c r="I21" i="3"/>
  <c r="I20" i="3"/>
  <c r="I17" i="3"/>
  <c r="I16" i="3"/>
  <c r="I13" i="3"/>
  <c r="I12" i="3"/>
  <c r="I208" i="2" l="1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J76" i="3" l="1"/>
  <c r="J77" i="3"/>
  <c r="J78" i="3"/>
  <c r="J79" i="3"/>
  <c r="J80" i="3"/>
  <c r="J81" i="3"/>
  <c r="J82" i="3"/>
  <c r="J83" i="3"/>
  <c r="J84" i="3"/>
  <c r="J85" i="3"/>
  <c r="J86" i="3"/>
  <c r="J87" i="3"/>
  <c r="J88" i="3"/>
  <c r="I13" i="2"/>
  <c r="I12" i="2"/>
  <c r="I17" i="2"/>
  <c r="I16" i="2"/>
  <c r="I25" i="2"/>
  <c r="I24" i="2"/>
  <c r="I21" i="2"/>
  <c r="I20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13" i="3"/>
  <c r="J208" i="3" l="1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21" i="3"/>
  <c r="J20" i="3"/>
  <c r="J13" i="3"/>
  <c r="J12" i="3"/>
  <c r="I110" i="2"/>
  <c r="I109" i="2"/>
  <c r="I217" i="2"/>
  <c r="I218" i="2" s="1"/>
  <c r="I215" i="2"/>
  <c r="I214" i="2"/>
  <c r="I213" i="2"/>
  <c r="I212" i="2"/>
  <c r="I211" i="2"/>
  <c r="J212" i="3"/>
  <c r="J213" i="3"/>
  <c r="J214" i="3"/>
  <c r="J215" i="3"/>
  <c r="J211" i="3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J36" i="3" l="1"/>
  <c r="J37" i="3"/>
  <c r="J38" i="3"/>
  <c r="J39" i="3"/>
  <c r="J40" i="3"/>
  <c r="J41" i="3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J45" i="3"/>
  <c r="J46" i="3"/>
  <c r="J47" i="3"/>
  <c r="J48" i="3"/>
  <c r="J49" i="3"/>
  <c r="J50" i="3"/>
  <c r="J51" i="3"/>
  <c r="J52" i="3"/>
  <c r="J53" i="3"/>
  <c r="J54" i="3"/>
  <c r="J55" i="3"/>
  <c r="J56" i="3"/>
  <c r="J44" i="3"/>
  <c r="J57" i="3" l="1"/>
  <c r="J92" i="3" l="1"/>
  <c r="J93" i="3"/>
  <c r="J94" i="3"/>
  <c r="J95" i="3"/>
  <c r="J96" i="3"/>
  <c r="J97" i="3"/>
  <c r="J98" i="3"/>
  <c r="J99" i="3"/>
  <c r="J100" i="3"/>
  <c r="J101" i="3"/>
  <c r="J102" i="3"/>
  <c r="J91" i="3"/>
  <c r="J217" i="3" l="1"/>
  <c r="J218" i="3" s="1"/>
  <c r="J110" i="3"/>
  <c r="J109" i="3"/>
  <c r="J106" i="3"/>
  <c r="J105" i="3"/>
  <c r="J75" i="3"/>
  <c r="J35" i="3"/>
  <c r="J34" i="3"/>
  <c r="J33" i="3"/>
  <c r="J32" i="3"/>
  <c r="J31" i="3"/>
  <c r="J30" i="3"/>
  <c r="J29" i="3"/>
  <c r="J28" i="3"/>
  <c r="J25" i="3"/>
  <c r="J24" i="3"/>
  <c r="J17" i="3"/>
  <c r="J16" i="3"/>
  <c r="J42" i="3" l="1"/>
  <c r="J22" i="3"/>
  <c r="J26" i="3"/>
  <c r="J191" i="3"/>
  <c r="J209" i="3"/>
  <c r="J18" i="3"/>
  <c r="J14" i="3"/>
  <c r="J73" i="3"/>
  <c r="J89" i="3"/>
  <c r="J103" i="3"/>
  <c r="J107" i="3"/>
  <c r="J111" i="3"/>
  <c r="J219" i="3" l="1"/>
  <c r="J221" i="3" s="1"/>
  <c r="I106" i="2"/>
  <c r="I105" i="2"/>
  <c r="I57" i="2" l="1"/>
  <c r="I18" i="2"/>
  <c r="I89" i="2"/>
  <c r="I14" i="2"/>
  <c r="I107" i="2"/>
  <c r="I111" i="2"/>
  <c r="I73" i="2"/>
  <c r="I103" i="2"/>
  <c r="I26" i="2"/>
  <c r="I209" i="2"/>
  <c r="I22" i="2"/>
  <c r="I191" i="2"/>
  <c r="I42" i="2"/>
  <c r="I219" i="2" l="1"/>
  <c r="I221" i="2" s="1"/>
</calcChain>
</file>

<file path=xl/sharedStrings.xml><?xml version="1.0" encoding="utf-8"?>
<sst xmlns="http://schemas.openxmlformats.org/spreadsheetml/2006/main" count="1614" uniqueCount="227">
  <si>
    <t>CUSTOMER CONFIRMATION ORDER</t>
  </si>
  <si>
    <t>To</t>
  </si>
  <si>
    <t>: Nay Min Gabar</t>
  </si>
  <si>
    <t>Date</t>
  </si>
  <si>
    <t>Reff</t>
  </si>
  <si>
    <t>Job No</t>
  </si>
  <si>
    <t>Component</t>
  </si>
  <si>
    <t>Brand</t>
  </si>
  <si>
    <t>Part Name</t>
  </si>
  <si>
    <t>Part No</t>
  </si>
  <si>
    <t>Supply PN</t>
  </si>
  <si>
    <t>Q'ty</t>
  </si>
  <si>
    <t>Total Price</t>
  </si>
  <si>
    <t>Other</t>
  </si>
  <si>
    <t>Bucket Cylinder</t>
  </si>
  <si>
    <t>Volvo</t>
  </si>
  <si>
    <t>Seal</t>
  </si>
  <si>
    <t>O-ring</t>
  </si>
  <si>
    <t>Bolt</t>
  </si>
  <si>
    <t>No</t>
  </si>
  <si>
    <t>Arm Cylinder</t>
  </si>
  <si>
    <t>seal</t>
  </si>
  <si>
    <t>Sealing Kit</t>
  </si>
  <si>
    <t>Boom Cylinder(Left)</t>
  </si>
  <si>
    <t>Boom Cylinder(Right)</t>
  </si>
  <si>
    <t>Final Drive (Left)</t>
  </si>
  <si>
    <t>8230-18250</t>
  </si>
  <si>
    <t>8230-22170</t>
  </si>
  <si>
    <t>8230-22180</t>
  </si>
  <si>
    <t>Bearing</t>
  </si>
  <si>
    <t>Final Drive (Right)</t>
  </si>
  <si>
    <t>OEM</t>
  </si>
  <si>
    <t>Plate</t>
  </si>
  <si>
    <t>Cylinder</t>
  </si>
  <si>
    <t>Spring</t>
  </si>
  <si>
    <t>Roller Bearing</t>
  </si>
  <si>
    <t>8230-26520</t>
  </si>
  <si>
    <t>O-Ring</t>
  </si>
  <si>
    <t>Local</t>
  </si>
  <si>
    <t>O ring</t>
  </si>
  <si>
    <t>Swing Drive (Left)</t>
  </si>
  <si>
    <t>Main Pump</t>
  </si>
  <si>
    <t>7241-00421</t>
  </si>
  <si>
    <t>Main Control Valve</t>
  </si>
  <si>
    <t>Gasket</t>
  </si>
  <si>
    <t>Center Joint</t>
  </si>
  <si>
    <t>Engine</t>
  </si>
  <si>
    <t>Overhaul kit</t>
  </si>
  <si>
    <t>Valve Guide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</si>
  <si>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</si>
  <si>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</si>
  <si>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</si>
  <si>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</si>
  <si>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</si>
  <si>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</si>
  <si>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Flange screw</t>
  </si>
  <si>
    <t>six point screw</t>
  </si>
  <si>
    <t>Hose clamp</t>
  </si>
  <si>
    <t>Oil Filler cap</t>
  </si>
  <si>
    <t>Sealing strip</t>
  </si>
  <si>
    <t xml:space="preserve">Bushing </t>
  </si>
  <si>
    <t xml:space="preserve">O ring </t>
  </si>
  <si>
    <t>Bearing shell kit</t>
  </si>
  <si>
    <t>Big end Bearing kit</t>
  </si>
  <si>
    <t>Main Bearing Kit</t>
  </si>
  <si>
    <t>Thrust washer kit</t>
  </si>
  <si>
    <t>Ring gear</t>
  </si>
  <si>
    <t>sealing ring</t>
  </si>
  <si>
    <t>oil pump</t>
  </si>
  <si>
    <t>3</t>
  </si>
  <si>
    <t>2</t>
  </si>
  <si>
    <t>Oil filter</t>
  </si>
  <si>
    <t>Fuel filter</t>
  </si>
  <si>
    <t>7</t>
  </si>
  <si>
    <t>Hollow screwo</t>
  </si>
  <si>
    <t>Hollow screw</t>
  </si>
  <si>
    <t>6</t>
  </si>
  <si>
    <t>Sealing ring</t>
  </si>
  <si>
    <t>stud</t>
  </si>
  <si>
    <t>4</t>
  </si>
  <si>
    <t>gleeve</t>
  </si>
  <si>
    <t>Flange nut</t>
  </si>
  <si>
    <t>Gaskeet</t>
  </si>
  <si>
    <t>Filter insert</t>
  </si>
  <si>
    <t>Coolant filter</t>
  </si>
  <si>
    <t>Thermostat</t>
  </si>
  <si>
    <t>Belt</t>
  </si>
  <si>
    <t>RCV</t>
  </si>
  <si>
    <t>Rod</t>
  </si>
  <si>
    <t>Estimate Air Charges</t>
  </si>
  <si>
    <t>Stock Status           : Subject to priority sale for all stock in Chrysanthemum Wealth, Singapore, Germany, China and etc.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</si>
  <si>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</si>
  <si>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</si>
  <si>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</si>
  <si>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</si>
  <si>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</si>
  <si>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</si>
  <si>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</si>
  <si>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Sign</t>
  </si>
  <si>
    <t>S'Part Dept;</t>
  </si>
  <si>
    <t>Sub Total</t>
  </si>
  <si>
    <t>Grand Total</t>
  </si>
  <si>
    <t>Stock Status</t>
  </si>
  <si>
    <t>Selling Price with Tax(USD)</t>
  </si>
  <si>
    <t>Parts Charges  Total</t>
  </si>
  <si>
    <t>Seal kit</t>
  </si>
  <si>
    <t>Ex Stck in HO</t>
  </si>
  <si>
    <t>Ex Stock in SG</t>
  </si>
  <si>
    <t>Ex Stock in HO</t>
  </si>
  <si>
    <t>Ex Stock</t>
  </si>
  <si>
    <t>Fan Pump</t>
  </si>
  <si>
    <t>8230-33970</t>
  </si>
  <si>
    <t>Ex Stock in Ho</t>
  </si>
  <si>
    <t>Gaasket</t>
  </si>
  <si>
    <t>sealing ring kit</t>
  </si>
  <si>
    <t>Idler Pulley</t>
  </si>
  <si>
    <t>Ball bearing</t>
  </si>
  <si>
    <t>No Stock</t>
  </si>
  <si>
    <t xml:space="preserve">Ex Stock </t>
  </si>
  <si>
    <t>Handok</t>
  </si>
  <si>
    <t>SKS</t>
  </si>
  <si>
    <t>KPM</t>
  </si>
  <si>
    <t>Soi NadiKyaw</t>
  </si>
  <si>
    <t xml:space="preserve">   Acknowledge  By</t>
  </si>
  <si>
    <t>Myo Min Htike</t>
  </si>
  <si>
    <t>ABOH</t>
  </si>
  <si>
    <t xml:space="preserve"> Approve  By</t>
  </si>
  <si>
    <t xml:space="preserve">Customer </t>
  </si>
  <si>
    <t xml:space="preserve">Fan Pump ass'y </t>
  </si>
  <si>
    <t>: 13.09.2023</t>
  </si>
  <si>
    <t>Oil Hose</t>
  </si>
  <si>
    <t xml:space="preserve">O- Ring </t>
  </si>
  <si>
    <t>Sealing Ring</t>
  </si>
  <si>
    <t>Vibration Damper</t>
  </si>
  <si>
    <t>Screw</t>
  </si>
  <si>
    <t>SG Stock</t>
  </si>
  <si>
    <t>HO Stock</t>
  </si>
  <si>
    <t>Piston</t>
  </si>
  <si>
    <t>Bushing</t>
  </si>
  <si>
    <t xml:space="preserve">Seal </t>
  </si>
  <si>
    <t>Spaser</t>
  </si>
  <si>
    <t>Roller bearing</t>
  </si>
  <si>
    <t>7223-00180</t>
  </si>
  <si>
    <t>8230-08850</t>
  </si>
  <si>
    <t>piston</t>
  </si>
  <si>
    <t>Swing Motor (Right)</t>
  </si>
  <si>
    <t>8230-29400</t>
  </si>
  <si>
    <t>Pin</t>
  </si>
  <si>
    <t>8230-30170</t>
  </si>
  <si>
    <t>Lens</t>
  </si>
  <si>
    <t>8230-30300</t>
  </si>
  <si>
    <t>can't supply</t>
  </si>
  <si>
    <t>Ball Bearing</t>
  </si>
  <si>
    <t>Cylinder block</t>
  </si>
  <si>
    <t>Seal Kit</t>
  </si>
  <si>
    <t>EX stock</t>
  </si>
  <si>
    <t>Bellow</t>
  </si>
  <si>
    <t>Sealing kits</t>
  </si>
  <si>
    <t>Shaft</t>
  </si>
  <si>
    <t>Cover</t>
  </si>
  <si>
    <t>valve seat</t>
  </si>
  <si>
    <t>8230-27530</t>
  </si>
  <si>
    <t>8230-27640</t>
  </si>
  <si>
    <t>8230-19790</t>
  </si>
  <si>
    <t>8230-36650</t>
  </si>
  <si>
    <t>8230-36640</t>
  </si>
  <si>
    <t>8230-19810</t>
  </si>
  <si>
    <t>8230-36840</t>
  </si>
  <si>
    <t xml:space="preserve">Volvo </t>
  </si>
  <si>
    <t>200-2023080168</t>
  </si>
  <si>
    <t>200-2023080169</t>
  </si>
  <si>
    <t>: CCO/REM/PHK/2023/06/0017</t>
  </si>
  <si>
    <t>-</t>
  </si>
  <si>
    <t>200-2023080170</t>
  </si>
  <si>
    <t>200-2023090192</t>
  </si>
  <si>
    <t>200-2023090193</t>
  </si>
  <si>
    <t>200-2023090194</t>
  </si>
  <si>
    <t>200-2023090195</t>
  </si>
  <si>
    <t>200-2023090196</t>
  </si>
  <si>
    <t>Rotor</t>
  </si>
  <si>
    <t xml:space="preserve"> Valve Plate</t>
  </si>
  <si>
    <t>200-2023090198</t>
  </si>
  <si>
    <t>200-2023090197</t>
  </si>
  <si>
    <t>200-2023090199</t>
  </si>
  <si>
    <t>200-2023090200</t>
  </si>
  <si>
    <t>Ex Stock  1pc</t>
  </si>
  <si>
    <t>200-2023090201</t>
  </si>
  <si>
    <t>200-2023090202</t>
  </si>
  <si>
    <t>11706002 N</t>
  </si>
  <si>
    <t>14516637-CEI</t>
  </si>
  <si>
    <t>14619355-CEI</t>
  </si>
  <si>
    <t>11705994-CEI</t>
  </si>
  <si>
    <t>11705995-CEI</t>
  </si>
  <si>
    <t>14516640-CEI</t>
  </si>
  <si>
    <t>14588698(REM)</t>
  </si>
  <si>
    <t>8230-36650-CEI</t>
  </si>
  <si>
    <t>8230-36640-CEI</t>
  </si>
  <si>
    <t>14588699(REM)</t>
  </si>
  <si>
    <t>8230-36840-CEI</t>
  </si>
  <si>
    <t>14629476-CEI</t>
  </si>
  <si>
    <t>11701192(REM)</t>
  </si>
  <si>
    <t>11707954-CEI</t>
  </si>
  <si>
    <t>11701198-CEI</t>
  </si>
  <si>
    <t>8230-22180-CEI</t>
  </si>
  <si>
    <t>8230-22170-CEI</t>
  </si>
  <si>
    <t>14763370-CEI</t>
  </si>
  <si>
    <t>8230-18250(REM)</t>
  </si>
  <si>
    <t>8230-30300(REM)</t>
  </si>
  <si>
    <t>8230-29400-CEI</t>
  </si>
  <si>
    <t>14714682-CEI</t>
  </si>
  <si>
    <t>15094944-CEI</t>
  </si>
  <si>
    <t>8230-30170-CEI</t>
  </si>
  <si>
    <t>14502604(REM)</t>
  </si>
  <si>
    <t>990596-CEI</t>
  </si>
  <si>
    <t>14508911-CEI</t>
  </si>
  <si>
    <t>14640027-CEI</t>
  </si>
  <si>
    <t>14558674-CEI</t>
  </si>
  <si>
    <t>14552332-CEI</t>
  </si>
  <si>
    <t>14594933-OEM</t>
  </si>
  <si>
    <t>14529771(REM)</t>
  </si>
  <si>
    <t>14529772-TK</t>
  </si>
  <si>
    <t>14529773(REM)</t>
  </si>
  <si>
    <t>14529762-CEI</t>
  </si>
  <si>
    <t>14529769(REM)</t>
  </si>
  <si>
    <t>14529765-CEI</t>
  </si>
  <si>
    <t>14552320-CEI</t>
  </si>
  <si>
    <t>8230-26520-CEI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</si>
</sst>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0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3" fillId="0" borderId="0" xfId="0" applyFont="1"/>
    <xf numFmtId="0" fontId="6" fillId="3" borderId="0" xfId="0" applyFont="1" applyFill="1" applyAlignment="1" applyProtection="1">
      <alignment vertical="center"/>
      <protection locked="0"/>
    </xf>
    <xf numFmtId="0" fontId="6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4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Alignment="1" applyProtection="1">
      <alignment horizontal="center"/>
      <protection locked="0"/>
    </xf>
    <xf numFmtId="43" fontId="0" fillId="0" borderId="1" xfId="1" applyFont="1" applyBorder="1"/>
    <xf numFmtId="43" fontId="0" fillId="0" borderId="1" xfId="0" applyNumberFormat="1" applyBorder="1"/>
    <xf numFmtId="43" fontId="2" fillId="3" borderId="1" xfId="0" applyNumberFormat="1" applyFont="1" applyFill="1" applyBorder="1"/>
    <xf numFmtId="0" fontId="3" fillId="2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right"/>
    </xf>
    <xf numFmtId="0" fontId="2" fillId="0" borderId="1" xfId="0" applyFont="1" applyBorder="1"/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64" fontId="2" fillId="3" borderId="1" xfId="0" applyNumberFormat="1" applyFont="1" applyFill="1" applyBorder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top"/>
      <protection locked="0"/>
    </xf>
    <xf numFmtId="43" fontId="0" fillId="0" borderId="1" xfId="1" applyFont="1" applyFill="1" applyBorder="1"/>
    <xf numFmtId="43" fontId="2" fillId="4" borderId="2" xfId="0" applyNumberFormat="1" applyFont="1" applyFill="1" applyBorder="1"/>
    <xf numFmtId="43" fontId="2" fillId="4" borderId="1" xfId="0" applyNumberFormat="1" applyFont="1" applyFill="1" applyBorder="1"/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8" xfId="0" applyBorder="1"/>
    <xf numFmtId="43" fontId="0" fillId="0" borderId="9" xfId="1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0" xfId="0" applyFill="1"/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6" xfId="0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43" fontId="0" fillId="3" borderId="1" xfId="1" applyFont="1" applyFill="1" applyBorder="1"/>
    <xf numFmtId="43" fontId="0" fillId="3" borderId="1" xfId="0" applyNumberFormat="1" applyFill="1" applyBorder="1"/>
    <xf numFmtId="0" fontId="2" fillId="4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6" xfId="0" applyFill="1" applyBorder="1"/>
    <xf numFmtId="43" fontId="0" fillId="0" borderId="1" xfId="0" applyNumberFormat="1" applyFill="1" applyBorder="1"/>
    <xf numFmtId="0" fontId="2" fillId="4" borderId="12" xfId="0" applyFont="1" applyFill="1" applyBorder="1" applyAlignment="1">
      <alignment horizontal="center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4">
    <cellStyle name="Comma" xfId="1" builtinId="3"/>
    <cellStyle name="Normal" xfId="0" builtinId="0"/>
    <cellStyle name="Normal 2" xfId="2" xr:uid="{00000000-0005-0000-0000-000002000000}"/>
    <cellStyle name="Normal 2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247650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AD0F1E-2088-47A8-9A7E-9FF4609F4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19051"/>
          <a:ext cx="1704975" cy="533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373380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0584BD-CE92-438D-91E6-6ECFFF2A6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051"/>
          <a:ext cx="1704975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6"/>
  <sheetViews>
    <sheetView tabSelected="1" topLeftCell="A20" workbookViewId="0">
      <selection activeCell="I71" sqref="I71"/>
    </sheetView>
  </sheetViews>
  <sheetFormatPr defaultRowHeight="15" x14ac:dyDescent="0.25"/>
  <cols>
    <col min="1" max="1" width="16.7109375" customWidth="1"/>
    <col min="2" max="2" width="16.28515625" customWidth="1"/>
    <col min="3" max="3" width="8.28515625" customWidth="1"/>
    <col min="4" max="4" width="18.5703125" customWidth="1"/>
    <col min="5" max="5" width="16.140625" bestFit="1" customWidth="1"/>
    <col min="6" max="6" width="14" customWidth="1"/>
    <col min="7" max="7" width="4.85546875" customWidth="1"/>
    <col min="8" max="8" width="31.140625" bestFit="1" customWidth="1"/>
    <col min="9" max="9" width="9.5703125" bestFit="1" customWidth="1"/>
    <col min="10" max="10" width="13.7109375" bestFit="1" customWidth="1"/>
    <col min="11" max="11" width="19.85546875" customWidth="1"/>
    <col min="12" max="12" width="14.28515625" bestFit="1" customWidth="1"/>
  </cols>
  <sheetData>
    <row r="1" spans="1:11" ht="15.75" x14ac:dyDescent="0.25">
      <c r="B1" s="1"/>
      <c r="C1" s="1"/>
      <c r="D1" s="1"/>
      <c r="E1" s="1"/>
      <c r="F1" s="1"/>
      <c r="G1" s="1"/>
    </row>
    <row r="2" spans="1:11" ht="15.75" x14ac:dyDescent="0.25">
      <c r="B2" s="1"/>
      <c r="C2" s="1"/>
      <c r="D2" s="1"/>
      <c r="E2" s="1"/>
      <c r="F2" s="1"/>
      <c r="G2" s="1"/>
    </row>
    <row r="3" spans="1:11" ht="15.75" x14ac:dyDescent="0.25">
      <c r="B3" s="1"/>
      <c r="C3" s="1"/>
      <c r="D3" s="1"/>
      <c r="E3" s="1"/>
      <c r="F3" s="1"/>
      <c r="G3" s="1"/>
    </row>
    <row r="4" spans="1:11" ht="18.75" x14ac:dyDescent="0.25">
      <c r="B4" s="104" t="s">
        <v>0</v>
      </c>
      <c r="C4" s="105"/>
      <c r="D4" s="105"/>
      <c r="E4" s="105"/>
      <c r="F4" s="105"/>
      <c r="G4" s="105"/>
    </row>
    <row r="5" spans="1:11" ht="18.75" x14ac:dyDescent="0.25">
      <c r="B5" s="2"/>
      <c r="C5" s="1"/>
      <c r="D5" s="1"/>
      <c r="E5" s="1"/>
      <c r="F5" s="1"/>
      <c r="G5" s="1"/>
    </row>
    <row r="6" spans="1:11" ht="18.75" x14ac:dyDescent="0.25">
      <c r="A6" s="3" t="s">
        <v>1</v>
      </c>
      <c r="B6" s="106" t="s">
        <v>2</v>
      </c>
      <c r="C6" s="106"/>
      <c r="D6" s="1"/>
      <c r="E6" s="1"/>
      <c r="F6" s="1"/>
      <c r="G6" s="1"/>
    </row>
    <row r="7" spans="1:11" ht="18.75" x14ac:dyDescent="0.25">
      <c r="A7" s="3" t="s">
        <v>3</v>
      </c>
      <c r="B7" s="106" t="s">
        <v>129</v>
      </c>
      <c r="C7" s="106"/>
      <c r="D7" s="1"/>
      <c r="E7" s="1"/>
      <c r="F7" s="1"/>
      <c r="G7" s="1"/>
    </row>
    <row r="8" spans="1:11" ht="18.75" x14ac:dyDescent="0.25">
      <c r="A8" s="3" t="s">
        <v>4</v>
      </c>
      <c r="B8" s="4" t="s">
        <v>171</v>
      </c>
      <c r="C8" s="4"/>
      <c r="D8" s="1"/>
      <c r="E8" s="1"/>
      <c r="F8" s="1"/>
      <c r="G8" s="1"/>
    </row>
    <row r="10" spans="1:11" ht="18.75" x14ac:dyDescent="0.3">
      <c r="B10" s="5"/>
      <c r="C10" s="5"/>
      <c r="D10" s="5"/>
      <c r="E10" s="5"/>
      <c r="F10" s="5"/>
      <c r="G10" s="5"/>
      <c r="K10" s="59"/>
    </row>
    <row r="11" spans="1:11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103</v>
      </c>
      <c r="I11" s="7"/>
      <c r="J11" s="7" t="s">
        <v>12</v>
      </c>
      <c r="K11" s="7" t="s">
        <v>102</v>
      </c>
    </row>
    <row r="12" spans="1:11" ht="15" customHeight="1" x14ac:dyDescent="0.25">
      <c r="A12" s="95" t="s">
        <v>177</v>
      </c>
      <c r="B12" s="103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38">
        <v>275.50532099999998</v>
      </c>
      <c r="I12" s="38">
        <f>H12/105%</f>
        <v>262.38601999999997</v>
      </c>
      <c r="J12" s="39">
        <f t="shared" ref="J12:J13" si="0">H12*G12</f>
        <v>275.50532099999998</v>
      </c>
      <c r="K12" s="8" t="s">
        <v>106</v>
      </c>
    </row>
    <row r="13" spans="1:11" ht="15" customHeight="1" x14ac:dyDescent="0.25">
      <c r="A13" s="95"/>
      <c r="B13" s="103"/>
      <c r="C13" s="8" t="s">
        <v>15</v>
      </c>
      <c r="D13" s="8" t="s">
        <v>16</v>
      </c>
      <c r="E13" s="8">
        <v>14560211</v>
      </c>
      <c r="F13" s="8"/>
      <c r="G13" s="8">
        <v>4</v>
      </c>
      <c r="H13" s="38">
        <v>17.294255999999997</v>
      </c>
      <c r="I13" s="38">
        <f>H13/105%</f>
        <v>16.470719999999996</v>
      </c>
      <c r="J13" s="39">
        <f t="shared" si="0"/>
        <v>69.177023999999989</v>
      </c>
      <c r="K13" s="8" t="s">
        <v>106</v>
      </c>
    </row>
    <row r="14" spans="1:11" x14ac:dyDescent="0.25">
      <c r="F14" s="89" t="s">
        <v>100</v>
      </c>
      <c r="G14" s="90"/>
      <c r="H14" s="91"/>
      <c r="I14" s="86"/>
      <c r="J14" s="57">
        <f>SUM(J12:J13)</f>
        <v>344.68234499999994</v>
      </c>
    </row>
    <row r="15" spans="1:11" ht="15.75" x14ac:dyDescent="0.25">
      <c r="A15" s="11" t="s">
        <v>19</v>
      </c>
      <c r="B15" s="7" t="s">
        <v>6</v>
      </c>
      <c r="C15" s="7" t="s">
        <v>7</v>
      </c>
      <c r="D15" s="7" t="s">
        <v>8</v>
      </c>
      <c r="E15" s="7" t="s">
        <v>9</v>
      </c>
      <c r="F15" s="7" t="s">
        <v>10</v>
      </c>
      <c r="G15" s="41" t="s">
        <v>11</v>
      </c>
      <c r="H15" s="7" t="s">
        <v>103</v>
      </c>
      <c r="I15" s="7"/>
      <c r="J15" s="7" t="s">
        <v>12</v>
      </c>
      <c r="K15" s="7" t="s">
        <v>102</v>
      </c>
    </row>
    <row r="16" spans="1:11" ht="15" customHeight="1" x14ac:dyDescent="0.25">
      <c r="A16" s="95" t="s">
        <v>176</v>
      </c>
      <c r="B16" s="95" t="s">
        <v>20</v>
      </c>
      <c r="C16" s="60" t="s">
        <v>15</v>
      </c>
      <c r="D16" s="60" t="s">
        <v>105</v>
      </c>
      <c r="E16" s="60">
        <v>14625659</v>
      </c>
      <c r="F16" s="60"/>
      <c r="G16" s="84">
        <v>1</v>
      </c>
      <c r="H16" s="56">
        <v>57.264479999999999</v>
      </c>
      <c r="I16" s="38">
        <f>H16/105%</f>
        <v>54.537599999999998</v>
      </c>
      <c r="J16" s="85">
        <f>H16*G16</f>
        <v>57.264479999999999</v>
      </c>
      <c r="K16" s="60" t="s">
        <v>135</v>
      </c>
    </row>
    <row r="17" spans="1:11" ht="15" customHeight="1" x14ac:dyDescent="0.25">
      <c r="A17" s="95"/>
      <c r="B17" s="95"/>
      <c r="C17" s="60" t="s">
        <v>15</v>
      </c>
      <c r="D17" s="60" t="s">
        <v>16</v>
      </c>
      <c r="E17" s="60">
        <v>14560211</v>
      </c>
      <c r="F17" s="60"/>
      <c r="G17" s="84">
        <v>4</v>
      </c>
      <c r="H17" s="56">
        <v>17.294255999999997</v>
      </c>
      <c r="I17" s="38">
        <f>H17/105%</f>
        <v>16.470719999999996</v>
      </c>
      <c r="J17" s="85">
        <f>H17*G17</f>
        <v>69.177023999999989</v>
      </c>
      <c r="K17" s="60" t="s">
        <v>155</v>
      </c>
    </row>
    <row r="18" spans="1:11" x14ac:dyDescent="0.25">
      <c r="F18" s="89" t="s">
        <v>100</v>
      </c>
      <c r="G18" s="90"/>
      <c r="H18" s="91"/>
      <c r="I18" s="82"/>
      <c r="J18" s="58">
        <f>SUM(J16:J17)</f>
        <v>126.44150399999998</v>
      </c>
      <c r="K18" s="8"/>
    </row>
    <row r="19" spans="1:11" ht="15.75" x14ac:dyDescent="0.25">
      <c r="A19" s="11" t="s">
        <v>19</v>
      </c>
      <c r="B19" s="7" t="s">
        <v>6</v>
      </c>
      <c r="C19" s="9" t="s">
        <v>7</v>
      </c>
      <c r="D19" s="9" t="s">
        <v>8</v>
      </c>
      <c r="E19" s="9" t="s">
        <v>9</v>
      </c>
      <c r="F19" s="7" t="s">
        <v>10</v>
      </c>
      <c r="G19" s="9" t="s">
        <v>11</v>
      </c>
      <c r="H19" s="7" t="s">
        <v>103</v>
      </c>
      <c r="I19" s="7"/>
      <c r="J19" s="7" t="s">
        <v>12</v>
      </c>
      <c r="K19" s="7" t="s">
        <v>102</v>
      </c>
    </row>
    <row r="20" spans="1:11" ht="15" customHeight="1" x14ac:dyDescent="0.25">
      <c r="A20" s="95" t="s">
        <v>174</v>
      </c>
      <c r="B20" s="103" t="s">
        <v>23</v>
      </c>
      <c r="C20" s="8" t="s">
        <v>15</v>
      </c>
      <c r="D20" s="8" t="s">
        <v>105</v>
      </c>
      <c r="E20" s="43">
        <v>14589143</v>
      </c>
      <c r="F20" s="47"/>
      <c r="G20" s="8">
        <v>1</v>
      </c>
      <c r="H20" s="38">
        <v>275.50532099999998</v>
      </c>
      <c r="I20" s="38">
        <f>H20/105%</f>
        <v>262.38601999999997</v>
      </c>
      <c r="J20" s="39">
        <f t="shared" ref="J20:J21" si="1">H20*G20</f>
        <v>275.50532099999998</v>
      </c>
      <c r="K20" s="8" t="s">
        <v>109</v>
      </c>
    </row>
    <row r="21" spans="1:11" ht="15" customHeight="1" x14ac:dyDescent="0.25">
      <c r="A21" s="95"/>
      <c r="B21" s="103"/>
      <c r="C21" s="8" t="s">
        <v>15</v>
      </c>
      <c r="D21" s="8" t="s">
        <v>21</v>
      </c>
      <c r="E21" s="43">
        <v>14560211</v>
      </c>
      <c r="F21" s="10"/>
      <c r="G21" s="8">
        <v>4</v>
      </c>
      <c r="H21" s="38">
        <v>17.294255999999997</v>
      </c>
      <c r="I21" s="38">
        <f>H21/105%</f>
        <v>16.470719999999996</v>
      </c>
      <c r="J21" s="39">
        <f t="shared" si="1"/>
        <v>69.177023999999989</v>
      </c>
      <c r="K21" s="8" t="s">
        <v>109</v>
      </c>
    </row>
    <row r="22" spans="1:11" x14ac:dyDescent="0.25">
      <c r="F22" s="89" t="s">
        <v>100</v>
      </c>
      <c r="G22" s="90"/>
      <c r="H22" s="91"/>
      <c r="I22" s="82"/>
      <c r="J22" s="58">
        <f>SUM(J20:J21)</f>
        <v>344.68234499999994</v>
      </c>
      <c r="K22" s="8"/>
    </row>
    <row r="23" spans="1:11" ht="15.75" x14ac:dyDescent="0.25">
      <c r="A23" s="11" t="s">
        <v>19</v>
      </c>
      <c r="B23" s="7" t="s">
        <v>6</v>
      </c>
      <c r="C23" s="9" t="s">
        <v>7</v>
      </c>
      <c r="D23" s="9" t="s">
        <v>8</v>
      </c>
      <c r="E23" s="45" t="s">
        <v>9</v>
      </c>
      <c r="F23" s="7" t="s">
        <v>10</v>
      </c>
      <c r="G23" s="9" t="s">
        <v>11</v>
      </c>
      <c r="H23" s="7" t="s">
        <v>103</v>
      </c>
      <c r="I23" s="7"/>
      <c r="J23" s="7" t="s">
        <v>12</v>
      </c>
      <c r="K23" s="7" t="s">
        <v>102</v>
      </c>
    </row>
    <row r="24" spans="1:11" ht="15" customHeight="1" x14ac:dyDescent="0.25">
      <c r="A24" s="95" t="s">
        <v>175</v>
      </c>
      <c r="B24" s="103" t="s">
        <v>24</v>
      </c>
      <c r="C24" s="8" t="s">
        <v>15</v>
      </c>
      <c r="D24" s="8" t="s">
        <v>105</v>
      </c>
      <c r="E24" s="43">
        <v>14589143</v>
      </c>
      <c r="F24" s="44"/>
      <c r="G24" s="8">
        <v>1</v>
      </c>
      <c r="H24" s="38">
        <v>275.50532099999998</v>
      </c>
      <c r="I24" s="38">
        <f>H24/105%</f>
        <v>262.38601999999997</v>
      </c>
      <c r="J24" s="39">
        <f t="shared" ref="J24:J25" si="2">H24*G24</f>
        <v>275.50532099999998</v>
      </c>
      <c r="K24" s="8" t="s">
        <v>118</v>
      </c>
    </row>
    <row r="25" spans="1:11" ht="15" customHeight="1" x14ac:dyDescent="0.25">
      <c r="A25" s="95"/>
      <c r="B25" s="103"/>
      <c r="C25" s="8" t="s">
        <v>15</v>
      </c>
      <c r="D25" s="8" t="s">
        <v>16</v>
      </c>
      <c r="E25" s="43">
        <v>14560211</v>
      </c>
      <c r="F25" s="10"/>
      <c r="G25" s="8">
        <v>4</v>
      </c>
      <c r="H25" s="38">
        <v>17.294255999999997</v>
      </c>
      <c r="I25" s="38">
        <f>H25/105%</f>
        <v>16.470719999999996</v>
      </c>
      <c r="J25" s="39">
        <f t="shared" si="2"/>
        <v>69.177023999999989</v>
      </c>
      <c r="K25" s="8" t="s">
        <v>118</v>
      </c>
    </row>
    <row r="26" spans="1:11" x14ac:dyDescent="0.25">
      <c r="F26" s="89" t="s">
        <v>100</v>
      </c>
      <c r="G26" s="90"/>
      <c r="H26" s="91"/>
      <c r="I26" s="82"/>
      <c r="J26" s="58">
        <f>SUM(J24:J25)</f>
        <v>344.68234499999994</v>
      </c>
      <c r="K26" s="8"/>
    </row>
    <row r="27" spans="1:11" ht="15.75" x14ac:dyDescent="0.25">
      <c r="A27" s="11" t="s">
        <v>19</v>
      </c>
      <c r="B27" s="7" t="s">
        <v>6</v>
      </c>
      <c r="C27" s="9" t="s">
        <v>7</v>
      </c>
      <c r="D27" s="9" t="s">
        <v>8</v>
      </c>
      <c r="E27" s="45" t="s">
        <v>9</v>
      </c>
      <c r="F27" s="7" t="s">
        <v>10</v>
      </c>
      <c r="G27" s="9" t="s">
        <v>11</v>
      </c>
      <c r="H27" s="7" t="s">
        <v>103</v>
      </c>
      <c r="I27" s="7"/>
      <c r="J27" s="7" t="s">
        <v>12</v>
      </c>
      <c r="K27" s="7" t="s">
        <v>102</v>
      </c>
    </row>
    <row r="28" spans="1:11" ht="15" customHeight="1" x14ac:dyDescent="0.25">
      <c r="A28" s="95" t="s">
        <v>183</v>
      </c>
      <c r="B28" s="103" t="s">
        <v>25</v>
      </c>
      <c r="C28" s="8" t="s">
        <v>15</v>
      </c>
      <c r="D28" s="8" t="s">
        <v>39</v>
      </c>
      <c r="E28" s="43">
        <v>11707954</v>
      </c>
      <c r="F28" s="10"/>
      <c r="G28" s="8">
        <v>1</v>
      </c>
      <c r="H28" s="38">
        <v>12.0607305</v>
      </c>
      <c r="I28" s="38">
        <f>H28/105%</f>
        <v>11.486409999999999</v>
      </c>
      <c r="J28" s="39">
        <f t="shared" ref="J28:J41" si="3">H28*G28</f>
        <v>12.0607305</v>
      </c>
      <c r="K28" s="8" t="s">
        <v>109</v>
      </c>
    </row>
    <row r="29" spans="1:11" ht="15" customHeight="1" x14ac:dyDescent="0.25">
      <c r="A29" s="95"/>
      <c r="B29" s="103"/>
      <c r="C29" s="8" t="s">
        <v>15</v>
      </c>
      <c r="D29" s="8" t="s">
        <v>39</v>
      </c>
      <c r="E29" s="43">
        <v>11701198</v>
      </c>
      <c r="F29" s="10"/>
      <c r="G29" s="8">
        <v>1</v>
      </c>
      <c r="H29" s="38">
        <v>45.744047999999992</v>
      </c>
      <c r="I29" s="38">
        <f t="shared" ref="I29:I40" si="4">H29/105%</f>
        <v>43.56575999999999</v>
      </c>
      <c r="J29" s="39">
        <f t="shared" si="3"/>
        <v>45.744047999999992</v>
      </c>
      <c r="K29" s="8" t="s">
        <v>109</v>
      </c>
    </row>
    <row r="30" spans="1:11" ht="15" customHeight="1" x14ac:dyDescent="0.25">
      <c r="A30" s="95"/>
      <c r="B30" s="103"/>
      <c r="C30" s="8" t="s">
        <v>15</v>
      </c>
      <c r="D30" s="8" t="s">
        <v>39</v>
      </c>
      <c r="E30" s="43" t="s">
        <v>28</v>
      </c>
      <c r="F30" s="44"/>
      <c r="G30" s="8">
        <v>1</v>
      </c>
      <c r="H30" s="38">
        <v>81.32741399999999</v>
      </c>
      <c r="I30" s="38">
        <f t="shared" si="4"/>
        <v>77.454679999999982</v>
      </c>
      <c r="J30" s="39">
        <f t="shared" si="3"/>
        <v>81.32741399999999</v>
      </c>
      <c r="K30" s="8" t="s">
        <v>117</v>
      </c>
    </row>
    <row r="31" spans="1:11" ht="15" customHeight="1" x14ac:dyDescent="0.25">
      <c r="A31" s="95"/>
      <c r="B31" s="103"/>
      <c r="C31" s="8" t="s">
        <v>15</v>
      </c>
      <c r="D31" s="8" t="s">
        <v>39</v>
      </c>
      <c r="E31" s="43" t="s">
        <v>27</v>
      </c>
      <c r="F31" s="10"/>
      <c r="G31" s="8">
        <v>1</v>
      </c>
      <c r="H31" s="38">
        <v>80.861760000000004</v>
      </c>
      <c r="I31" s="38">
        <f t="shared" si="4"/>
        <v>77.011200000000002</v>
      </c>
      <c r="J31" s="39">
        <f t="shared" si="3"/>
        <v>80.861760000000004</v>
      </c>
      <c r="K31" s="8" t="s">
        <v>117</v>
      </c>
    </row>
    <row r="32" spans="1:11" ht="15" customHeight="1" x14ac:dyDescent="0.25">
      <c r="A32" s="95"/>
      <c r="B32" s="103"/>
      <c r="C32" s="8" t="s">
        <v>15</v>
      </c>
      <c r="D32" s="8" t="s">
        <v>39</v>
      </c>
      <c r="E32" s="43">
        <v>11701192</v>
      </c>
      <c r="F32" s="10"/>
      <c r="G32" s="8">
        <v>1</v>
      </c>
      <c r="H32" s="38">
        <v>30.527658000000002</v>
      </c>
      <c r="I32" s="38">
        <f t="shared" si="4"/>
        <v>29.07396</v>
      </c>
      <c r="J32" s="39">
        <f t="shared" si="3"/>
        <v>30.527658000000002</v>
      </c>
      <c r="K32" s="8" t="s">
        <v>117</v>
      </c>
    </row>
    <row r="33" spans="1:11" ht="15" customHeight="1" x14ac:dyDescent="0.25">
      <c r="A33" s="95"/>
      <c r="B33" s="103"/>
      <c r="C33" s="8" t="s">
        <v>15</v>
      </c>
      <c r="D33" s="8" t="s">
        <v>105</v>
      </c>
      <c r="E33" s="43">
        <v>14763370</v>
      </c>
      <c r="F33" s="10"/>
      <c r="G33" s="8">
        <v>1</v>
      </c>
      <c r="H33" s="38">
        <v>269.02108800000002</v>
      </c>
      <c r="I33" s="38">
        <f t="shared" si="4"/>
        <v>256.21055999999999</v>
      </c>
      <c r="J33" s="39">
        <f t="shared" si="3"/>
        <v>269.02108800000002</v>
      </c>
      <c r="K33" s="8" t="s">
        <v>117</v>
      </c>
    </row>
    <row r="34" spans="1:11" ht="15" customHeight="1" x14ac:dyDescent="0.25">
      <c r="A34" s="95"/>
      <c r="B34" s="103"/>
      <c r="C34" s="8" t="s">
        <v>15</v>
      </c>
      <c r="D34" s="8" t="s">
        <v>35</v>
      </c>
      <c r="E34" s="43" t="s">
        <v>146</v>
      </c>
      <c r="F34" s="10"/>
      <c r="G34" s="8">
        <v>1</v>
      </c>
      <c r="H34" s="38">
        <v>534.67882650000001</v>
      </c>
      <c r="I34" s="38">
        <f t="shared" si="4"/>
        <v>509.21792999999997</v>
      </c>
      <c r="J34" s="39">
        <f t="shared" si="3"/>
        <v>534.67882650000001</v>
      </c>
      <c r="K34" s="8" t="s">
        <v>13</v>
      </c>
    </row>
    <row r="35" spans="1:11" ht="15" customHeight="1" x14ac:dyDescent="0.25">
      <c r="A35" s="95"/>
      <c r="B35" s="103"/>
      <c r="C35" s="8" t="s">
        <v>15</v>
      </c>
      <c r="D35" s="8" t="s">
        <v>35</v>
      </c>
      <c r="E35" s="43">
        <v>14714682</v>
      </c>
      <c r="F35" s="10"/>
      <c r="G35" s="8">
        <v>1</v>
      </c>
      <c r="H35" s="38">
        <v>541.85831700000006</v>
      </c>
      <c r="I35" s="38">
        <f t="shared" si="4"/>
        <v>516.05554000000006</v>
      </c>
      <c r="J35" s="39">
        <f t="shared" si="3"/>
        <v>541.85831700000006</v>
      </c>
      <c r="K35" s="8" t="s">
        <v>135</v>
      </c>
    </row>
    <row r="36" spans="1:11" ht="15" customHeight="1" x14ac:dyDescent="0.25">
      <c r="A36" s="95"/>
      <c r="B36" s="103"/>
      <c r="C36" s="8" t="s">
        <v>15</v>
      </c>
      <c r="D36" s="8" t="s">
        <v>32</v>
      </c>
      <c r="E36" s="43">
        <v>15094944</v>
      </c>
      <c r="F36" s="10"/>
      <c r="G36" s="8">
        <v>1</v>
      </c>
      <c r="H36" s="38">
        <v>242.55695100000003</v>
      </c>
      <c r="I36" s="38">
        <f t="shared" si="4"/>
        <v>231.00662000000003</v>
      </c>
      <c r="J36" s="39">
        <f t="shared" si="3"/>
        <v>242.55695100000003</v>
      </c>
      <c r="K36" s="8" t="s">
        <v>13</v>
      </c>
    </row>
    <row r="37" spans="1:11" ht="15" customHeight="1" x14ac:dyDescent="0.25">
      <c r="A37" s="95"/>
      <c r="B37" s="103"/>
      <c r="C37" s="8" t="s">
        <v>15</v>
      </c>
      <c r="D37" s="8" t="s">
        <v>147</v>
      </c>
      <c r="E37" s="43" t="s">
        <v>148</v>
      </c>
      <c r="F37" s="10"/>
      <c r="G37" s="8">
        <v>1</v>
      </c>
      <c r="H37" s="38">
        <v>357.18473700000004</v>
      </c>
      <c r="I37" s="38">
        <f t="shared" si="4"/>
        <v>340.17594000000003</v>
      </c>
      <c r="J37" s="39">
        <f t="shared" si="3"/>
        <v>357.18473700000004</v>
      </c>
      <c r="K37" s="8" t="s">
        <v>13</v>
      </c>
    </row>
    <row r="38" spans="1:11" ht="15" customHeight="1" x14ac:dyDescent="0.25">
      <c r="A38" s="95"/>
      <c r="B38" s="103"/>
      <c r="C38" s="8" t="s">
        <v>120</v>
      </c>
      <c r="D38" s="8" t="s">
        <v>137</v>
      </c>
      <c r="E38" s="43">
        <v>14502604</v>
      </c>
      <c r="F38" s="10"/>
      <c r="G38" s="8">
        <v>1</v>
      </c>
      <c r="H38" s="38">
        <v>272.72727272727275</v>
      </c>
      <c r="I38" s="38">
        <f t="shared" si="4"/>
        <v>259.74025974025977</v>
      </c>
      <c r="J38" s="39">
        <f t="shared" si="3"/>
        <v>272.72727272727275</v>
      </c>
      <c r="K38" s="8" t="s">
        <v>38</v>
      </c>
    </row>
    <row r="39" spans="1:11" ht="15" customHeight="1" x14ac:dyDescent="0.25">
      <c r="A39" s="95"/>
      <c r="B39" s="103"/>
      <c r="C39" s="8" t="s">
        <v>120</v>
      </c>
      <c r="D39" s="8" t="s">
        <v>33</v>
      </c>
      <c r="E39" s="43" t="s">
        <v>26</v>
      </c>
      <c r="F39" s="10"/>
      <c r="G39" s="8">
        <v>1</v>
      </c>
      <c r="H39" s="38">
        <v>343.63636363636363</v>
      </c>
      <c r="I39" s="38">
        <f t="shared" si="4"/>
        <v>327.27272727272725</v>
      </c>
      <c r="J39" s="39">
        <f t="shared" si="3"/>
        <v>343.63636363636363</v>
      </c>
      <c r="K39" s="8" t="s">
        <v>38</v>
      </c>
    </row>
    <row r="40" spans="1:11" ht="15" customHeight="1" x14ac:dyDescent="0.25">
      <c r="A40" s="95"/>
      <c r="B40" s="103"/>
      <c r="C40" s="8" t="s">
        <v>120</v>
      </c>
      <c r="D40" s="8" t="s">
        <v>149</v>
      </c>
      <c r="E40" s="43" t="s">
        <v>150</v>
      </c>
      <c r="F40" s="10"/>
      <c r="G40" s="8">
        <v>1</v>
      </c>
      <c r="H40" s="38">
        <v>190.90909090909091</v>
      </c>
      <c r="I40" s="38">
        <f t="shared" si="4"/>
        <v>181.81818181818181</v>
      </c>
      <c r="J40" s="39">
        <f t="shared" si="3"/>
        <v>190.90909090909091</v>
      </c>
      <c r="K40" s="8" t="s">
        <v>38</v>
      </c>
    </row>
    <row r="41" spans="1:11" ht="15" customHeight="1" x14ac:dyDescent="0.25">
      <c r="A41" s="95"/>
      <c r="B41" s="103"/>
      <c r="C41" s="8"/>
      <c r="D41" s="8" t="s">
        <v>134</v>
      </c>
      <c r="E41" s="43">
        <v>14763295</v>
      </c>
      <c r="F41" s="10"/>
      <c r="G41" s="8">
        <v>1</v>
      </c>
      <c r="H41" s="38"/>
      <c r="I41" s="38"/>
      <c r="J41" s="39">
        <f t="shared" si="3"/>
        <v>0</v>
      </c>
      <c r="K41" s="8" t="s">
        <v>151</v>
      </c>
    </row>
    <row r="42" spans="1:11" x14ac:dyDescent="0.25">
      <c r="A42" s="70"/>
      <c r="F42" s="89" t="s">
        <v>100</v>
      </c>
      <c r="G42" s="90"/>
      <c r="H42" s="91"/>
      <c r="I42" s="82"/>
      <c r="J42" s="58">
        <f>SUM(J28:J41)</f>
        <v>3003.0942572727276</v>
      </c>
      <c r="K42" s="8"/>
    </row>
    <row r="43" spans="1:11" ht="15.75" x14ac:dyDescent="0.25">
      <c r="A43" s="6" t="s">
        <v>19</v>
      </c>
      <c r="B43" s="7" t="s">
        <v>6</v>
      </c>
      <c r="C43" s="9" t="s">
        <v>7</v>
      </c>
      <c r="D43" s="9" t="s">
        <v>8</v>
      </c>
      <c r="E43" s="45" t="s">
        <v>9</v>
      </c>
      <c r="F43" s="7" t="s">
        <v>10</v>
      </c>
      <c r="G43" s="9" t="s">
        <v>11</v>
      </c>
      <c r="H43" s="7" t="s">
        <v>103</v>
      </c>
      <c r="I43" s="7"/>
      <c r="J43" s="7" t="s">
        <v>12</v>
      </c>
      <c r="K43" s="7" t="s">
        <v>102</v>
      </c>
    </row>
    <row r="44" spans="1:11" ht="15" customHeight="1" x14ac:dyDescent="0.25">
      <c r="A44" s="95" t="s">
        <v>184</v>
      </c>
      <c r="B44" s="103" t="s">
        <v>30</v>
      </c>
      <c r="C44" s="8" t="s">
        <v>15</v>
      </c>
      <c r="D44" s="8" t="s">
        <v>39</v>
      </c>
      <c r="E44" s="43" t="s">
        <v>201</v>
      </c>
      <c r="F44" s="10"/>
      <c r="G44" s="8">
        <v>1</v>
      </c>
      <c r="H44" s="56">
        <v>12.0607305</v>
      </c>
      <c r="I44" s="38">
        <f t="shared" ref="I44:I56" si="5">H44/105%</f>
        <v>11.486409999999999</v>
      </c>
      <c r="J44" s="39">
        <f>G44*H44</f>
        <v>12.0607305</v>
      </c>
      <c r="K44" s="8" t="s">
        <v>109</v>
      </c>
    </row>
    <row r="45" spans="1:11" ht="15" customHeight="1" x14ac:dyDescent="0.25">
      <c r="A45" s="95"/>
      <c r="B45" s="103"/>
      <c r="C45" s="8" t="s">
        <v>15</v>
      </c>
      <c r="D45" s="8" t="s">
        <v>39</v>
      </c>
      <c r="E45" s="43" t="s">
        <v>202</v>
      </c>
      <c r="F45" s="10"/>
      <c r="G45" s="8">
        <v>1</v>
      </c>
      <c r="H45" s="38">
        <v>45.744047999999992</v>
      </c>
      <c r="I45" s="38">
        <f t="shared" si="5"/>
        <v>43.56575999999999</v>
      </c>
      <c r="J45" s="39">
        <f t="shared" ref="J45:J56" si="6">G45*H45</f>
        <v>45.744047999999992</v>
      </c>
      <c r="K45" s="8" t="s">
        <v>109</v>
      </c>
    </row>
    <row r="46" spans="1:11" ht="15" customHeight="1" x14ac:dyDescent="0.25">
      <c r="A46" s="95"/>
      <c r="B46" s="103"/>
      <c r="C46" s="8" t="s">
        <v>15</v>
      </c>
      <c r="D46" s="8" t="s">
        <v>39</v>
      </c>
      <c r="E46" s="43" t="s">
        <v>203</v>
      </c>
      <c r="F46" s="44"/>
      <c r="G46" s="8">
        <v>1</v>
      </c>
      <c r="H46" s="38">
        <v>81.32741399999999</v>
      </c>
      <c r="I46" s="38">
        <f t="shared" si="5"/>
        <v>77.454679999999982</v>
      </c>
      <c r="J46" s="39">
        <f t="shared" si="6"/>
        <v>81.32741399999999</v>
      </c>
      <c r="K46" s="8" t="s">
        <v>117</v>
      </c>
    </row>
    <row r="47" spans="1:11" ht="15" customHeight="1" x14ac:dyDescent="0.25">
      <c r="A47" s="95"/>
      <c r="B47" s="103"/>
      <c r="C47" s="8" t="s">
        <v>15</v>
      </c>
      <c r="D47" s="8" t="s">
        <v>39</v>
      </c>
      <c r="E47" s="43" t="s">
        <v>204</v>
      </c>
      <c r="F47" s="10"/>
      <c r="G47" s="8">
        <v>1</v>
      </c>
      <c r="H47" s="38">
        <v>80.861760000000004</v>
      </c>
      <c r="I47" s="38">
        <f t="shared" si="5"/>
        <v>77.011200000000002</v>
      </c>
      <c r="J47" s="39">
        <f t="shared" si="6"/>
        <v>80.861760000000004</v>
      </c>
      <c r="K47" s="8" t="s">
        <v>117</v>
      </c>
    </row>
    <row r="48" spans="1:11" ht="15" customHeight="1" x14ac:dyDescent="0.25">
      <c r="A48" s="95"/>
      <c r="B48" s="103"/>
      <c r="C48" s="8" t="s">
        <v>15</v>
      </c>
      <c r="D48" s="8" t="s">
        <v>39</v>
      </c>
      <c r="E48" s="43" t="s">
        <v>200</v>
      </c>
      <c r="F48" s="10"/>
      <c r="G48" s="8">
        <v>1</v>
      </c>
      <c r="H48" s="38">
        <v>30.527658000000002</v>
      </c>
      <c r="I48" s="38">
        <f t="shared" si="5"/>
        <v>29.07396</v>
      </c>
      <c r="J48" s="39">
        <f t="shared" si="6"/>
        <v>30.527658000000002</v>
      </c>
      <c r="K48" s="8" t="s">
        <v>117</v>
      </c>
    </row>
    <row r="49" spans="1:12" ht="15" customHeight="1" x14ac:dyDescent="0.25">
      <c r="A49" s="95"/>
      <c r="B49" s="103"/>
      <c r="C49" s="8" t="s">
        <v>15</v>
      </c>
      <c r="D49" s="8" t="s">
        <v>105</v>
      </c>
      <c r="E49" s="43" t="s">
        <v>205</v>
      </c>
      <c r="F49" s="10"/>
      <c r="G49" s="8">
        <v>1</v>
      </c>
      <c r="H49" s="38">
        <v>269.02108800000002</v>
      </c>
      <c r="I49" s="38">
        <f t="shared" si="5"/>
        <v>256.21055999999999</v>
      </c>
      <c r="J49" s="39">
        <f t="shared" si="6"/>
        <v>269.02108800000002</v>
      </c>
      <c r="K49" s="8" t="s">
        <v>117</v>
      </c>
    </row>
    <row r="50" spans="1:12" ht="15" customHeight="1" x14ac:dyDescent="0.25">
      <c r="A50" s="95"/>
      <c r="B50" s="103"/>
      <c r="C50" s="8" t="s">
        <v>15</v>
      </c>
      <c r="D50" s="8" t="s">
        <v>35</v>
      </c>
      <c r="E50" s="43" t="s">
        <v>208</v>
      </c>
      <c r="F50" s="10"/>
      <c r="G50" s="8">
        <v>1</v>
      </c>
      <c r="H50" s="38">
        <v>534.67882650000001</v>
      </c>
      <c r="I50" s="38">
        <f t="shared" si="5"/>
        <v>509.21792999999997</v>
      </c>
      <c r="J50" s="39">
        <f t="shared" si="6"/>
        <v>534.67882650000001</v>
      </c>
      <c r="K50" s="8" t="s">
        <v>13</v>
      </c>
    </row>
    <row r="51" spans="1:12" ht="15" customHeight="1" x14ac:dyDescent="0.25">
      <c r="A51" s="95"/>
      <c r="B51" s="103"/>
      <c r="C51" s="8" t="s">
        <v>15</v>
      </c>
      <c r="D51" s="8" t="s">
        <v>35</v>
      </c>
      <c r="E51" s="43" t="s">
        <v>209</v>
      </c>
      <c r="F51" s="10"/>
      <c r="G51" s="8">
        <v>1</v>
      </c>
      <c r="H51" s="38">
        <v>541.85831700000006</v>
      </c>
      <c r="I51" s="38">
        <f t="shared" si="5"/>
        <v>516.05554000000006</v>
      </c>
      <c r="J51" s="39">
        <f t="shared" si="6"/>
        <v>541.85831700000006</v>
      </c>
      <c r="K51" s="8" t="s">
        <v>135</v>
      </c>
    </row>
    <row r="52" spans="1:12" ht="15" customHeight="1" x14ac:dyDescent="0.25">
      <c r="A52" s="95"/>
      <c r="B52" s="103"/>
      <c r="C52" s="8" t="s">
        <v>15</v>
      </c>
      <c r="D52" s="8" t="s">
        <v>32</v>
      </c>
      <c r="E52" s="43" t="s">
        <v>210</v>
      </c>
      <c r="F52" s="10"/>
      <c r="G52" s="8">
        <v>1</v>
      </c>
      <c r="H52" s="38">
        <v>242.55695100000003</v>
      </c>
      <c r="I52" s="38">
        <f t="shared" si="5"/>
        <v>231.00662000000003</v>
      </c>
      <c r="J52" s="39">
        <f t="shared" si="6"/>
        <v>242.55695100000003</v>
      </c>
      <c r="K52" s="8" t="s">
        <v>13</v>
      </c>
    </row>
    <row r="53" spans="1:12" ht="15" customHeight="1" x14ac:dyDescent="0.25">
      <c r="A53" s="95"/>
      <c r="B53" s="103"/>
      <c r="C53" s="8" t="s">
        <v>15</v>
      </c>
      <c r="D53" s="8" t="s">
        <v>147</v>
      </c>
      <c r="E53" s="43" t="s">
        <v>211</v>
      </c>
      <c r="F53" s="10"/>
      <c r="G53" s="8">
        <v>1</v>
      </c>
      <c r="H53" s="38">
        <v>357.18473700000004</v>
      </c>
      <c r="I53" s="38">
        <f t="shared" si="5"/>
        <v>340.17594000000003</v>
      </c>
      <c r="J53" s="39">
        <f t="shared" si="6"/>
        <v>357.18473700000004</v>
      </c>
      <c r="K53" s="8" t="s">
        <v>13</v>
      </c>
    </row>
    <row r="54" spans="1:12" ht="15" customHeight="1" x14ac:dyDescent="0.25">
      <c r="A54" s="95"/>
      <c r="B54" s="103"/>
      <c r="C54" s="8" t="s">
        <v>120</v>
      </c>
      <c r="D54" s="8" t="s">
        <v>137</v>
      </c>
      <c r="E54" s="43" t="s">
        <v>212</v>
      </c>
      <c r="F54" s="10"/>
      <c r="G54" s="8">
        <v>1</v>
      </c>
      <c r="H54" s="38">
        <v>272.72727272727275</v>
      </c>
      <c r="I54" s="38">
        <f t="shared" si="5"/>
        <v>259.74025974025977</v>
      </c>
      <c r="J54" s="39">
        <f t="shared" si="6"/>
        <v>272.72727272727275</v>
      </c>
      <c r="K54" s="8" t="s">
        <v>38</v>
      </c>
    </row>
    <row r="55" spans="1:12" ht="15" customHeight="1" x14ac:dyDescent="0.25">
      <c r="A55" s="95"/>
      <c r="B55" s="103"/>
      <c r="C55" s="8" t="s">
        <v>120</v>
      </c>
      <c r="D55" s="8" t="s">
        <v>33</v>
      </c>
      <c r="E55" s="43" t="s">
        <v>206</v>
      </c>
      <c r="F55" s="10"/>
      <c r="G55" s="8">
        <v>1</v>
      </c>
      <c r="H55" s="38">
        <v>343.63636363636363</v>
      </c>
      <c r="I55" s="38">
        <f t="shared" si="5"/>
        <v>327.27272727272725</v>
      </c>
      <c r="J55" s="39">
        <f t="shared" si="6"/>
        <v>343.63636363636363</v>
      </c>
      <c r="K55" s="8" t="s">
        <v>38</v>
      </c>
    </row>
    <row r="56" spans="1:12" ht="15" customHeight="1" x14ac:dyDescent="0.25">
      <c r="A56" s="95"/>
      <c r="B56" s="103"/>
      <c r="C56" s="8" t="s">
        <v>120</v>
      </c>
      <c r="D56" s="8" t="s">
        <v>149</v>
      </c>
      <c r="E56" s="43" t="s">
        <v>207</v>
      </c>
      <c r="F56" s="43"/>
      <c r="G56" s="62">
        <v>1</v>
      </c>
      <c r="H56" s="63">
        <v>190.90909090909091</v>
      </c>
      <c r="I56" s="38">
        <f t="shared" si="5"/>
        <v>181.81818181818181</v>
      </c>
      <c r="J56" s="39">
        <f t="shared" si="6"/>
        <v>190.90909090909091</v>
      </c>
      <c r="K56" s="8" t="s">
        <v>38</v>
      </c>
    </row>
    <row r="57" spans="1:12" x14ac:dyDescent="0.25">
      <c r="F57" s="89" t="s">
        <v>100</v>
      </c>
      <c r="G57" s="90"/>
      <c r="H57" s="91"/>
      <c r="I57" s="82"/>
      <c r="J57" s="58">
        <f>SUM(J44:J56)</f>
        <v>3003.0942572727276</v>
      </c>
      <c r="K57" s="8"/>
    </row>
    <row r="58" spans="1:12" ht="15.75" x14ac:dyDescent="0.25">
      <c r="A58" s="11" t="s">
        <v>19</v>
      </c>
      <c r="B58" s="7" t="s">
        <v>6</v>
      </c>
      <c r="C58" s="9" t="s">
        <v>7</v>
      </c>
      <c r="D58" s="9" t="s">
        <v>8</v>
      </c>
      <c r="E58" s="45" t="s">
        <v>9</v>
      </c>
      <c r="F58" s="7" t="s">
        <v>10</v>
      </c>
      <c r="G58" s="9" t="s">
        <v>11</v>
      </c>
      <c r="H58" s="7" t="s">
        <v>103</v>
      </c>
      <c r="I58" s="7"/>
      <c r="J58" s="7" t="s">
        <v>12</v>
      </c>
      <c r="K58" s="7" t="s">
        <v>102</v>
      </c>
    </row>
    <row r="59" spans="1:12" ht="15" customHeight="1" x14ac:dyDescent="0.25">
      <c r="A59" s="95" t="s">
        <v>181</v>
      </c>
      <c r="B59" s="103" t="s">
        <v>145</v>
      </c>
      <c r="C59" s="61" t="s">
        <v>15</v>
      </c>
      <c r="D59" s="8" t="s">
        <v>39</v>
      </c>
      <c r="E59" s="43" t="s">
        <v>213</v>
      </c>
      <c r="F59" s="10"/>
      <c r="G59" s="8">
        <v>1</v>
      </c>
      <c r="H59" s="56">
        <v>2.8788480000000001</v>
      </c>
      <c r="I59" s="38">
        <f t="shared" ref="I59:I72" si="7">H59/105%</f>
        <v>2.7417599999999998</v>
      </c>
      <c r="J59" s="39">
        <f t="shared" ref="J59:J72" si="8">H59*G59</f>
        <v>2.8788480000000001</v>
      </c>
      <c r="K59" s="8" t="s">
        <v>136</v>
      </c>
    </row>
    <row r="60" spans="1:12" ht="15" customHeight="1" x14ac:dyDescent="0.25">
      <c r="A60" s="95"/>
      <c r="B60" s="103"/>
      <c r="C60" s="61" t="s">
        <v>15</v>
      </c>
      <c r="D60" s="8" t="s">
        <v>16</v>
      </c>
      <c r="E60" s="43" t="s">
        <v>214</v>
      </c>
      <c r="F60" s="10"/>
      <c r="G60" s="8">
        <v>1</v>
      </c>
      <c r="H60" s="56">
        <v>133.29489599999997</v>
      </c>
      <c r="I60" s="38">
        <f t="shared" si="7"/>
        <v>126.94751999999997</v>
      </c>
      <c r="J60" s="39">
        <f t="shared" si="8"/>
        <v>133.29489599999997</v>
      </c>
      <c r="K60" s="8" t="s">
        <v>109</v>
      </c>
      <c r="L60" s="49"/>
    </row>
    <row r="61" spans="1:12" ht="15" customHeight="1" x14ac:dyDescent="0.25">
      <c r="A61" s="95"/>
      <c r="B61" s="103"/>
      <c r="C61" s="61" t="s">
        <v>15</v>
      </c>
      <c r="D61" s="8" t="s">
        <v>141</v>
      </c>
      <c r="E61" s="43" t="s">
        <v>215</v>
      </c>
      <c r="F61" s="10"/>
      <c r="G61" s="8">
        <v>1</v>
      </c>
      <c r="H61" s="56">
        <v>1324.4605920000001</v>
      </c>
      <c r="I61" s="38">
        <f t="shared" si="7"/>
        <v>1261.39104</v>
      </c>
      <c r="J61" s="39">
        <f t="shared" si="8"/>
        <v>1324.4605920000001</v>
      </c>
      <c r="K61" s="8" t="s">
        <v>117</v>
      </c>
    </row>
    <row r="62" spans="1:12" ht="15" customHeight="1" x14ac:dyDescent="0.25">
      <c r="A62" s="95"/>
      <c r="B62" s="103"/>
      <c r="C62" s="61" t="s">
        <v>15</v>
      </c>
      <c r="D62" s="8" t="s">
        <v>141</v>
      </c>
      <c r="E62" s="43" t="s">
        <v>216</v>
      </c>
      <c r="F62" s="10"/>
      <c r="G62" s="8">
        <v>1</v>
      </c>
      <c r="H62" s="38">
        <v>498.95092799999992</v>
      </c>
      <c r="I62" s="38">
        <f t="shared" si="7"/>
        <v>475.19135999999992</v>
      </c>
      <c r="J62" s="39">
        <f t="shared" si="8"/>
        <v>498.95092799999992</v>
      </c>
      <c r="K62" s="8" t="s">
        <v>136</v>
      </c>
    </row>
    <row r="63" spans="1:12" ht="15" customHeight="1" x14ac:dyDescent="0.25">
      <c r="A63" s="95"/>
      <c r="B63" s="103"/>
      <c r="C63" s="61" t="s">
        <v>15</v>
      </c>
      <c r="D63" s="8" t="s">
        <v>105</v>
      </c>
      <c r="E63" s="43" t="s">
        <v>217</v>
      </c>
      <c r="F63" s="10"/>
      <c r="G63" s="8">
        <v>1</v>
      </c>
      <c r="H63" s="38">
        <v>166.87739249999998</v>
      </c>
      <c r="I63" s="38">
        <f t="shared" si="7"/>
        <v>158.93084999999999</v>
      </c>
      <c r="J63" s="39">
        <f t="shared" si="8"/>
        <v>166.87739249999998</v>
      </c>
      <c r="K63" s="8" t="s">
        <v>109</v>
      </c>
    </row>
    <row r="64" spans="1:12" ht="15" customHeight="1" x14ac:dyDescent="0.25">
      <c r="A64" s="95"/>
      <c r="B64" s="103"/>
      <c r="C64" s="61" t="s">
        <v>15</v>
      </c>
      <c r="D64" s="8" t="s">
        <v>144</v>
      </c>
      <c r="E64" s="43" t="s">
        <v>218</v>
      </c>
      <c r="F64" s="10"/>
      <c r="G64" s="8">
        <v>1</v>
      </c>
      <c r="H64" s="38">
        <v>166.66666666666666</v>
      </c>
      <c r="I64" s="38">
        <f t="shared" si="7"/>
        <v>158.73015873015871</v>
      </c>
      <c r="J64" s="39">
        <f t="shared" si="8"/>
        <v>166.66666666666666</v>
      </c>
      <c r="K64" s="8" t="s">
        <v>38</v>
      </c>
      <c r="L64" s="49">
        <f>I64/9</f>
        <v>17.636684303350968</v>
      </c>
    </row>
    <row r="65" spans="1:12" ht="15" customHeight="1" x14ac:dyDescent="0.25">
      <c r="A65" s="95"/>
      <c r="B65" s="103"/>
      <c r="C65" s="61" t="s">
        <v>15</v>
      </c>
      <c r="D65" s="8" t="s">
        <v>32</v>
      </c>
      <c r="E65" s="78" t="s">
        <v>219</v>
      </c>
      <c r="F65" s="10"/>
      <c r="G65" s="8">
        <v>1</v>
      </c>
      <c r="H65" s="56">
        <v>61.090909090909093</v>
      </c>
      <c r="I65" s="38">
        <f t="shared" si="7"/>
        <v>58.18181818181818</v>
      </c>
      <c r="J65" s="39">
        <f t="shared" si="8"/>
        <v>61.090909090909093</v>
      </c>
      <c r="K65" s="8" t="s">
        <v>109</v>
      </c>
    </row>
    <row r="66" spans="1:12" ht="15" customHeight="1" x14ac:dyDescent="0.25">
      <c r="A66" s="95"/>
      <c r="B66" s="103"/>
      <c r="C66" s="61" t="s">
        <v>15</v>
      </c>
      <c r="D66" s="8" t="s">
        <v>34</v>
      </c>
      <c r="E66" s="43" t="s">
        <v>220</v>
      </c>
      <c r="F66" s="10"/>
      <c r="G66" s="8">
        <v>1</v>
      </c>
      <c r="H66" s="38">
        <v>230.0894505</v>
      </c>
      <c r="I66" s="38">
        <f t="shared" si="7"/>
        <v>219.13280999999998</v>
      </c>
      <c r="J66" s="39">
        <f t="shared" si="8"/>
        <v>230.0894505</v>
      </c>
      <c r="K66" s="8" t="s">
        <v>117</v>
      </c>
    </row>
    <row r="67" spans="1:12" ht="15" customHeight="1" x14ac:dyDescent="0.25">
      <c r="A67" s="95"/>
      <c r="B67" s="103"/>
      <c r="C67" s="61" t="s">
        <v>121</v>
      </c>
      <c r="D67" s="8" t="s">
        <v>179</v>
      </c>
      <c r="E67" s="43" t="s">
        <v>221</v>
      </c>
      <c r="F67" s="10"/>
      <c r="G67" s="8">
        <v>1</v>
      </c>
      <c r="H67" s="38">
        <v>407.4</v>
      </c>
      <c r="I67" s="38">
        <f t="shared" si="7"/>
        <v>387.99999999999994</v>
      </c>
      <c r="J67" s="39">
        <f t="shared" si="8"/>
        <v>407.4</v>
      </c>
      <c r="K67" s="8" t="s">
        <v>38</v>
      </c>
    </row>
    <row r="68" spans="1:12" ht="15" customHeight="1" x14ac:dyDescent="0.25">
      <c r="A68" s="95"/>
      <c r="B68" s="103"/>
      <c r="C68" s="61" t="s">
        <v>15</v>
      </c>
      <c r="D68" s="8" t="s">
        <v>32</v>
      </c>
      <c r="E68" s="43" t="s">
        <v>222</v>
      </c>
      <c r="F68" s="10"/>
      <c r="G68" s="8">
        <v>3</v>
      </c>
      <c r="H68" s="38">
        <v>50.782032000000001</v>
      </c>
      <c r="I68" s="38">
        <f t="shared" si="7"/>
        <v>48.363839999999996</v>
      </c>
      <c r="J68" s="39">
        <f t="shared" si="8"/>
        <v>152.34609599999999</v>
      </c>
      <c r="K68" s="8" t="s">
        <v>117</v>
      </c>
    </row>
    <row r="69" spans="1:12" ht="15" customHeight="1" x14ac:dyDescent="0.25">
      <c r="A69" s="95"/>
      <c r="B69" s="103"/>
      <c r="C69" s="61" t="s">
        <v>120</v>
      </c>
      <c r="D69" s="8" t="s">
        <v>180</v>
      </c>
      <c r="E69" s="43" t="s">
        <v>223</v>
      </c>
      <c r="F69" s="10"/>
      <c r="G69" s="8">
        <v>1</v>
      </c>
      <c r="H69" s="38">
        <v>100</v>
      </c>
      <c r="I69" s="38">
        <f t="shared" si="7"/>
        <v>95.238095238095241</v>
      </c>
      <c r="J69" s="39">
        <f t="shared" si="8"/>
        <v>100</v>
      </c>
      <c r="K69" s="8" t="s">
        <v>38</v>
      </c>
    </row>
    <row r="70" spans="1:12" ht="15" customHeight="1" x14ac:dyDescent="0.25">
      <c r="A70" s="95"/>
      <c r="B70" s="103"/>
      <c r="C70" s="61" t="s">
        <v>15</v>
      </c>
      <c r="D70" s="8" t="s">
        <v>29</v>
      </c>
      <c r="E70" s="43" t="s">
        <v>224</v>
      </c>
      <c r="F70" s="10"/>
      <c r="G70" s="8">
        <v>1</v>
      </c>
      <c r="H70" s="38">
        <v>63.715679999999999</v>
      </c>
      <c r="I70" s="38">
        <f t="shared" si="7"/>
        <v>60.681599999999996</v>
      </c>
      <c r="J70" s="39">
        <f t="shared" si="8"/>
        <v>63.715679999999999</v>
      </c>
      <c r="K70" s="8" t="s">
        <v>109</v>
      </c>
      <c r="L70" s="49"/>
    </row>
    <row r="71" spans="1:12" ht="15" customHeight="1" x14ac:dyDescent="0.25">
      <c r="A71" s="95"/>
      <c r="B71" s="103"/>
      <c r="C71" s="61" t="s">
        <v>15</v>
      </c>
      <c r="D71" s="8" t="s">
        <v>16</v>
      </c>
      <c r="E71" s="43" t="s">
        <v>225</v>
      </c>
      <c r="F71" s="10"/>
      <c r="G71" s="8">
        <v>1</v>
      </c>
      <c r="H71" s="38">
        <v>85.787792999999994</v>
      </c>
      <c r="I71" s="38">
        <f t="shared" si="7"/>
        <v>81.702659999999995</v>
      </c>
      <c r="J71" s="39">
        <f t="shared" si="8"/>
        <v>85.787792999999994</v>
      </c>
      <c r="K71" s="8" t="s">
        <v>135</v>
      </c>
      <c r="L71" s="49"/>
    </row>
    <row r="72" spans="1:12" ht="15" customHeight="1" x14ac:dyDescent="0.25">
      <c r="A72" s="95"/>
      <c r="B72" s="103"/>
      <c r="C72" s="61" t="s">
        <v>15</v>
      </c>
      <c r="D72" s="8" t="s">
        <v>141</v>
      </c>
      <c r="E72" s="43" t="s">
        <v>226</v>
      </c>
      <c r="F72" s="10"/>
      <c r="G72" s="8">
        <v>1</v>
      </c>
      <c r="H72" s="38">
        <v>101.92392</v>
      </c>
      <c r="I72" s="38">
        <f t="shared" si="7"/>
        <v>97.070399999999992</v>
      </c>
      <c r="J72" s="39">
        <f t="shared" si="8"/>
        <v>101.92392</v>
      </c>
      <c r="K72" s="8" t="s">
        <v>109</v>
      </c>
      <c r="L72" s="49"/>
    </row>
    <row r="73" spans="1:12" x14ac:dyDescent="0.25">
      <c r="F73" s="89" t="s">
        <v>100</v>
      </c>
      <c r="G73" s="90"/>
      <c r="H73" s="91"/>
      <c r="I73" s="82"/>
      <c r="J73" s="58">
        <f>SUM(J59:J72)</f>
        <v>3495.4831717575753</v>
      </c>
      <c r="K73" s="8"/>
    </row>
    <row r="74" spans="1:12" ht="15.75" x14ac:dyDescent="0.25">
      <c r="A74" s="11" t="s">
        <v>19</v>
      </c>
      <c r="B74" s="7" t="s">
        <v>6</v>
      </c>
      <c r="C74" s="9" t="s">
        <v>7</v>
      </c>
      <c r="D74" s="9" t="s">
        <v>8</v>
      </c>
      <c r="E74" s="45" t="s">
        <v>9</v>
      </c>
      <c r="F74" s="7" t="s">
        <v>10</v>
      </c>
      <c r="G74" s="9" t="s">
        <v>11</v>
      </c>
      <c r="H74" s="7" t="s">
        <v>103</v>
      </c>
      <c r="I74" s="7"/>
      <c r="J74" s="7" t="s">
        <v>12</v>
      </c>
      <c r="K74" s="7" t="s">
        <v>102</v>
      </c>
    </row>
    <row r="75" spans="1:12" ht="15" customHeight="1" x14ac:dyDescent="0.25">
      <c r="A75" s="95" t="s">
        <v>181</v>
      </c>
      <c r="B75" s="103" t="s">
        <v>40</v>
      </c>
      <c r="C75" s="61" t="s">
        <v>15</v>
      </c>
      <c r="D75" s="8" t="s">
        <v>39</v>
      </c>
      <c r="E75" s="43">
        <v>990596</v>
      </c>
      <c r="F75" s="10"/>
      <c r="G75" s="8">
        <v>1</v>
      </c>
      <c r="H75" s="56">
        <v>2.8788480000000001</v>
      </c>
      <c r="I75" s="38">
        <f t="shared" ref="I75:I88" si="9">H75/105%</f>
        <v>2.7417599999999998</v>
      </c>
      <c r="J75" s="39">
        <f t="shared" ref="J75:J88" si="10">H75*G75</f>
        <v>2.8788480000000001</v>
      </c>
      <c r="K75" s="8" t="s">
        <v>136</v>
      </c>
    </row>
    <row r="76" spans="1:12" ht="15" customHeight="1" x14ac:dyDescent="0.25">
      <c r="A76" s="95"/>
      <c r="B76" s="103"/>
      <c r="C76" s="61" t="s">
        <v>15</v>
      </c>
      <c r="D76" s="8" t="s">
        <v>16</v>
      </c>
      <c r="E76" s="43">
        <v>14508911</v>
      </c>
      <c r="F76" s="10"/>
      <c r="G76" s="8">
        <v>1</v>
      </c>
      <c r="H76" s="56">
        <v>133.29489599999997</v>
      </c>
      <c r="I76" s="38">
        <f t="shared" si="9"/>
        <v>126.94751999999997</v>
      </c>
      <c r="J76" s="39">
        <f t="shared" si="10"/>
        <v>133.29489599999997</v>
      </c>
      <c r="K76" s="8" t="s">
        <v>109</v>
      </c>
      <c r="L76" s="51"/>
    </row>
    <row r="77" spans="1:12" ht="15" customHeight="1" x14ac:dyDescent="0.25">
      <c r="A77" s="95"/>
      <c r="B77" s="103"/>
      <c r="C77" s="61" t="s">
        <v>15</v>
      </c>
      <c r="D77" s="8" t="s">
        <v>141</v>
      </c>
      <c r="E77" s="43">
        <v>14640027</v>
      </c>
      <c r="F77" s="10"/>
      <c r="G77" s="8">
        <v>1</v>
      </c>
      <c r="H77" s="56">
        <v>1324.4605920000001</v>
      </c>
      <c r="I77" s="38">
        <f t="shared" si="9"/>
        <v>1261.39104</v>
      </c>
      <c r="J77" s="39">
        <f t="shared" si="10"/>
        <v>1324.4605920000001</v>
      </c>
      <c r="K77" s="8" t="s">
        <v>117</v>
      </c>
      <c r="L77" s="51"/>
    </row>
    <row r="78" spans="1:12" ht="15" customHeight="1" x14ac:dyDescent="0.25">
      <c r="A78" s="95"/>
      <c r="B78" s="103"/>
      <c r="C78" s="61" t="s">
        <v>15</v>
      </c>
      <c r="D78" s="8" t="s">
        <v>141</v>
      </c>
      <c r="E78" s="43">
        <v>14558674</v>
      </c>
      <c r="F78" s="10"/>
      <c r="G78" s="8">
        <v>1</v>
      </c>
      <c r="H78" s="38">
        <v>498.95092799999992</v>
      </c>
      <c r="I78" s="38">
        <f t="shared" si="9"/>
        <v>475.19135999999992</v>
      </c>
      <c r="J78" s="39">
        <f t="shared" si="10"/>
        <v>498.95092799999992</v>
      </c>
      <c r="K78" s="8" t="s">
        <v>136</v>
      </c>
    </row>
    <row r="79" spans="1:12" ht="15" customHeight="1" x14ac:dyDescent="0.25">
      <c r="A79" s="95"/>
      <c r="B79" s="103"/>
      <c r="C79" s="61" t="s">
        <v>15</v>
      </c>
      <c r="D79" s="8" t="s">
        <v>105</v>
      </c>
      <c r="E79" s="43">
        <v>14552332</v>
      </c>
      <c r="F79" s="10"/>
      <c r="G79" s="8">
        <v>1</v>
      </c>
      <c r="H79" s="38">
        <v>166.87739249999998</v>
      </c>
      <c r="I79" s="38">
        <f t="shared" si="9"/>
        <v>158.93084999999999</v>
      </c>
      <c r="J79" s="39">
        <f t="shared" si="10"/>
        <v>166.87739249999998</v>
      </c>
      <c r="K79" s="8" t="s">
        <v>109</v>
      </c>
    </row>
    <row r="80" spans="1:12" ht="15" customHeight="1" x14ac:dyDescent="0.25">
      <c r="A80" s="95"/>
      <c r="B80" s="103"/>
      <c r="C80" s="61" t="s">
        <v>15</v>
      </c>
      <c r="D80" s="8" t="s">
        <v>144</v>
      </c>
      <c r="E80" s="43">
        <v>14594933</v>
      </c>
      <c r="F80" s="10"/>
      <c r="G80" s="8">
        <v>1</v>
      </c>
      <c r="H80" s="38">
        <v>166.66666666666666</v>
      </c>
      <c r="I80" s="38">
        <f t="shared" si="9"/>
        <v>158.73015873015871</v>
      </c>
      <c r="J80" s="39">
        <f t="shared" si="10"/>
        <v>166.66666666666666</v>
      </c>
      <c r="K80" s="8" t="s">
        <v>38</v>
      </c>
    </row>
    <row r="81" spans="1:12" ht="15" customHeight="1" x14ac:dyDescent="0.25">
      <c r="A81" s="95"/>
      <c r="B81" s="103"/>
      <c r="C81" s="61" t="s">
        <v>15</v>
      </c>
      <c r="D81" s="8" t="s">
        <v>32</v>
      </c>
      <c r="E81" s="43">
        <v>14529771</v>
      </c>
      <c r="F81" s="10"/>
      <c r="G81" s="8">
        <v>1</v>
      </c>
      <c r="H81" s="56">
        <v>61.090909090909093</v>
      </c>
      <c r="I81" s="38">
        <f t="shared" si="9"/>
        <v>58.18181818181818</v>
      </c>
      <c r="J81" s="39">
        <f t="shared" si="10"/>
        <v>61.090909090909093</v>
      </c>
      <c r="K81" s="8" t="s">
        <v>109</v>
      </c>
      <c r="L81" s="49"/>
    </row>
    <row r="82" spans="1:12" ht="15" customHeight="1" x14ac:dyDescent="0.25">
      <c r="A82" s="95"/>
      <c r="B82" s="103"/>
      <c r="C82" s="61" t="s">
        <v>15</v>
      </c>
      <c r="D82" s="8" t="s">
        <v>34</v>
      </c>
      <c r="E82" s="43">
        <v>14529772</v>
      </c>
      <c r="F82" s="10"/>
      <c r="G82" s="8">
        <v>1</v>
      </c>
      <c r="H82" s="38">
        <v>230.0894505</v>
      </c>
      <c r="I82" s="38">
        <f t="shared" si="9"/>
        <v>219.13280999999998</v>
      </c>
      <c r="J82" s="39">
        <f t="shared" si="10"/>
        <v>230.0894505</v>
      </c>
      <c r="K82" s="8" t="s">
        <v>117</v>
      </c>
    </row>
    <row r="83" spans="1:12" ht="15" customHeight="1" x14ac:dyDescent="0.25">
      <c r="A83" s="95"/>
      <c r="B83" s="103"/>
      <c r="C83" s="61" t="s">
        <v>121</v>
      </c>
      <c r="D83" s="8" t="s">
        <v>179</v>
      </c>
      <c r="E83" s="43">
        <v>14529773</v>
      </c>
      <c r="F83" s="10"/>
      <c r="G83" s="8">
        <v>1</v>
      </c>
      <c r="H83" s="38">
        <v>407.4</v>
      </c>
      <c r="I83" s="38">
        <f t="shared" si="9"/>
        <v>387.99999999999994</v>
      </c>
      <c r="J83" s="39">
        <f t="shared" si="10"/>
        <v>407.4</v>
      </c>
      <c r="K83" s="8" t="s">
        <v>38</v>
      </c>
    </row>
    <row r="84" spans="1:12" ht="15" customHeight="1" x14ac:dyDescent="0.25">
      <c r="A84" s="95"/>
      <c r="B84" s="103"/>
      <c r="C84" s="61" t="s">
        <v>15</v>
      </c>
      <c r="D84" s="8" t="s">
        <v>32</v>
      </c>
      <c r="E84" s="43">
        <v>14529762</v>
      </c>
      <c r="F84" s="10"/>
      <c r="G84" s="8">
        <v>3</v>
      </c>
      <c r="H84" s="38">
        <v>50.782032000000001</v>
      </c>
      <c r="I84" s="38">
        <f t="shared" si="9"/>
        <v>48.363839999999996</v>
      </c>
      <c r="J84" s="39">
        <f t="shared" si="10"/>
        <v>152.34609599999999</v>
      </c>
      <c r="K84" s="8" t="s">
        <v>117</v>
      </c>
    </row>
    <row r="85" spans="1:12" ht="15" customHeight="1" x14ac:dyDescent="0.25">
      <c r="A85" s="95"/>
      <c r="B85" s="103"/>
      <c r="C85" s="61" t="s">
        <v>120</v>
      </c>
      <c r="D85" s="8" t="s">
        <v>180</v>
      </c>
      <c r="E85" s="43">
        <v>14529769</v>
      </c>
      <c r="F85" s="10"/>
      <c r="G85" s="8">
        <v>1</v>
      </c>
      <c r="H85" s="38">
        <v>100</v>
      </c>
      <c r="I85" s="38">
        <f t="shared" si="9"/>
        <v>95.238095238095241</v>
      </c>
      <c r="J85" s="39">
        <f t="shared" si="10"/>
        <v>100</v>
      </c>
      <c r="K85" s="8" t="s">
        <v>38</v>
      </c>
    </row>
    <row r="86" spans="1:12" ht="15" customHeight="1" x14ac:dyDescent="0.25">
      <c r="A86" s="95"/>
      <c r="B86" s="103"/>
      <c r="C86" s="61" t="s">
        <v>15</v>
      </c>
      <c r="D86" s="8" t="s">
        <v>29</v>
      </c>
      <c r="E86" s="43">
        <v>14529765</v>
      </c>
      <c r="F86" s="10"/>
      <c r="G86" s="8">
        <v>1</v>
      </c>
      <c r="H86" s="38">
        <v>63.715679999999999</v>
      </c>
      <c r="I86" s="38">
        <f t="shared" si="9"/>
        <v>60.681599999999996</v>
      </c>
      <c r="J86" s="39">
        <f t="shared" si="10"/>
        <v>63.715679999999999</v>
      </c>
      <c r="K86" s="8" t="s">
        <v>109</v>
      </c>
    </row>
    <row r="87" spans="1:12" ht="15" customHeight="1" x14ac:dyDescent="0.25">
      <c r="A87" s="95"/>
      <c r="B87" s="103"/>
      <c r="C87" s="61" t="s">
        <v>15</v>
      </c>
      <c r="D87" s="8" t="s">
        <v>16</v>
      </c>
      <c r="E87" s="43">
        <v>14552320</v>
      </c>
      <c r="F87" s="10"/>
      <c r="G87" s="8">
        <v>1</v>
      </c>
      <c r="H87" s="38">
        <v>85.787792999999994</v>
      </c>
      <c r="I87" s="38">
        <f t="shared" si="9"/>
        <v>81.702659999999995</v>
      </c>
      <c r="J87" s="39">
        <f t="shared" si="10"/>
        <v>85.787792999999994</v>
      </c>
      <c r="K87" s="8" t="s">
        <v>135</v>
      </c>
    </row>
    <row r="88" spans="1:12" ht="15" customHeight="1" x14ac:dyDescent="0.25">
      <c r="A88" s="95"/>
      <c r="B88" s="103"/>
      <c r="C88" s="61" t="s">
        <v>15</v>
      </c>
      <c r="D88" s="8" t="s">
        <v>141</v>
      </c>
      <c r="E88" s="43" t="s">
        <v>36</v>
      </c>
      <c r="F88" s="10"/>
      <c r="G88" s="8">
        <v>1</v>
      </c>
      <c r="H88" s="38">
        <v>101.92392</v>
      </c>
      <c r="I88" s="38">
        <f t="shared" si="9"/>
        <v>97.070399999999992</v>
      </c>
      <c r="J88" s="39">
        <f t="shared" si="10"/>
        <v>101.92392</v>
      </c>
      <c r="K88" s="8" t="s">
        <v>109</v>
      </c>
    </row>
    <row r="89" spans="1:12" x14ac:dyDescent="0.25">
      <c r="F89" s="89" t="s">
        <v>100</v>
      </c>
      <c r="G89" s="90"/>
      <c r="H89" s="91"/>
      <c r="I89" s="82"/>
      <c r="J89" s="58">
        <f>SUM(J75:J88)</f>
        <v>3495.4831717575753</v>
      </c>
      <c r="K89" s="8"/>
    </row>
    <row r="90" spans="1:12" ht="15.75" x14ac:dyDescent="0.25">
      <c r="A90" s="11" t="s">
        <v>19</v>
      </c>
      <c r="B90" s="7" t="s">
        <v>6</v>
      </c>
      <c r="C90" s="9" t="s">
        <v>7</v>
      </c>
      <c r="D90" s="9" t="s">
        <v>8</v>
      </c>
      <c r="E90" s="45" t="s">
        <v>9</v>
      </c>
      <c r="F90" s="7" t="s">
        <v>10</v>
      </c>
      <c r="G90" s="9" t="s">
        <v>11</v>
      </c>
      <c r="H90" s="7" t="s">
        <v>103</v>
      </c>
      <c r="I90" s="7"/>
      <c r="J90" s="7" t="s">
        <v>12</v>
      </c>
      <c r="K90" s="7" t="s">
        <v>102</v>
      </c>
    </row>
    <row r="91" spans="1:12" ht="15" customHeight="1" x14ac:dyDescent="0.25">
      <c r="A91" s="95" t="s">
        <v>169</v>
      </c>
      <c r="B91" s="103" t="s">
        <v>41</v>
      </c>
      <c r="C91" s="60" t="s">
        <v>15</v>
      </c>
      <c r="D91" s="8" t="s">
        <v>105</v>
      </c>
      <c r="E91" s="43">
        <v>14554877</v>
      </c>
      <c r="F91" s="10"/>
      <c r="G91" s="8">
        <v>1</v>
      </c>
      <c r="H91" s="56">
        <v>617.13187200000004</v>
      </c>
      <c r="I91" s="38">
        <f t="shared" ref="I91:I102" si="11">H91/105%</f>
        <v>587.74464</v>
      </c>
      <c r="J91" s="39">
        <f>G91*H91</f>
        <v>617.13187200000004</v>
      </c>
      <c r="K91" s="8" t="s">
        <v>135</v>
      </c>
      <c r="L91" s="49"/>
    </row>
    <row r="92" spans="1:12" ht="15" customHeight="1" x14ac:dyDescent="0.25">
      <c r="A92" s="95"/>
      <c r="B92" s="103"/>
      <c r="C92" s="60" t="s">
        <v>15</v>
      </c>
      <c r="D92" s="8" t="s">
        <v>29</v>
      </c>
      <c r="E92" s="43">
        <v>14511981</v>
      </c>
      <c r="F92" s="10"/>
      <c r="G92" s="8">
        <v>2</v>
      </c>
      <c r="H92" s="38">
        <v>90.991152</v>
      </c>
      <c r="I92" s="38">
        <f t="shared" si="11"/>
        <v>86.658239999999992</v>
      </c>
      <c r="J92" s="39">
        <f t="shared" ref="J92:J102" si="12">G92*H92</f>
        <v>181.982304</v>
      </c>
      <c r="K92" s="8" t="s">
        <v>135</v>
      </c>
      <c r="L92" s="49"/>
    </row>
    <row r="93" spans="1:12" ht="15" customHeight="1" x14ac:dyDescent="0.25">
      <c r="A93" s="95"/>
      <c r="B93" s="103"/>
      <c r="C93" s="60" t="s">
        <v>119</v>
      </c>
      <c r="D93" s="8" t="s">
        <v>33</v>
      </c>
      <c r="E93" s="43">
        <v>14563796</v>
      </c>
      <c r="F93" s="10"/>
      <c r="G93" s="8">
        <v>1</v>
      </c>
      <c r="H93" s="38">
        <v>459.9</v>
      </c>
      <c r="I93" s="38">
        <f t="shared" si="11"/>
        <v>437.99999999999994</v>
      </c>
      <c r="J93" s="39">
        <f t="shared" si="12"/>
        <v>459.9</v>
      </c>
      <c r="K93" s="8" t="s">
        <v>38</v>
      </c>
    </row>
    <row r="94" spans="1:12" ht="15" customHeight="1" x14ac:dyDescent="0.25">
      <c r="A94" s="95"/>
      <c r="B94" s="103"/>
      <c r="C94" s="60" t="s">
        <v>15</v>
      </c>
      <c r="D94" s="8" t="s">
        <v>137</v>
      </c>
      <c r="E94" s="43">
        <v>14594327</v>
      </c>
      <c r="F94" s="10"/>
      <c r="G94" s="8">
        <v>2</v>
      </c>
      <c r="H94" s="38">
        <v>300</v>
      </c>
      <c r="I94" s="38">
        <f t="shared" si="11"/>
        <v>285.71428571428572</v>
      </c>
      <c r="J94" s="39">
        <f t="shared" si="12"/>
        <v>600</v>
      </c>
      <c r="K94" s="8" t="s">
        <v>38</v>
      </c>
    </row>
    <row r="95" spans="1:12" ht="15" customHeight="1" x14ac:dyDescent="0.25">
      <c r="A95" s="95"/>
      <c r="B95" s="103"/>
      <c r="C95" s="60" t="s">
        <v>119</v>
      </c>
      <c r="D95" s="8" t="s">
        <v>32</v>
      </c>
      <c r="E95" s="43">
        <v>14536027</v>
      </c>
      <c r="F95" s="10"/>
      <c r="G95" s="8">
        <v>2</v>
      </c>
      <c r="H95" s="56">
        <v>52.5</v>
      </c>
      <c r="I95" s="38">
        <f t="shared" si="11"/>
        <v>50</v>
      </c>
      <c r="J95" s="39">
        <f t="shared" si="12"/>
        <v>105</v>
      </c>
      <c r="K95" s="8" t="s">
        <v>38</v>
      </c>
    </row>
    <row r="96" spans="1:12" ht="15" customHeight="1" x14ac:dyDescent="0.25">
      <c r="A96" s="95"/>
      <c r="B96" s="103"/>
      <c r="C96" s="60" t="s">
        <v>15</v>
      </c>
      <c r="D96" s="8" t="s">
        <v>138</v>
      </c>
      <c r="E96" s="43">
        <v>14510070</v>
      </c>
      <c r="F96" s="44"/>
      <c r="G96" s="8">
        <v>2</v>
      </c>
      <c r="H96" s="38">
        <v>76.899868500000011</v>
      </c>
      <c r="I96" s="38">
        <f t="shared" si="11"/>
        <v>73.237970000000004</v>
      </c>
      <c r="J96" s="39">
        <f t="shared" si="12"/>
        <v>153.79973700000002</v>
      </c>
      <c r="K96" s="8" t="s">
        <v>135</v>
      </c>
    </row>
    <row r="97" spans="1:11" ht="15" customHeight="1" x14ac:dyDescent="0.25">
      <c r="A97" s="95"/>
      <c r="B97" s="103"/>
      <c r="C97" s="60" t="s">
        <v>15</v>
      </c>
      <c r="D97" s="8" t="s">
        <v>34</v>
      </c>
      <c r="E97" s="43" t="s">
        <v>142</v>
      </c>
      <c r="F97" s="10"/>
      <c r="G97" s="8">
        <v>18</v>
      </c>
      <c r="H97" s="38">
        <v>9.7828184999999994</v>
      </c>
      <c r="I97" s="38">
        <f t="shared" si="11"/>
        <v>9.3169699999999995</v>
      </c>
      <c r="J97" s="39">
        <f t="shared" si="12"/>
        <v>176.090733</v>
      </c>
      <c r="K97" s="8" t="s">
        <v>135</v>
      </c>
    </row>
    <row r="98" spans="1:11" ht="15" customHeight="1" x14ac:dyDescent="0.25">
      <c r="A98" s="95"/>
      <c r="B98" s="103"/>
      <c r="C98" s="60" t="s">
        <v>119</v>
      </c>
      <c r="D98" s="8" t="s">
        <v>33</v>
      </c>
      <c r="E98" s="43">
        <v>14536025</v>
      </c>
      <c r="F98" s="10"/>
      <c r="G98" s="8">
        <v>1</v>
      </c>
      <c r="H98" s="38">
        <v>459.9</v>
      </c>
      <c r="I98" s="38">
        <f t="shared" si="11"/>
        <v>437.99999999999994</v>
      </c>
      <c r="J98" s="39">
        <f t="shared" si="12"/>
        <v>459.9</v>
      </c>
      <c r="K98" s="8" t="s">
        <v>38</v>
      </c>
    </row>
    <row r="99" spans="1:11" ht="15" customHeight="1" x14ac:dyDescent="0.25">
      <c r="A99" s="95"/>
      <c r="B99" s="103"/>
      <c r="C99" s="60" t="s">
        <v>15</v>
      </c>
      <c r="D99" s="8" t="s">
        <v>139</v>
      </c>
      <c r="E99" s="43" t="s">
        <v>143</v>
      </c>
      <c r="F99" s="10"/>
      <c r="G99" s="8">
        <v>1</v>
      </c>
      <c r="H99" s="38">
        <v>81.359960000000001</v>
      </c>
      <c r="I99" s="38">
        <f t="shared" si="11"/>
        <v>77.485676190476184</v>
      </c>
      <c r="J99" s="39">
        <f t="shared" si="12"/>
        <v>81.359960000000001</v>
      </c>
      <c r="K99" s="8" t="s">
        <v>135</v>
      </c>
    </row>
    <row r="100" spans="1:11" ht="15" customHeight="1" x14ac:dyDescent="0.25">
      <c r="A100" s="95"/>
      <c r="B100" s="103"/>
      <c r="C100" s="60" t="s">
        <v>15</v>
      </c>
      <c r="D100" s="8" t="s">
        <v>140</v>
      </c>
      <c r="E100" s="43" t="s">
        <v>143</v>
      </c>
      <c r="F100" s="10"/>
      <c r="G100" s="8">
        <v>3</v>
      </c>
      <c r="H100" s="38">
        <v>52.972480000000004</v>
      </c>
      <c r="I100" s="38">
        <f t="shared" si="11"/>
        <v>50.449980952380955</v>
      </c>
      <c r="J100" s="39">
        <f t="shared" si="12"/>
        <v>158.91744</v>
      </c>
      <c r="K100" s="8" t="s">
        <v>135</v>
      </c>
    </row>
    <row r="101" spans="1:11" ht="15" customHeight="1" x14ac:dyDescent="0.25">
      <c r="A101" s="95"/>
      <c r="B101" s="103"/>
      <c r="C101" s="60" t="s">
        <v>15</v>
      </c>
      <c r="D101" s="8" t="s">
        <v>141</v>
      </c>
      <c r="E101" s="43" t="s">
        <v>42</v>
      </c>
      <c r="F101" s="10"/>
      <c r="G101" s="8">
        <v>2</v>
      </c>
      <c r="H101" s="38">
        <v>174.31847999999994</v>
      </c>
      <c r="I101" s="38">
        <f t="shared" si="11"/>
        <v>166.01759999999993</v>
      </c>
      <c r="J101" s="39">
        <f t="shared" si="12"/>
        <v>348.63695999999987</v>
      </c>
      <c r="K101" s="8" t="s">
        <v>109</v>
      </c>
    </row>
    <row r="102" spans="1:11" ht="15" customHeight="1" x14ac:dyDescent="0.25">
      <c r="A102" s="95"/>
      <c r="B102" s="103"/>
      <c r="C102" s="60" t="s">
        <v>15</v>
      </c>
      <c r="D102" s="8" t="s">
        <v>105</v>
      </c>
      <c r="E102" s="43">
        <v>14554876</v>
      </c>
      <c r="F102" s="10"/>
      <c r="G102" s="8">
        <v>2</v>
      </c>
      <c r="H102" s="38">
        <v>94.917311999999995</v>
      </c>
      <c r="I102" s="38">
        <f t="shared" si="11"/>
        <v>90.397439999999989</v>
      </c>
      <c r="J102" s="39">
        <f t="shared" si="12"/>
        <v>189.83462399999999</v>
      </c>
      <c r="K102" s="8" t="s">
        <v>136</v>
      </c>
    </row>
    <row r="103" spans="1:11" x14ac:dyDescent="0.25">
      <c r="F103" s="89" t="s">
        <v>100</v>
      </c>
      <c r="G103" s="90"/>
      <c r="H103" s="91"/>
      <c r="I103" s="82"/>
      <c r="J103" s="58">
        <f>SUM(J91:J102)</f>
        <v>3532.5536300000003</v>
      </c>
      <c r="K103" s="8"/>
    </row>
    <row r="104" spans="1:11" ht="15.75" x14ac:dyDescent="0.25">
      <c r="A104" s="11" t="s">
        <v>19</v>
      </c>
      <c r="B104" s="7" t="s">
        <v>6</v>
      </c>
      <c r="C104" s="9" t="s">
        <v>7</v>
      </c>
      <c r="D104" s="9" t="s">
        <v>8</v>
      </c>
      <c r="E104" s="45" t="s">
        <v>9</v>
      </c>
      <c r="F104" s="7" t="s">
        <v>10</v>
      </c>
      <c r="G104" s="9" t="s">
        <v>11</v>
      </c>
      <c r="H104" s="7" t="s">
        <v>103</v>
      </c>
      <c r="I104" s="7"/>
      <c r="J104" s="7" t="s">
        <v>12</v>
      </c>
      <c r="K104" s="7" t="s">
        <v>102</v>
      </c>
    </row>
    <row r="105" spans="1:11" ht="15" customHeight="1" x14ac:dyDescent="0.25">
      <c r="A105" s="95" t="s">
        <v>187</v>
      </c>
      <c r="B105" s="103" t="s">
        <v>43</v>
      </c>
      <c r="C105" s="8" t="s">
        <v>15</v>
      </c>
      <c r="D105" s="8" t="s">
        <v>154</v>
      </c>
      <c r="E105" s="43">
        <v>14564858</v>
      </c>
      <c r="F105" s="8"/>
      <c r="G105" s="8">
        <v>1</v>
      </c>
      <c r="H105" s="38">
        <v>15.986880000000001</v>
      </c>
      <c r="I105" s="38">
        <f t="shared" ref="I105:I106" si="13">H105/105%</f>
        <v>15.2256</v>
      </c>
      <c r="J105" s="39">
        <f t="shared" ref="J105:J106" si="14">H105*G105</f>
        <v>15.986880000000001</v>
      </c>
      <c r="K105" s="8" t="s">
        <v>108</v>
      </c>
    </row>
    <row r="106" spans="1:11" ht="15" customHeight="1" x14ac:dyDescent="0.25">
      <c r="A106" s="95"/>
      <c r="B106" s="103"/>
      <c r="C106" s="8" t="s">
        <v>15</v>
      </c>
      <c r="D106" s="8" t="s">
        <v>154</v>
      </c>
      <c r="E106" s="43">
        <v>14564857</v>
      </c>
      <c r="F106" s="8"/>
      <c r="G106" s="8">
        <v>2</v>
      </c>
      <c r="H106" s="38">
        <v>125.01397439999998</v>
      </c>
      <c r="I106" s="38">
        <f t="shared" si="13"/>
        <v>119.06092799999998</v>
      </c>
      <c r="J106" s="39">
        <f t="shared" si="14"/>
        <v>250.02794879999996</v>
      </c>
      <c r="K106" s="8" t="s">
        <v>108</v>
      </c>
    </row>
    <row r="107" spans="1:11" x14ac:dyDescent="0.25">
      <c r="F107" s="89" t="s">
        <v>100</v>
      </c>
      <c r="G107" s="90"/>
      <c r="H107" s="91"/>
      <c r="I107" s="82"/>
      <c r="J107" s="58">
        <f>SUM(J105:J106)</f>
        <v>266.01482879999998</v>
      </c>
      <c r="K107" s="8"/>
    </row>
    <row r="108" spans="1:11" ht="15.75" x14ac:dyDescent="0.25">
      <c r="A108" s="11" t="s">
        <v>19</v>
      </c>
      <c r="B108" s="7" t="s">
        <v>6</v>
      </c>
      <c r="C108" s="7" t="s">
        <v>7</v>
      </c>
      <c r="D108" s="7" t="s">
        <v>8</v>
      </c>
      <c r="E108" s="46" t="s">
        <v>9</v>
      </c>
      <c r="F108" s="7" t="s">
        <v>10</v>
      </c>
      <c r="G108" s="9" t="s">
        <v>11</v>
      </c>
      <c r="H108" s="7" t="s">
        <v>103</v>
      </c>
      <c r="I108" s="7"/>
      <c r="J108" s="7" t="s">
        <v>12</v>
      </c>
      <c r="K108" s="7" t="s">
        <v>102</v>
      </c>
    </row>
    <row r="109" spans="1:11" ht="15" customHeight="1" x14ac:dyDescent="0.25">
      <c r="A109" s="95" t="s">
        <v>178</v>
      </c>
      <c r="B109" s="103" t="s">
        <v>45</v>
      </c>
      <c r="C109" s="8" t="s">
        <v>15</v>
      </c>
      <c r="D109" s="8" t="s">
        <v>22</v>
      </c>
      <c r="E109" s="42">
        <v>14502645</v>
      </c>
      <c r="F109" s="8">
        <v>14502645</v>
      </c>
      <c r="G109" s="8">
        <v>1</v>
      </c>
      <c r="H109" s="38">
        <v>341.75735999999989</v>
      </c>
      <c r="I109" s="38">
        <f t="shared" ref="I109:I110" si="15">H109/105%</f>
        <v>325.4831999999999</v>
      </c>
      <c r="J109" s="39">
        <f>H109*G109</f>
        <v>341.75735999999989</v>
      </c>
      <c r="K109" s="8" t="s">
        <v>109</v>
      </c>
    </row>
    <row r="110" spans="1:11" ht="15" customHeight="1" x14ac:dyDescent="0.25">
      <c r="A110" s="95"/>
      <c r="B110" s="103"/>
      <c r="C110" s="8" t="s">
        <v>15</v>
      </c>
      <c r="D110" s="8" t="s">
        <v>37</v>
      </c>
      <c r="E110" s="42">
        <v>993326</v>
      </c>
      <c r="F110" s="8">
        <v>949238</v>
      </c>
      <c r="G110" s="8">
        <v>8</v>
      </c>
      <c r="H110" s="38">
        <v>4.3524390000000004</v>
      </c>
      <c r="I110" s="38">
        <f t="shared" si="15"/>
        <v>4.1451799999999999</v>
      </c>
      <c r="J110" s="39">
        <f>H110*G110</f>
        <v>34.819512000000003</v>
      </c>
      <c r="K110" s="8" t="s">
        <v>109</v>
      </c>
    </row>
    <row r="111" spans="1:11" x14ac:dyDescent="0.25">
      <c r="F111" s="89" t="s">
        <v>100</v>
      </c>
      <c r="G111" s="90"/>
      <c r="H111" s="91"/>
      <c r="I111" s="82"/>
      <c r="J111" s="58">
        <f>SUM(J109:J110)</f>
        <v>376.57687199999987</v>
      </c>
      <c r="K111" s="8"/>
    </row>
    <row r="112" spans="1:11" ht="15.75" x14ac:dyDescent="0.25">
      <c r="A112" s="11" t="s">
        <v>19</v>
      </c>
      <c r="B112" s="7" t="s">
        <v>6</v>
      </c>
      <c r="C112" s="7" t="s">
        <v>7</v>
      </c>
      <c r="D112" s="7" t="s">
        <v>8</v>
      </c>
      <c r="E112" s="46" t="s">
        <v>9</v>
      </c>
      <c r="F112" s="7" t="s">
        <v>10</v>
      </c>
      <c r="G112" s="9" t="s">
        <v>11</v>
      </c>
      <c r="H112" s="7" t="s">
        <v>103</v>
      </c>
      <c r="I112" s="7"/>
      <c r="J112" s="7" t="s">
        <v>12</v>
      </c>
      <c r="K112" s="7" t="s">
        <v>102</v>
      </c>
    </row>
    <row r="113" spans="1:11" ht="15.75" customHeight="1" x14ac:dyDescent="0.25">
      <c r="A113" s="95" t="s">
        <v>173</v>
      </c>
      <c r="B113" s="96" t="s">
        <v>46</v>
      </c>
      <c r="C113" s="65" t="s">
        <v>15</v>
      </c>
      <c r="D113" s="64" t="s">
        <v>47</v>
      </c>
      <c r="E113" s="43">
        <v>17445359</v>
      </c>
      <c r="F113" s="10">
        <v>11715805</v>
      </c>
      <c r="G113" s="10">
        <v>1</v>
      </c>
      <c r="H113" s="38">
        <v>7131.78</v>
      </c>
      <c r="I113" s="38"/>
      <c r="J113" s="39">
        <f>H113*G113</f>
        <v>7131.78</v>
      </c>
      <c r="K113" s="8" t="s">
        <v>109</v>
      </c>
    </row>
    <row r="114" spans="1:11" ht="15.75" customHeight="1" x14ac:dyDescent="0.25">
      <c r="A114" s="95"/>
      <c r="B114" s="96"/>
      <c r="C114" s="65" t="s">
        <v>15</v>
      </c>
      <c r="D114" s="64" t="s">
        <v>48</v>
      </c>
      <c r="E114" s="43">
        <v>20905400</v>
      </c>
      <c r="F114" s="10">
        <v>20817648</v>
      </c>
      <c r="G114" s="10">
        <v>24</v>
      </c>
      <c r="H114" s="38">
        <v>69.600384000000005</v>
      </c>
      <c r="I114" s="38"/>
      <c r="J114" s="39">
        <f t="shared" ref="J114:J177" si="16">H114*G114</f>
        <v>1670.409216</v>
      </c>
      <c r="K114" s="8" t="s">
        <v>117</v>
      </c>
    </row>
    <row r="115" spans="1:11" ht="15.75" customHeight="1" x14ac:dyDescent="0.25">
      <c r="A115" s="95"/>
      <c r="B115" s="96"/>
      <c r="C115" s="65" t="s">
        <v>15</v>
      </c>
      <c r="D115" s="64" t="s">
        <v>49</v>
      </c>
      <c r="E115" s="43">
        <v>20459329</v>
      </c>
      <c r="F115" s="10"/>
      <c r="G115" s="10">
        <v>12</v>
      </c>
      <c r="H115" s="38">
        <v>112.48675199999998</v>
      </c>
      <c r="I115" s="38"/>
      <c r="J115" s="39">
        <f t="shared" si="16"/>
        <v>1349.8410239999998</v>
      </c>
      <c r="K115" s="8" t="s">
        <v>109</v>
      </c>
    </row>
    <row r="116" spans="1:11" ht="15.75" customHeight="1" x14ac:dyDescent="0.25">
      <c r="A116" s="95"/>
      <c r="B116" s="96"/>
      <c r="C116" s="65" t="s">
        <v>15</v>
      </c>
      <c r="D116" s="64" t="s">
        <v>50</v>
      </c>
      <c r="E116" s="43">
        <v>3169366</v>
      </c>
      <c r="F116" s="10"/>
      <c r="G116" s="10">
        <v>12</v>
      </c>
      <c r="H116" s="38">
        <v>113.79390749999999</v>
      </c>
      <c r="I116" s="38"/>
      <c r="J116" s="39">
        <f t="shared" si="16"/>
        <v>1365.5268899999999</v>
      </c>
      <c r="K116" s="8" t="s">
        <v>109</v>
      </c>
    </row>
    <row r="117" spans="1:11" ht="15.75" customHeight="1" x14ac:dyDescent="0.25">
      <c r="A117" s="95"/>
      <c r="B117" s="96"/>
      <c r="C117" s="65" t="s">
        <v>15</v>
      </c>
      <c r="D117" s="64" t="s">
        <v>51</v>
      </c>
      <c r="E117" s="43">
        <v>20459326</v>
      </c>
      <c r="F117" s="10"/>
      <c r="G117" s="10">
        <v>12</v>
      </c>
      <c r="H117" s="38">
        <v>76.098959999999991</v>
      </c>
      <c r="I117" s="38"/>
      <c r="J117" s="39">
        <f t="shared" si="16"/>
        <v>913.18751999999995</v>
      </c>
      <c r="K117" s="8" t="s">
        <v>117</v>
      </c>
    </row>
    <row r="118" spans="1:11" ht="15.75" customHeight="1" x14ac:dyDescent="0.25">
      <c r="A118" s="95"/>
      <c r="B118" s="96"/>
      <c r="C118" s="65" t="s">
        <v>15</v>
      </c>
      <c r="D118" s="64" t="s">
        <v>52</v>
      </c>
      <c r="E118" s="43">
        <v>20441945</v>
      </c>
      <c r="F118" s="10"/>
      <c r="G118" s="10">
        <v>12</v>
      </c>
      <c r="H118" s="38">
        <v>30.927917999999998</v>
      </c>
      <c r="I118" s="38"/>
      <c r="J118" s="39">
        <f t="shared" si="16"/>
        <v>371.13501599999995</v>
      </c>
      <c r="K118" s="8" t="s">
        <v>117</v>
      </c>
    </row>
    <row r="119" spans="1:11" ht="15.75" customHeight="1" x14ac:dyDescent="0.25">
      <c r="A119" s="95"/>
      <c r="B119" s="96"/>
      <c r="C119" s="65" t="s">
        <v>15</v>
      </c>
      <c r="D119" s="64" t="s">
        <v>53</v>
      </c>
      <c r="E119" s="43">
        <v>21501189</v>
      </c>
      <c r="F119" s="10"/>
      <c r="G119" s="10">
        <v>24</v>
      </c>
      <c r="H119" s="38">
        <v>8.6436049218750011</v>
      </c>
      <c r="I119" s="38"/>
      <c r="J119" s="39">
        <f t="shared" si="16"/>
        <v>207.44651812500001</v>
      </c>
      <c r="K119" s="8" t="s">
        <v>109</v>
      </c>
    </row>
    <row r="120" spans="1:11" ht="15.75" customHeight="1" x14ac:dyDescent="0.25">
      <c r="A120" s="95"/>
      <c r="B120" s="96"/>
      <c r="C120" s="65" t="s">
        <v>15</v>
      </c>
      <c r="D120" s="64" t="s">
        <v>54</v>
      </c>
      <c r="E120" s="43">
        <v>973523</v>
      </c>
      <c r="F120" s="10"/>
      <c r="G120" s="10">
        <v>4</v>
      </c>
      <c r="H120" s="38">
        <v>1.9051199999999997</v>
      </c>
      <c r="I120" s="38"/>
      <c r="J120" s="39">
        <f t="shared" si="16"/>
        <v>7.6204799999999988</v>
      </c>
      <c r="K120" s="8" t="s">
        <v>117</v>
      </c>
    </row>
    <row r="121" spans="1:11" ht="15.75" customHeight="1" x14ac:dyDescent="0.25">
      <c r="A121" s="95"/>
      <c r="B121" s="96"/>
      <c r="C121" s="65" t="s">
        <v>15</v>
      </c>
      <c r="D121" s="64" t="s">
        <v>56</v>
      </c>
      <c r="E121" s="43">
        <v>13972542</v>
      </c>
      <c r="F121" s="10"/>
      <c r="G121" s="10">
        <v>2</v>
      </c>
      <c r="H121" s="38">
        <v>4.5982719999999997</v>
      </c>
      <c r="I121" s="38"/>
      <c r="J121" s="39">
        <f t="shared" si="16"/>
        <v>9.1965439999999994</v>
      </c>
      <c r="K121" s="8" t="s">
        <v>117</v>
      </c>
    </row>
    <row r="122" spans="1:11" ht="15.75" customHeight="1" x14ac:dyDescent="0.25">
      <c r="A122" s="95"/>
      <c r="B122" s="96"/>
      <c r="C122" s="65" t="s">
        <v>15</v>
      </c>
      <c r="D122" s="64" t="s">
        <v>77</v>
      </c>
      <c r="E122" s="43">
        <v>3165097</v>
      </c>
      <c r="F122" s="10"/>
      <c r="G122" s="10">
        <v>1</v>
      </c>
      <c r="H122" s="38">
        <v>7.1941087968750015</v>
      </c>
      <c r="I122" s="38"/>
      <c r="J122" s="39">
        <f t="shared" si="16"/>
        <v>7.1941087968750015</v>
      </c>
      <c r="K122" s="8" t="s">
        <v>135</v>
      </c>
    </row>
    <row r="123" spans="1:11" ht="15.75" customHeight="1" x14ac:dyDescent="0.25">
      <c r="A123" s="95"/>
      <c r="B123" s="96"/>
      <c r="C123" s="65" t="s">
        <v>15</v>
      </c>
      <c r="D123" s="64" t="s">
        <v>57</v>
      </c>
      <c r="E123" s="43">
        <v>994561</v>
      </c>
      <c r="F123" s="10"/>
      <c r="G123" s="10">
        <v>4</v>
      </c>
      <c r="H123" s="38">
        <v>3.7027199999999993</v>
      </c>
      <c r="I123" s="38"/>
      <c r="J123" s="39">
        <f t="shared" si="16"/>
        <v>14.810879999999997</v>
      </c>
      <c r="K123" s="8" t="s">
        <v>117</v>
      </c>
    </row>
    <row r="124" spans="1:11" ht="15.75" customHeight="1" x14ac:dyDescent="0.25">
      <c r="A124" s="95"/>
      <c r="B124" s="96"/>
      <c r="C124" s="65" t="s">
        <v>15</v>
      </c>
      <c r="D124" s="64" t="s">
        <v>58</v>
      </c>
      <c r="E124" s="43">
        <v>20807510</v>
      </c>
      <c r="F124" s="10"/>
      <c r="G124" s="10">
        <v>1</v>
      </c>
      <c r="H124" s="38">
        <v>39.69</v>
      </c>
      <c r="I124" s="38"/>
      <c r="J124" s="39">
        <f t="shared" si="16"/>
        <v>39.69</v>
      </c>
      <c r="K124" s="8" t="s">
        <v>117</v>
      </c>
    </row>
    <row r="125" spans="1:11" ht="15.75" customHeight="1" x14ac:dyDescent="0.25">
      <c r="A125" s="95"/>
      <c r="B125" s="96"/>
      <c r="C125" s="65" t="s">
        <v>15</v>
      </c>
      <c r="D125" s="64" t="s">
        <v>59</v>
      </c>
      <c r="E125" s="43">
        <v>21123014</v>
      </c>
      <c r="F125" s="10"/>
      <c r="G125" s="10">
        <v>1</v>
      </c>
      <c r="H125" s="38">
        <v>134.670816</v>
      </c>
      <c r="I125" s="38"/>
      <c r="J125" s="39">
        <f t="shared" si="16"/>
        <v>134.670816</v>
      </c>
      <c r="K125" s="8" t="s">
        <v>117</v>
      </c>
    </row>
    <row r="126" spans="1:11" ht="15.75" customHeight="1" x14ac:dyDescent="0.25">
      <c r="A126" s="95"/>
      <c r="B126" s="96"/>
      <c r="C126" s="65" t="s">
        <v>15</v>
      </c>
      <c r="D126" s="64" t="s">
        <v>60</v>
      </c>
      <c r="E126" s="43">
        <v>3964604</v>
      </c>
      <c r="F126" s="10"/>
      <c r="G126" s="10">
        <v>16</v>
      </c>
      <c r="H126" s="38">
        <v>6.6679199999999987</v>
      </c>
      <c r="I126" s="38"/>
      <c r="J126" s="39">
        <f t="shared" si="16"/>
        <v>106.68671999999998</v>
      </c>
      <c r="K126" s="8" t="s">
        <v>117</v>
      </c>
    </row>
    <row r="127" spans="1:11" ht="15.75" customHeight="1" x14ac:dyDescent="0.25">
      <c r="A127" s="95"/>
      <c r="B127" s="96"/>
      <c r="C127" s="65" t="s">
        <v>15</v>
      </c>
      <c r="D127" s="64" t="s">
        <v>62</v>
      </c>
      <c r="E127" s="43">
        <v>20503200</v>
      </c>
      <c r="F127" s="10"/>
      <c r="G127" s="10">
        <v>1</v>
      </c>
      <c r="H127" s="38">
        <v>37.128</v>
      </c>
      <c r="I127" s="38"/>
      <c r="J127" s="39">
        <f t="shared" si="16"/>
        <v>37.128</v>
      </c>
      <c r="K127" s="8" t="s">
        <v>117</v>
      </c>
    </row>
    <row r="128" spans="1:11" ht="15.75" customHeight="1" x14ac:dyDescent="0.25">
      <c r="A128" s="95"/>
      <c r="B128" s="96"/>
      <c r="C128" s="65" t="s">
        <v>15</v>
      </c>
      <c r="D128" s="64" t="s">
        <v>62</v>
      </c>
      <c r="E128" s="43">
        <v>276630</v>
      </c>
      <c r="F128" s="10"/>
      <c r="G128" s="10">
        <v>6</v>
      </c>
      <c r="H128" s="38">
        <v>66.361680000000007</v>
      </c>
      <c r="I128" s="38"/>
      <c r="J128" s="39">
        <f t="shared" si="16"/>
        <v>398.17008000000004</v>
      </c>
      <c r="K128" s="8" t="s">
        <v>117</v>
      </c>
    </row>
    <row r="129" spans="1:11" ht="15.75" customHeight="1" x14ac:dyDescent="0.25">
      <c r="A129" s="95"/>
      <c r="B129" s="96"/>
      <c r="C129" s="65" t="s">
        <v>15</v>
      </c>
      <c r="D129" s="64" t="s">
        <v>63</v>
      </c>
      <c r="E129" s="43">
        <v>276134</v>
      </c>
      <c r="F129" s="10"/>
      <c r="G129" s="10">
        <v>6</v>
      </c>
      <c r="H129" s="38">
        <v>61.281359999999985</v>
      </c>
      <c r="I129" s="38"/>
      <c r="J129" s="39">
        <f t="shared" si="16"/>
        <v>367.68815999999993</v>
      </c>
      <c r="K129" s="8" t="s">
        <v>117</v>
      </c>
    </row>
    <row r="130" spans="1:11" ht="15.75" customHeight="1" x14ac:dyDescent="0.25">
      <c r="A130" s="95"/>
      <c r="B130" s="96"/>
      <c r="C130" s="65" t="s">
        <v>15</v>
      </c>
      <c r="D130" s="64" t="s">
        <v>64</v>
      </c>
      <c r="E130" s="43">
        <v>20578624</v>
      </c>
      <c r="F130" s="10"/>
      <c r="G130" s="10" t="s">
        <v>73</v>
      </c>
      <c r="H130" s="38">
        <v>53.530932</v>
      </c>
      <c r="I130" s="38"/>
      <c r="J130" s="39">
        <f t="shared" si="16"/>
        <v>374.71652399999999</v>
      </c>
      <c r="K130" s="8" t="s">
        <v>135</v>
      </c>
    </row>
    <row r="131" spans="1:11" ht="15.75" customHeight="1" x14ac:dyDescent="0.25">
      <c r="A131" s="95"/>
      <c r="B131" s="96"/>
      <c r="C131" s="65" t="s">
        <v>15</v>
      </c>
      <c r="D131" s="64" t="s">
        <v>65</v>
      </c>
      <c r="E131" s="43">
        <v>21948261</v>
      </c>
      <c r="F131" s="10"/>
      <c r="G131" s="10">
        <v>1</v>
      </c>
      <c r="H131" s="38">
        <v>104.25239999999997</v>
      </c>
      <c r="I131" s="38"/>
      <c r="J131" s="39">
        <f t="shared" si="16"/>
        <v>104.25239999999997</v>
      </c>
      <c r="K131" s="8" t="s">
        <v>109</v>
      </c>
    </row>
    <row r="132" spans="1:11" ht="15.75" customHeight="1" x14ac:dyDescent="0.25">
      <c r="A132" s="95"/>
      <c r="B132" s="96"/>
      <c r="C132" s="65" t="s">
        <v>15</v>
      </c>
      <c r="D132" s="64" t="s">
        <v>66</v>
      </c>
      <c r="E132" s="43">
        <v>20711957</v>
      </c>
      <c r="F132" s="10"/>
      <c r="G132" s="10">
        <v>1</v>
      </c>
      <c r="H132" s="38">
        <v>760.77791999999988</v>
      </c>
      <c r="I132" s="38"/>
      <c r="J132" s="39">
        <f t="shared" si="16"/>
        <v>760.77791999999988</v>
      </c>
      <c r="K132" s="8" t="s">
        <v>117</v>
      </c>
    </row>
    <row r="133" spans="1:11" ht="15.75" customHeight="1" x14ac:dyDescent="0.25">
      <c r="A133" s="95"/>
      <c r="B133" s="96"/>
      <c r="C133" s="65" t="s">
        <v>15</v>
      </c>
      <c r="D133" s="64" t="s">
        <v>67</v>
      </c>
      <c r="E133" s="43">
        <v>17460059</v>
      </c>
      <c r="F133" s="10">
        <v>1543896</v>
      </c>
      <c r="G133" s="10">
        <v>1</v>
      </c>
      <c r="H133" s="38">
        <v>243.73658399999999</v>
      </c>
      <c r="I133" s="38"/>
      <c r="J133" s="39">
        <f t="shared" si="16"/>
        <v>243.73658399999999</v>
      </c>
      <c r="K133" s="8" t="s">
        <v>135</v>
      </c>
    </row>
    <row r="134" spans="1:11" ht="15.75" customHeight="1" x14ac:dyDescent="0.25">
      <c r="A134" s="95"/>
      <c r="B134" s="96"/>
      <c r="C134" s="65" t="s">
        <v>15</v>
      </c>
      <c r="D134" s="64" t="s">
        <v>44</v>
      </c>
      <c r="E134" s="43">
        <v>982509</v>
      </c>
      <c r="F134" s="10"/>
      <c r="G134" s="10">
        <v>1</v>
      </c>
      <c r="H134" s="38">
        <v>13.297565531249999</v>
      </c>
      <c r="I134" s="38"/>
      <c r="J134" s="39">
        <f t="shared" si="16"/>
        <v>13.297565531249999</v>
      </c>
      <c r="K134" s="8" t="s">
        <v>135</v>
      </c>
    </row>
    <row r="135" spans="1:11" ht="15.75" customHeight="1" x14ac:dyDescent="0.25">
      <c r="A135" s="95"/>
      <c r="B135" s="96"/>
      <c r="C135" s="65" t="s">
        <v>15</v>
      </c>
      <c r="D135" s="64" t="s">
        <v>59</v>
      </c>
      <c r="E135" s="43">
        <v>20532272</v>
      </c>
      <c r="F135" s="10"/>
      <c r="G135" s="10">
        <v>1</v>
      </c>
      <c r="H135" s="38">
        <v>51.407999999999994</v>
      </c>
      <c r="I135" s="38"/>
      <c r="J135" s="39">
        <f t="shared" si="16"/>
        <v>51.407999999999994</v>
      </c>
      <c r="K135" s="8" t="s">
        <v>117</v>
      </c>
    </row>
    <row r="136" spans="1:11" ht="15.75" customHeight="1" x14ac:dyDescent="0.25">
      <c r="A136" s="95"/>
      <c r="B136" s="96"/>
      <c r="C136" s="65" t="s">
        <v>15</v>
      </c>
      <c r="D136" s="64" t="s">
        <v>61</v>
      </c>
      <c r="E136" s="43">
        <v>990719</v>
      </c>
      <c r="F136" s="10"/>
      <c r="G136" s="10">
        <v>1</v>
      </c>
      <c r="H136" s="38">
        <v>11.600063999999998</v>
      </c>
      <c r="I136" s="38"/>
      <c r="J136" s="39">
        <f t="shared" si="16"/>
        <v>11.600063999999998</v>
      </c>
      <c r="K136" s="8" t="s">
        <v>117</v>
      </c>
    </row>
    <row r="137" spans="1:11" ht="15.75" customHeight="1" x14ac:dyDescent="0.25">
      <c r="A137" s="95"/>
      <c r="B137" s="96"/>
      <c r="C137" s="65" t="s">
        <v>15</v>
      </c>
      <c r="D137" s="64" t="s">
        <v>68</v>
      </c>
      <c r="E137" s="43">
        <v>22397140</v>
      </c>
      <c r="F137" s="10">
        <v>8170261</v>
      </c>
      <c r="G137" s="10">
        <v>1</v>
      </c>
      <c r="H137" s="38">
        <v>1599.6234239999994</v>
      </c>
      <c r="I137" s="38"/>
      <c r="J137" s="39">
        <f t="shared" si="16"/>
        <v>1599.6234239999994</v>
      </c>
      <c r="K137" s="8" t="s">
        <v>117</v>
      </c>
    </row>
    <row r="138" spans="1:11" ht="15.75" customHeight="1" x14ac:dyDescent="0.25">
      <c r="A138" s="95"/>
      <c r="B138" s="96"/>
      <c r="C138" s="65" t="s">
        <v>15</v>
      </c>
      <c r="D138" s="64" t="s">
        <v>67</v>
      </c>
      <c r="E138" s="43">
        <v>21092243</v>
      </c>
      <c r="F138" s="44"/>
      <c r="G138" s="10">
        <v>1</v>
      </c>
      <c r="H138" s="38">
        <v>8.872035046875002</v>
      </c>
      <c r="I138" s="38"/>
      <c r="J138" s="39">
        <f t="shared" si="16"/>
        <v>8.872035046875002</v>
      </c>
      <c r="K138" s="8" t="s">
        <v>135</v>
      </c>
    </row>
    <row r="139" spans="1:11" ht="15.75" customHeight="1" x14ac:dyDescent="0.25">
      <c r="A139" s="95"/>
      <c r="B139" s="96"/>
      <c r="C139" s="65" t="s">
        <v>15</v>
      </c>
      <c r="D139" s="64" t="s">
        <v>44</v>
      </c>
      <c r="E139" s="43">
        <v>8170534</v>
      </c>
      <c r="F139" s="10"/>
      <c r="G139" s="10">
        <v>1</v>
      </c>
      <c r="H139" s="38">
        <v>80.967599999999976</v>
      </c>
      <c r="I139" s="38"/>
      <c r="J139" s="39">
        <f t="shared" si="16"/>
        <v>80.967599999999976</v>
      </c>
      <c r="K139" s="8" t="s">
        <v>117</v>
      </c>
    </row>
    <row r="140" spans="1:11" ht="15.75" customHeight="1" x14ac:dyDescent="0.25">
      <c r="A140" s="95"/>
      <c r="B140" s="96"/>
      <c r="C140" s="65" t="s">
        <v>15</v>
      </c>
      <c r="D140" s="64" t="s">
        <v>17</v>
      </c>
      <c r="E140" s="43">
        <v>13948981</v>
      </c>
      <c r="F140" s="44"/>
      <c r="G140" s="10" t="s">
        <v>69</v>
      </c>
      <c r="H140" s="38">
        <v>31.603823999999996</v>
      </c>
      <c r="I140" s="38"/>
      <c r="J140" s="39">
        <f t="shared" si="16"/>
        <v>94.811471999999981</v>
      </c>
      <c r="K140" s="8" t="s">
        <v>117</v>
      </c>
    </row>
    <row r="141" spans="1:11" ht="15.75" customHeight="1" x14ac:dyDescent="0.25">
      <c r="A141" s="95"/>
      <c r="B141" s="96"/>
      <c r="C141" s="65" t="s">
        <v>15</v>
      </c>
      <c r="D141" s="64" t="s">
        <v>44</v>
      </c>
      <c r="E141" s="43">
        <v>982508</v>
      </c>
      <c r="F141" s="10"/>
      <c r="G141" s="10" t="s">
        <v>70</v>
      </c>
      <c r="H141" s="38">
        <v>9.0599039999999995</v>
      </c>
      <c r="I141" s="38"/>
      <c r="J141" s="39">
        <f t="shared" si="16"/>
        <v>18.119807999999999</v>
      </c>
      <c r="K141" s="8" t="s">
        <v>117</v>
      </c>
    </row>
    <row r="142" spans="1:11" ht="15.75" customHeight="1" x14ac:dyDescent="0.25">
      <c r="A142" s="95"/>
      <c r="B142" s="96"/>
      <c r="C142" s="65" t="s">
        <v>15</v>
      </c>
      <c r="D142" s="64" t="s">
        <v>71</v>
      </c>
      <c r="E142" s="43">
        <v>17533661</v>
      </c>
      <c r="F142" s="10"/>
      <c r="G142" s="10" t="s">
        <v>70</v>
      </c>
      <c r="H142" s="38">
        <v>26.785804500000001</v>
      </c>
      <c r="I142" s="38"/>
      <c r="J142" s="39">
        <f t="shared" si="16"/>
        <v>53.571609000000002</v>
      </c>
      <c r="K142" s="8" t="s">
        <v>109</v>
      </c>
    </row>
    <row r="143" spans="1:11" ht="15.75" customHeight="1" x14ac:dyDescent="0.25">
      <c r="A143" s="95"/>
      <c r="B143" s="96"/>
      <c r="C143" s="65" t="s">
        <v>15</v>
      </c>
      <c r="D143" s="64" t="s">
        <v>71</v>
      </c>
      <c r="E143" s="43">
        <v>21707132</v>
      </c>
      <c r="F143" s="10"/>
      <c r="G143" s="10">
        <v>1</v>
      </c>
      <c r="H143" s="38">
        <v>27.497652000000002</v>
      </c>
      <c r="I143" s="38"/>
      <c r="J143" s="39">
        <f t="shared" si="16"/>
        <v>27.497652000000002</v>
      </c>
      <c r="K143" s="8" t="s">
        <v>109</v>
      </c>
    </row>
    <row r="144" spans="1:11" ht="15.75" customHeight="1" x14ac:dyDescent="0.25">
      <c r="A144" s="95"/>
      <c r="B144" s="96"/>
      <c r="C144" s="65" t="s">
        <v>15</v>
      </c>
      <c r="D144" s="64" t="s">
        <v>44</v>
      </c>
      <c r="E144" s="43">
        <v>982508</v>
      </c>
      <c r="F144" s="10"/>
      <c r="G144" s="10" t="s">
        <v>70</v>
      </c>
      <c r="H144" s="38">
        <v>9.0599039999999995</v>
      </c>
      <c r="I144" s="38"/>
      <c r="J144" s="39">
        <f t="shared" si="16"/>
        <v>18.119807999999999</v>
      </c>
      <c r="K144" s="8" t="s">
        <v>117</v>
      </c>
    </row>
    <row r="145" spans="1:11" ht="15.75" customHeight="1" x14ac:dyDescent="0.25">
      <c r="A145" s="95"/>
      <c r="B145" s="96"/>
      <c r="C145" s="65" t="s">
        <v>15</v>
      </c>
      <c r="D145" s="64" t="s">
        <v>67</v>
      </c>
      <c r="E145" s="43">
        <v>20551483</v>
      </c>
      <c r="F145" s="10"/>
      <c r="G145" s="10">
        <v>1</v>
      </c>
      <c r="H145" s="38">
        <v>30.418415999999997</v>
      </c>
      <c r="I145" s="38"/>
      <c r="J145" s="39">
        <f t="shared" si="16"/>
        <v>30.418415999999997</v>
      </c>
      <c r="K145" s="8" t="s">
        <v>109</v>
      </c>
    </row>
    <row r="146" spans="1:11" ht="15.75" customHeight="1" x14ac:dyDescent="0.25">
      <c r="A146" s="95"/>
      <c r="B146" s="96"/>
      <c r="C146" s="65" t="s">
        <v>15</v>
      </c>
      <c r="D146" s="64" t="s">
        <v>44</v>
      </c>
      <c r="E146" s="43">
        <v>3964833</v>
      </c>
      <c r="F146" s="44"/>
      <c r="G146" s="10">
        <v>1</v>
      </c>
      <c r="H146" s="38">
        <v>53.660880000000006</v>
      </c>
      <c r="I146" s="38"/>
      <c r="J146" s="39">
        <f t="shared" si="16"/>
        <v>53.660880000000006</v>
      </c>
      <c r="K146" s="8" t="s">
        <v>117</v>
      </c>
    </row>
    <row r="147" spans="1:11" ht="15.75" customHeight="1" x14ac:dyDescent="0.25">
      <c r="A147" s="95"/>
      <c r="B147" s="96"/>
      <c r="C147" s="65" t="s">
        <v>15</v>
      </c>
      <c r="D147" s="64" t="s">
        <v>72</v>
      </c>
      <c r="E147" s="43">
        <v>11110683</v>
      </c>
      <c r="F147" s="10"/>
      <c r="G147" s="10">
        <v>1</v>
      </c>
      <c r="H147" s="38">
        <v>82.106524499999992</v>
      </c>
      <c r="I147" s="38"/>
      <c r="J147" s="39">
        <f t="shared" si="16"/>
        <v>82.106524499999992</v>
      </c>
      <c r="K147" s="8" t="s">
        <v>117</v>
      </c>
    </row>
    <row r="148" spans="1:11" ht="15.75" customHeight="1" x14ac:dyDescent="0.25">
      <c r="A148" s="95"/>
      <c r="B148" s="96"/>
      <c r="C148" s="65" t="s">
        <v>15</v>
      </c>
      <c r="D148" s="64" t="s">
        <v>72</v>
      </c>
      <c r="E148" s="43">
        <v>15126069</v>
      </c>
      <c r="F148" s="10"/>
      <c r="G148" s="10">
        <v>1</v>
      </c>
      <c r="H148" s="38">
        <v>39.354997500000003</v>
      </c>
      <c r="I148" s="38"/>
      <c r="J148" s="39">
        <f t="shared" si="16"/>
        <v>39.354997500000003</v>
      </c>
      <c r="K148" s="8" t="s">
        <v>109</v>
      </c>
    </row>
    <row r="149" spans="1:11" ht="15.75" customHeight="1" x14ac:dyDescent="0.25">
      <c r="A149" s="95"/>
      <c r="B149" s="96"/>
      <c r="C149" s="65" t="s">
        <v>15</v>
      </c>
      <c r="D149" s="64" t="s">
        <v>44</v>
      </c>
      <c r="E149" s="43">
        <v>13969011</v>
      </c>
      <c r="F149" s="10"/>
      <c r="G149" s="10" t="s">
        <v>73</v>
      </c>
      <c r="H149" s="38">
        <v>2.6846820000000005</v>
      </c>
      <c r="I149" s="38"/>
      <c r="J149" s="39">
        <f t="shared" si="16"/>
        <v>18.792774000000001</v>
      </c>
      <c r="K149" s="8" t="s">
        <v>117</v>
      </c>
    </row>
    <row r="150" spans="1:11" ht="15.75" customHeight="1" x14ac:dyDescent="0.25">
      <c r="A150" s="95"/>
      <c r="B150" s="96"/>
      <c r="C150" s="65" t="s">
        <v>15</v>
      </c>
      <c r="D150" s="64" t="s">
        <v>74</v>
      </c>
      <c r="E150" s="43">
        <v>60113509</v>
      </c>
      <c r="F150" s="10"/>
      <c r="G150" s="10" t="s">
        <v>69</v>
      </c>
      <c r="H150" s="38">
        <v>4.487616</v>
      </c>
      <c r="I150" s="38"/>
      <c r="J150" s="39">
        <f t="shared" si="16"/>
        <v>13.462848000000001</v>
      </c>
      <c r="K150" s="8" t="s">
        <v>109</v>
      </c>
    </row>
    <row r="151" spans="1:11" ht="15.75" customHeight="1" x14ac:dyDescent="0.25">
      <c r="A151" s="95"/>
      <c r="B151" s="96"/>
      <c r="C151" s="65" t="s">
        <v>15</v>
      </c>
      <c r="D151" s="64" t="s">
        <v>44</v>
      </c>
      <c r="E151" s="43">
        <v>947281</v>
      </c>
      <c r="F151" s="10"/>
      <c r="G151" s="10" t="s">
        <v>69</v>
      </c>
      <c r="H151" s="38">
        <v>0.75506681250000018</v>
      </c>
      <c r="I151" s="38"/>
      <c r="J151" s="39">
        <f t="shared" si="16"/>
        <v>2.2652004375000008</v>
      </c>
      <c r="K151" s="8" t="s">
        <v>117</v>
      </c>
    </row>
    <row r="152" spans="1:11" ht="15.75" customHeight="1" x14ac:dyDescent="0.25">
      <c r="A152" s="95"/>
      <c r="B152" s="96"/>
      <c r="C152" s="65" t="s">
        <v>15</v>
      </c>
      <c r="D152" s="64" t="s">
        <v>75</v>
      </c>
      <c r="E152" s="43">
        <v>11194257</v>
      </c>
      <c r="F152" s="10"/>
      <c r="G152" s="10">
        <v>1</v>
      </c>
      <c r="H152" s="38">
        <v>28.957823999999995</v>
      </c>
      <c r="I152" s="38"/>
      <c r="J152" s="39">
        <f t="shared" si="16"/>
        <v>28.957823999999995</v>
      </c>
      <c r="K152" s="8" t="s">
        <v>109</v>
      </c>
    </row>
    <row r="153" spans="1:11" ht="15.75" customHeight="1" x14ac:dyDescent="0.25">
      <c r="A153" s="95"/>
      <c r="B153" s="96"/>
      <c r="C153" s="66" t="s">
        <v>15</v>
      </c>
      <c r="D153" s="12" t="s">
        <v>113</v>
      </c>
      <c r="E153" s="43">
        <v>7011996</v>
      </c>
      <c r="F153" s="10"/>
      <c r="G153" s="10" t="s">
        <v>76</v>
      </c>
      <c r="H153" s="38">
        <v>2.370816</v>
      </c>
      <c r="I153" s="38"/>
      <c r="J153" s="39">
        <f t="shared" si="16"/>
        <v>14.224896000000001</v>
      </c>
      <c r="K153" s="8" t="s">
        <v>117</v>
      </c>
    </row>
    <row r="154" spans="1:11" ht="15.75" customHeight="1" x14ac:dyDescent="0.25">
      <c r="A154" s="95"/>
      <c r="B154" s="96"/>
      <c r="C154" s="66" t="s">
        <v>15</v>
      </c>
      <c r="D154" s="12" t="s">
        <v>77</v>
      </c>
      <c r="E154" s="43">
        <v>20852764</v>
      </c>
      <c r="F154" s="10"/>
      <c r="G154" s="10" t="s">
        <v>70</v>
      </c>
      <c r="H154" s="38">
        <v>4.8898080000000004</v>
      </c>
      <c r="I154" s="38"/>
      <c r="J154" s="39">
        <f t="shared" si="16"/>
        <v>9.7796160000000008</v>
      </c>
      <c r="K154" s="8" t="s">
        <v>109</v>
      </c>
    </row>
    <row r="155" spans="1:11" ht="15.75" customHeight="1" x14ac:dyDescent="0.25">
      <c r="A155" s="95"/>
      <c r="B155" s="96"/>
      <c r="C155" s="66" t="s">
        <v>15</v>
      </c>
      <c r="D155" s="12" t="s">
        <v>44</v>
      </c>
      <c r="E155" s="43">
        <v>976929</v>
      </c>
      <c r="F155" s="10"/>
      <c r="G155" s="10" t="s">
        <v>70</v>
      </c>
      <c r="H155" s="38">
        <v>1.53972</v>
      </c>
      <c r="I155" s="38"/>
      <c r="J155" s="39">
        <f t="shared" si="16"/>
        <v>3.07944</v>
      </c>
      <c r="K155" s="8" t="s">
        <v>117</v>
      </c>
    </row>
    <row r="156" spans="1:11" ht="15.75" customHeight="1" x14ac:dyDescent="0.25">
      <c r="A156" s="95"/>
      <c r="B156" s="96"/>
      <c r="C156" s="66" t="s">
        <v>15</v>
      </c>
      <c r="D156" s="12" t="s">
        <v>44</v>
      </c>
      <c r="E156" s="43">
        <v>7011996</v>
      </c>
      <c r="F156" s="10"/>
      <c r="G156" s="10" t="s">
        <v>70</v>
      </c>
      <c r="H156" s="38">
        <v>2.370816</v>
      </c>
      <c r="I156" s="38"/>
      <c r="J156" s="39">
        <f t="shared" si="16"/>
        <v>4.7416320000000001</v>
      </c>
      <c r="K156" s="8" t="s">
        <v>117</v>
      </c>
    </row>
    <row r="157" spans="1:11" ht="15.75" customHeight="1" x14ac:dyDescent="0.25">
      <c r="A157" s="95"/>
      <c r="B157" s="96"/>
      <c r="C157" s="66" t="s">
        <v>15</v>
      </c>
      <c r="D157" s="12" t="s">
        <v>67</v>
      </c>
      <c r="E157" s="43">
        <v>20852762</v>
      </c>
      <c r="F157" s="10"/>
      <c r="G157" s="10" t="s">
        <v>70</v>
      </c>
      <c r="H157" s="38">
        <v>4.1065919999999991</v>
      </c>
      <c r="I157" s="38"/>
      <c r="J157" s="39">
        <f t="shared" si="16"/>
        <v>8.2131839999999983</v>
      </c>
      <c r="K157" s="8" t="s">
        <v>117</v>
      </c>
    </row>
    <row r="158" spans="1:11" ht="15.75" customHeight="1" x14ac:dyDescent="0.25">
      <c r="A158" s="95"/>
      <c r="B158" s="96"/>
      <c r="C158" s="66" t="s">
        <v>15</v>
      </c>
      <c r="D158" s="12" t="s">
        <v>114</v>
      </c>
      <c r="E158" s="43">
        <v>276935</v>
      </c>
      <c r="F158" s="10"/>
      <c r="G158" s="10" t="s">
        <v>76</v>
      </c>
      <c r="H158" s="38">
        <v>25.316928000000001</v>
      </c>
      <c r="I158" s="38"/>
      <c r="J158" s="39">
        <f t="shared" si="16"/>
        <v>151.901568</v>
      </c>
      <c r="K158" s="8" t="s">
        <v>117</v>
      </c>
    </row>
    <row r="159" spans="1:11" ht="15.75" customHeight="1" x14ac:dyDescent="0.25">
      <c r="A159" s="95"/>
      <c r="B159" s="96"/>
      <c r="C159" s="66" t="s">
        <v>15</v>
      </c>
      <c r="D159" s="12" t="s">
        <v>44</v>
      </c>
      <c r="E159" s="43">
        <v>8170959</v>
      </c>
      <c r="F159" s="10"/>
      <c r="G159" s="10" t="s">
        <v>76</v>
      </c>
      <c r="H159" s="38">
        <v>16.405200000000001</v>
      </c>
      <c r="I159" s="38"/>
      <c r="J159" s="39">
        <f t="shared" si="16"/>
        <v>98.431200000000004</v>
      </c>
      <c r="K159" s="8" t="s">
        <v>109</v>
      </c>
    </row>
    <row r="160" spans="1:11" ht="15.75" customHeight="1" x14ac:dyDescent="0.25">
      <c r="A160" s="95"/>
      <c r="B160" s="96"/>
      <c r="C160" s="66" t="s">
        <v>15</v>
      </c>
      <c r="D160" s="12" t="s">
        <v>78</v>
      </c>
      <c r="E160" s="43">
        <v>21345127</v>
      </c>
      <c r="F160" s="10"/>
      <c r="G160" s="10" t="s">
        <v>79</v>
      </c>
      <c r="H160" s="38">
        <v>10.820082000000001</v>
      </c>
      <c r="I160" s="38"/>
      <c r="J160" s="39">
        <f t="shared" si="16"/>
        <v>43.280328000000004</v>
      </c>
      <c r="K160" s="8" t="s">
        <v>109</v>
      </c>
    </row>
    <row r="161" spans="1:11" ht="15.75" customHeight="1" x14ac:dyDescent="0.25">
      <c r="A161" s="95"/>
      <c r="B161" s="96"/>
      <c r="C161" s="66" t="s">
        <v>15</v>
      </c>
      <c r="D161" s="12" t="s">
        <v>80</v>
      </c>
      <c r="E161" s="43">
        <v>470467</v>
      </c>
      <c r="F161" s="10"/>
      <c r="G161" s="10" t="s">
        <v>79</v>
      </c>
      <c r="H161" s="38">
        <v>11.282544</v>
      </c>
      <c r="I161" s="38"/>
      <c r="J161" s="39">
        <f t="shared" si="16"/>
        <v>45.130175999999999</v>
      </c>
      <c r="K161" s="8" t="s">
        <v>117</v>
      </c>
    </row>
    <row r="162" spans="1:11" ht="15.75" customHeight="1" x14ac:dyDescent="0.25">
      <c r="A162" s="95"/>
      <c r="B162" s="96"/>
      <c r="C162" s="66" t="s">
        <v>15</v>
      </c>
      <c r="D162" s="12" t="s">
        <v>81</v>
      </c>
      <c r="E162" s="43">
        <v>1543499</v>
      </c>
      <c r="F162" s="10"/>
      <c r="G162" s="10" t="s">
        <v>79</v>
      </c>
      <c r="H162" s="38">
        <v>2.8880669999999999</v>
      </c>
      <c r="I162" s="38"/>
      <c r="J162" s="39">
        <f t="shared" si="16"/>
        <v>11.552268</v>
      </c>
      <c r="K162" s="8" t="s">
        <v>117</v>
      </c>
    </row>
    <row r="163" spans="1:11" ht="15.75" customHeight="1" x14ac:dyDescent="0.25">
      <c r="A163" s="95"/>
      <c r="B163" s="96"/>
      <c r="C163" s="66" t="s">
        <v>15</v>
      </c>
      <c r="D163" s="12" t="s">
        <v>67</v>
      </c>
      <c r="E163" s="43">
        <v>21940615</v>
      </c>
      <c r="F163" s="10"/>
      <c r="G163" s="10">
        <v>1</v>
      </c>
      <c r="H163" s="38">
        <v>2.8559999999999999</v>
      </c>
      <c r="I163" s="38"/>
      <c r="J163" s="39">
        <f t="shared" si="16"/>
        <v>2.8559999999999999</v>
      </c>
      <c r="K163" s="8" t="s">
        <v>117</v>
      </c>
    </row>
    <row r="164" spans="1:11" ht="15.75" customHeight="1" x14ac:dyDescent="0.25">
      <c r="A164" s="95"/>
      <c r="B164" s="96"/>
      <c r="C164" s="66" t="s">
        <v>15</v>
      </c>
      <c r="D164" s="12" t="s">
        <v>82</v>
      </c>
      <c r="E164" s="43">
        <v>20784537</v>
      </c>
      <c r="F164" s="10"/>
      <c r="G164" s="10">
        <v>1</v>
      </c>
      <c r="H164" s="38">
        <v>11.007359999999998</v>
      </c>
      <c r="I164" s="38"/>
      <c r="J164" s="39">
        <f t="shared" si="16"/>
        <v>11.007359999999998</v>
      </c>
      <c r="K164" s="8" t="s">
        <v>109</v>
      </c>
    </row>
    <row r="165" spans="1:11" ht="15.75" customHeight="1" x14ac:dyDescent="0.25">
      <c r="A165" s="95"/>
      <c r="B165" s="96"/>
      <c r="C165" s="66" t="s">
        <v>15</v>
      </c>
      <c r="D165" s="12" t="s">
        <v>83</v>
      </c>
      <c r="E165" s="43">
        <v>11712792</v>
      </c>
      <c r="F165" s="10"/>
      <c r="G165" s="10">
        <v>1</v>
      </c>
      <c r="H165" s="38">
        <v>827.45711999999992</v>
      </c>
      <c r="I165" s="38"/>
      <c r="J165" s="39">
        <f t="shared" si="16"/>
        <v>827.45711999999992</v>
      </c>
      <c r="K165" s="8" t="s">
        <v>117</v>
      </c>
    </row>
    <row r="166" spans="1:11" ht="15.75" customHeight="1" x14ac:dyDescent="0.25">
      <c r="A166" s="95"/>
      <c r="B166" s="96"/>
      <c r="C166" s="66" t="s">
        <v>15</v>
      </c>
      <c r="D166" s="12" t="s">
        <v>17</v>
      </c>
      <c r="E166" s="43">
        <v>11712791</v>
      </c>
      <c r="F166" s="10"/>
      <c r="G166" s="10">
        <v>1</v>
      </c>
      <c r="H166" s="38">
        <v>21.527856</v>
      </c>
      <c r="I166" s="38"/>
      <c r="J166" s="39">
        <f t="shared" si="16"/>
        <v>21.527856</v>
      </c>
      <c r="K166" s="8" t="s">
        <v>117</v>
      </c>
    </row>
    <row r="167" spans="1:11" ht="15.75" customHeight="1" x14ac:dyDescent="0.25">
      <c r="A167" s="95"/>
      <c r="B167" s="96"/>
      <c r="C167" s="66" t="s">
        <v>15</v>
      </c>
      <c r="D167" s="12" t="s">
        <v>17</v>
      </c>
      <c r="E167" s="43">
        <v>968725</v>
      </c>
      <c r="F167" s="10"/>
      <c r="G167" s="10">
        <v>1</v>
      </c>
      <c r="H167" s="38">
        <v>6.0117119999999993</v>
      </c>
      <c r="I167" s="38"/>
      <c r="J167" s="39">
        <f t="shared" si="16"/>
        <v>6.0117119999999993</v>
      </c>
      <c r="K167" s="8" t="s">
        <v>109</v>
      </c>
    </row>
    <row r="168" spans="1:11" ht="15.75" customHeight="1" x14ac:dyDescent="0.25">
      <c r="A168" s="95"/>
      <c r="B168" s="96"/>
      <c r="C168" s="66" t="s">
        <v>15</v>
      </c>
      <c r="D168" s="12" t="s">
        <v>44</v>
      </c>
      <c r="E168" s="43">
        <v>3969011</v>
      </c>
      <c r="F168" s="10"/>
      <c r="G168" s="10" t="s">
        <v>70</v>
      </c>
      <c r="H168" s="38">
        <v>2.6846820000000005</v>
      </c>
      <c r="I168" s="38"/>
      <c r="J168" s="39">
        <f t="shared" si="16"/>
        <v>5.3693640000000009</v>
      </c>
      <c r="K168" s="8" t="s">
        <v>117</v>
      </c>
    </row>
    <row r="169" spans="1:11" ht="15.75" customHeight="1" x14ac:dyDescent="0.25">
      <c r="A169" s="95"/>
      <c r="B169" s="96"/>
      <c r="C169" s="66" t="s">
        <v>15</v>
      </c>
      <c r="D169" s="12" t="s">
        <v>84</v>
      </c>
      <c r="E169" s="43">
        <v>20532237</v>
      </c>
      <c r="F169" s="10"/>
      <c r="G169" s="10">
        <v>1</v>
      </c>
      <c r="H169" s="38">
        <v>49.448447999999999</v>
      </c>
      <c r="I169" s="38"/>
      <c r="J169" s="39">
        <f t="shared" si="16"/>
        <v>49.448447999999999</v>
      </c>
      <c r="K169" s="8" t="s">
        <v>109</v>
      </c>
    </row>
    <row r="170" spans="1:11" ht="15.75" customHeight="1" x14ac:dyDescent="0.25">
      <c r="A170" s="95"/>
      <c r="B170" s="96"/>
      <c r="C170" s="66" t="s">
        <v>15</v>
      </c>
      <c r="D170" s="12" t="s">
        <v>85</v>
      </c>
      <c r="E170" s="43">
        <v>8149182</v>
      </c>
      <c r="F170" s="10"/>
      <c r="G170" s="10">
        <v>1</v>
      </c>
      <c r="H170" s="38">
        <v>122.30870399999999</v>
      </c>
      <c r="I170" s="38"/>
      <c r="J170" s="39">
        <f t="shared" si="16"/>
        <v>122.30870399999999</v>
      </c>
      <c r="K170" s="8" t="s">
        <v>117</v>
      </c>
    </row>
    <row r="171" spans="1:11" ht="15.75" customHeight="1" x14ac:dyDescent="0.25">
      <c r="A171" s="95"/>
      <c r="B171" s="96"/>
      <c r="C171" s="66" t="s">
        <v>15</v>
      </c>
      <c r="D171" s="12" t="s">
        <v>17</v>
      </c>
      <c r="E171" s="43">
        <v>13975675</v>
      </c>
      <c r="F171" s="10"/>
      <c r="G171" s="10">
        <v>1</v>
      </c>
      <c r="H171" s="38">
        <v>19.749744</v>
      </c>
      <c r="I171" s="38"/>
      <c r="J171" s="39">
        <f t="shared" si="16"/>
        <v>19.749744</v>
      </c>
      <c r="K171" s="8" t="s">
        <v>117</v>
      </c>
    </row>
    <row r="172" spans="1:11" ht="15.75" customHeight="1" x14ac:dyDescent="0.25">
      <c r="A172" s="95"/>
      <c r="B172" s="96"/>
      <c r="C172" s="66" t="s">
        <v>15</v>
      </c>
      <c r="D172" s="12" t="s">
        <v>67</v>
      </c>
      <c r="E172" s="43">
        <v>1547254</v>
      </c>
      <c r="F172" s="10"/>
      <c r="G172" s="10" t="s">
        <v>70</v>
      </c>
      <c r="H172" s="38">
        <v>13.314671999999998</v>
      </c>
      <c r="I172" s="38"/>
      <c r="J172" s="39">
        <f t="shared" si="16"/>
        <v>26.629343999999996</v>
      </c>
      <c r="K172" s="8" t="s">
        <v>109</v>
      </c>
    </row>
    <row r="173" spans="1:11" ht="15.75" customHeight="1" x14ac:dyDescent="0.25">
      <c r="A173" s="95"/>
      <c r="B173" s="96"/>
      <c r="C173" s="66" t="s">
        <v>15</v>
      </c>
      <c r="D173" s="12" t="s">
        <v>67</v>
      </c>
      <c r="E173" s="43">
        <v>1547254</v>
      </c>
      <c r="F173" s="10"/>
      <c r="G173" s="10" t="s">
        <v>70</v>
      </c>
      <c r="H173" s="38">
        <v>13.314671999999998</v>
      </c>
      <c r="I173" s="38"/>
      <c r="J173" s="39">
        <f t="shared" si="16"/>
        <v>26.629343999999996</v>
      </c>
      <c r="K173" s="8" t="s">
        <v>109</v>
      </c>
    </row>
    <row r="174" spans="1:11" ht="15.75" customHeight="1" x14ac:dyDescent="0.25">
      <c r="A174" s="95"/>
      <c r="B174" s="96"/>
      <c r="C174" s="66" t="s">
        <v>15</v>
      </c>
      <c r="D174" s="12" t="s">
        <v>115</v>
      </c>
      <c r="E174" s="43">
        <v>20747516</v>
      </c>
      <c r="F174" s="10"/>
      <c r="G174" s="10">
        <v>4</v>
      </c>
      <c r="H174" s="38">
        <v>135.66033731250002</v>
      </c>
      <c r="I174" s="38"/>
      <c r="J174" s="39">
        <f t="shared" si="16"/>
        <v>542.64134925000008</v>
      </c>
      <c r="K174" s="8" t="s">
        <v>135</v>
      </c>
    </row>
    <row r="175" spans="1:11" ht="15.75" customHeight="1" x14ac:dyDescent="0.25">
      <c r="A175" s="95"/>
      <c r="B175" s="96"/>
      <c r="C175" s="66" t="s">
        <v>15</v>
      </c>
      <c r="D175" s="12" t="s">
        <v>17</v>
      </c>
      <c r="E175" s="43">
        <v>13948981</v>
      </c>
      <c r="F175" s="10"/>
      <c r="G175" s="10">
        <v>1</v>
      </c>
      <c r="H175" s="38">
        <v>31.603823999999996</v>
      </c>
      <c r="I175" s="38"/>
      <c r="J175" s="39">
        <f t="shared" si="16"/>
        <v>31.603823999999996</v>
      </c>
      <c r="K175" s="8" t="s">
        <v>117</v>
      </c>
    </row>
    <row r="176" spans="1:11" ht="15.75" customHeight="1" x14ac:dyDescent="0.25">
      <c r="A176" s="95"/>
      <c r="B176" s="96"/>
      <c r="C176" s="66" t="s">
        <v>15</v>
      </c>
      <c r="D176" s="12" t="s">
        <v>86</v>
      </c>
      <c r="E176" s="43">
        <v>20411860</v>
      </c>
      <c r="F176" s="10"/>
      <c r="G176" s="10">
        <v>1</v>
      </c>
      <c r="H176" s="38">
        <v>49.300272</v>
      </c>
      <c r="I176" s="38"/>
      <c r="J176" s="39">
        <f t="shared" si="16"/>
        <v>49.300272</v>
      </c>
      <c r="K176" s="8" t="s">
        <v>109</v>
      </c>
    </row>
    <row r="177" spans="1:11" ht="15.75" customHeight="1" x14ac:dyDescent="0.25">
      <c r="A177" s="95"/>
      <c r="B177" s="96"/>
      <c r="C177" s="66" t="s">
        <v>15</v>
      </c>
      <c r="D177" s="12" t="s">
        <v>86</v>
      </c>
      <c r="E177" s="43" t="s">
        <v>172</v>
      </c>
      <c r="F177" s="10"/>
      <c r="G177" s="10">
        <v>1</v>
      </c>
      <c r="H177" s="38">
        <v>49.300272</v>
      </c>
      <c r="I177" s="38"/>
      <c r="J177" s="39">
        <f t="shared" si="16"/>
        <v>49.300272</v>
      </c>
      <c r="K177" s="8"/>
    </row>
    <row r="178" spans="1:11" ht="13.9" customHeight="1" x14ac:dyDescent="0.25">
      <c r="A178" s="95"/>
      <c r="B178" s="96"/>
      <c r="C178" s="66" t="s">
        <v>15</v>
      </c>
      <c r="D178" s="12" t="s">
        <v>44</v>
      </c>
      <c r="E178" s="43">
        <v>20489341</v>
      </c>
      <c r="F178" s="10"/>
      <c r="G178" s="10">
        <v>1</v>
      </c>
      <c r="H178" s="38">
        <v>29.592517500000003</v>
      </c>
      <c r="I178" s="38"/>
      <c r="J178" s="39">
        <f t="shared" ref="J178:J190" si="17">H178*G178</f>
        <v>29.592517500000003</v>
      </c>
      <c r="K178" s="8" t="s">
        <v>135</v>
      </c>
    </row>
    <row r="179" spans="1:11" ht="15.75" customHeight="1" x14ac:dyDescent="0.25">
      <c r="A179" s="95"/>
      <c r="B179" s="96"/>
      <c r="C179" s="66"/>
      <c r="D179" s="12" t="s">
        <v>55</v>
      </c>
      <c r="E179" s="43">
        <v>994390</v>
      </c>
      <c r="F179" s="10">
        <v>968553</v>
      </c>
      <c r="G179" s="10">
        <v>1</v>
      </c>
      <c r="H179" s="38">
        <v>4.5304008750000007</v>
      </c>
      <c r="I179" s="38"/>
      <c r="J179" s="39">
        <f t="shared" si="17"/>
        <v>4.5304008750000007</v>
      </c>
      <c r="K179" s="8" t="s">
        <v>135</v>
      </c>
    </row>
    <row r="180" spans="1:11" ht="15.75" customHeight="1" x14ac:dyDescent="0.25">
      <c r="A180" s="95"/>
      <c r="B180" s="96"/>
      <c r="C180" s="66" t="s">
        <v>15</v>
      </c>
      <c r="D180" s="12" t="s">
        <v>18</v>
      </c>
      <c r="E180" s="43" t="s">
        <v>172</v>
      </c>
      <c r="F180" s="10"/>
      <c r="G180" s="10">
        <v>4</v>
      </c>
      <c r="H180" s="38"/>
      <c r="I180" s="38"/>
      <c r="J180" s="39">
        <f t="shared" si="17"/>
        <v>0</v>
      </c>
      <c r="K180" s="8"/>
    </row>
    <row r="181" spans="1:11" ht="15.75" customHeight="1" x14ac:dyDescent="0.25">
      <c r="A181" s="95"/>
      <c r="B181" s="96"/>
      <c r="C181" s="66" t="s">
        <v>15</v>
      </c>
      <c r="D181" s="12" t="s">
        <v>116</v>
      </c>
      <c r="E181" s="43">
        <v>17248194</v>
      </c>
      <c r="F181" s="10"/>
      <c r="G181" s="10">
        <v>1</v>
      </c>
      <c r="H181" s="38">
        <v>99.780681000000016</v>
      </c>
      <c r="I181" s="38"/>
      <c r="J181" s="39">
        <f t="shared" si="17"/>
        <v>99.780681000000016</v>
      </c>
      <c r="K181" s="8" t="s">
        <v>135</v>
      </c>
    </row>
    <row r="182" spans="1:11" ht="15.75" customHeight="1" x14ac:dyDescent="0.25">
      <c r="A182" s="95"/>
      <c r="B182" s="96"/>
      <c r="C182" s="66" t="s">
        <v>15</v>
      </c>
      <c r="D182" s="12" t="s">
        <v>130</v>
      </c>
      <c r="E182" s="43">
        <v>11423594</v>
      </c>
      <c r="F182" s="10"/>
      <c r="G182" s="10">
        <v>1</v>
      </c>
      <c r="H182" s="38">
        <v>145.23722850000001</v>
      </c>
      <c r="I182" s="38"/>
      <c r="J182" s="39">
        <f t="shared" si="17"/>
        <v>145.23722850000001</v>
      </c>
      <c r="K182" s="8" t="s">
        <v>135</v>
      </c>
    </row>
    <row r="183" spans="1:11" ht="15.75" customHeight="1" x14ac:dyDescent="0.25">
      <c r="A183" s="95"/>
      <c r="B183" s="96"/>
      <c r="C183" s="66" t="s">
        <v>15</v>
      </c>
      <c r="D183" s="12" t="s">
        <v>131</v>
      </c>
      <c r="E183" s="43">
        <v>13949736</v>
      </c>
      <c r="F183" s="10"/>
      <c r="G183" s="10">
        <v>1</v>
      </c>
      <c r="H183" s="38">
        <v>67.544158500000009</v>
      </c>
      <c r="I183" s="38"/>
      <c r="J183" s="39">
        <f t="shared" si="17"/>
        <v>67.544158500000009</v>
      </c>
      <c r="K183" s="8" t="s">
        <v>135</v>
      </c>
    </row>
    <row r="184" spans="1:11" ht="15.75" customHeight="1" x14ac:dyDescent="0.25">
      <c r="A184" s="95"/>
      <c r="B184" s="96"/>
      <c r="C184" s="66" t="s">
        <v>15</v>
      </c>
      <c r="D184" s="12" t="s">
        <v>132</v>
      </c>
      <c r="E184" s="43">
        <v>3827530</v>
      </c>
      <c r="F184" s="10"/>
      <c r="G184" s="10">
        <v>1</v>
      </c>
      <c r="H184" s="38">
        <v>21.843549000000003</v>
      </c>
      <c r="I184" s="38"/>
      <c r="J184" s="39">
        <f t="shared" si="17"/>
        <v>21.843549000000003</v>
      </c>
      <c r="K184" s="8" t="s">
        <v>136</v>
      </c>
    </row>
    <row r="185" spans="1:11" ht="15.75" customHeight="1" x14ac:dyDescent="0.25">
      <c r="A185" s="95"/>
      <c r="B185" s="96"/>
      <c r="C185" s="66" t="s">
        <v>15</v>
      </c>
      <c r="D185" s="12" t="s">
        <v>37</v>
      </c>
      <c r="E185" s="43">
        <v>3832906</v>
      </c>
      <c r="F185" s="10"/>
      <c r="G185" s="10">
        <v>1</v>
      </c>
      <c r="H185" s="38">
        <v>32.724646500000006</v>
      </c>
      <c r="I185" s="38"/>
      <c r="J185" s="39">
        <f t="shared" si="17"/>
        <v>32.724646500000006</v>
      </c>
      <c r="K185" s="8" t="s">
        <v>136</v>
      </c>
    </row>
    <row r="186" spans="1:11" ht="15.75" customHeight="1" x14ac:dyDescent="0.25">
      <c r="A186" s="95"/>
      <c r="B186" s="96"/>
      <c r="C186" s="66" t="s">
        <v>15</v>
      </c>
      <c r="D186" s="12" t="s">
        <v>17</v>
      </c>
      <c r="E186" s="43">
        <v>13945512</v>
      </c>
      <c r="F186" s="10"/>
      <c r="G186" s="10">
        <v>1</v>
      </c>
      <c r="H186" s="38">
        <v>16.718247000000002</v>
      </c>
      <c r="I186" s="38"/>
      <c r="J186" s="39">
        <f t="shared" si="17"/>
        <v>16.718247000000002</v>
      </c>
      <c r="K186" s="8" t="s">
        <v>135</v>
      </c>
    </row>
    <row r="187" spans="1:11" ht="15.75" customHeight="1" x14ac:dyDescent="0.25">
      <c r="A187" s="95"/>
      <c r="B187" s="96"/>
      <c r="C187" s="66" t="s">
        <v>15</v>
      </c>
      <c r="D187" s="12" t="s">
        <v>132</v>
      </c>
      <c r="E187" s="43">
        <v>21347087</v>
      </c>
      <c r="F187" s="10">
        <v>85108423</v>
      </c>
      <c r="G187" s="10">
        <v>1</v>
      </c>
      <c r="H187" s="38">
        <v>88.065705000000008</v>
      </c>
      <c r="I187" s="38"/>
      <c r="J187" s="39">
        <f t="shared" si="17"/>
        <v>88.065705000000008</v>
      </c>
      <c r="K187" s="8" t="s">
        <v>135</v>
      </c>
    </row>
    <row r="188" spans="1:11" ht="15.75" customHeight="1" x14ac:dyDescent="0.25">
      <c r="A188" s="95"/>
      <c r="B188" s="96"/>
      <c r="C188" s="66" t="s">
        <v>15</v>
      </c>
      <c r="D188" s="12" t="s">
        <v>132</v>
      </c>
      <c r="E188" s="43">
        <v>3825169</v>
      </c>
      <c r="F188" s="10"/>
      <c r="G188" s="10">
        <v>1</v>
      </c>
      <c r="H188" s="38">
        <v>100.04508150000001</v>
      </c>
      <c r="I188" s="38"/>
      <c r="J188" s="39">
        <f t="shared" si="17"/>
        <v>100.04508150000001</v>
      </c>
      <c r="K188" s="8" t="s">
        <v>13</v>
      </c>
    </row>
    <row r="189" spans="1:11" ht="15.75" customHeight="1" x14ac:dyDescent="0.25">
      <c r="A189" s="95"/>
      <c r="B189" s="96"/>
      <c r="C189" s="66"/>
      <c r="D189" s="12" t="s">
        <v>133</v>
      </c>
      <c r="E189" s="43">
        <v>14528378</v>
      </c>
      <c r="F189" s="10"/>
      <c r="G189" s="10">
        <v>1</v>
      </c>
      <c r="H189" s="38">
        <v>1128.9952799999999</v>
      </c>
      <c r="I189" s="38"/>
      <c r="J189" s="39">
        <f t="shared" si="17"/>
        <v>1128.9952799999999</v>
      </c>
      <c r="K189" s="8" t="s">
        <v>109</v>
      </c>
    </row>
    <row r="190" spans="1:11" ht="15.75" customHeight="1" x14ac:dyDescent="0.25">
      <c r="A190" s="95"/>
      <c r="B190" s="96"/>
      <c r="C190" s="66" t="s">
        <v>15</v>
      </c>
      <c r="D190" s="12" t="s">
        <v>134</v>
      </c>
      <c r="E190" s="43">
        <v>3595265</v>
      </c>
      <c r="F190" s="10"/>
      <c r="G190" s="10">
        <v>2</v>
      </c>
      <c r="H190" s="38">
        <v>2.2168965000000003</v>
      </c>
      <c r="I190" s="38"/>
      <c r="J190" s="39">
        <f t="shared" si="17"/>
        <v>4.4337930000000005</v>
      </c>
      <c r="K190" s="8" t="s">
        <v>135</v>
      </c>
    </row>
    <row r="191" spans="1:11" ht="15.75" x14ac:dyDescent="0.25">
      <c r="A191" s="13"/>
      <c r="B191" s="14"/>
      <c r="C191" s="1"/>
      <c r="D191" s="15"/>
      <c r="E191" s="16"/>
      <c r="F191" s="89" t="s">
        <v>100</v>
      </c>
      <c r="G191" s="90"/>
      <c r="H191" s="91"/>
      <c r="I191" s="82"/>
      <c r="J191" s="58">
        <f>SUM(J113:J190)</f>
        <v>21784.260212562498</v>
      </c>
      <c r="K191" s="8"/>
    </row>
    <row r="192" spans="1:11" ht="15.75" x14ac:dyDescent="0.25">
      <c r="A192" s="11" t="s">
        <v>19</v>
      </c>
      <c r="B192" s="7" t="s">
        <v>6</v>
      </c>
      <c r="C192" s="7" t="s">
        <v>7</v>
      </c>
      <c r="D192" s="7" t="s">
        <v>8</v>
      </c>
      <c r="E192" s="46" t="s">
        <v>9</v>
      </c>
      <c r="F192" s="7" t="s">
        <v>10</v>
      </c>
      <c r="G192" s="9" t="s">
        <v>11</v>
      </c>
      <c r="H192" s="7" t="s">
        <v>103</v>
      </c>
      <c r="I192" s="7"/>
      <c r="J192" s="7" t="s">
        <v>12</v>
      </c>
      <c r="K192" s="7" t="s">
        <v>102</v>
      </c>
    </row>
    <row r="193" spans="1:11" ht="15.75" customHeight="1" x14ac:dyDescent="0.25">
      <c r="A193" s="95" t="s">
        <v>186</v>
      </c>
      <c r="B193" s="96" t="s">
        <v>87</v>
      </c>
      <c r="C193" s="17" t="s">
        <v>31</v>
      </c>
      <c r="D193" s="12" t="s">
        <v>156</v>
      </c>
      <c r="E193" s="78" t="s">
        <v>188</v>
      </c>
      <c r="F193" s="10"/>
      <c r="G193" s="10">
        <v>2</v>
      </c>
      <c r="H193" s="38">
        <v>69.534062812499997</v>
      </c>
      <c r="I193" s="38">
        <f>H193/105%</f>
        <v>66.222916964285702</v>
      </c>
      <c r="J193" s="39">
        <f t="shared" ref="J193:J208" si="18">H193*G193</f>
        <v>139.06812562499999</v>
      </c>
      <c r="K193" s="8" t="s">
        <v>117</v>
      </c>
    </row>
    <row r="194" spans="1:11" ht="15.75" customHeight="1" x14ac:dyDescent="0.25">
      <c r="A194" s="95"/>
      <c r="B194" s="96"/>
      <c r="C194" s="17" t="s">
        <v>168</v>
      </c>
      <c r="D194" s="12" t="s">
        <v>88</v>
      </c>
      <c r="E194" s="78" t="s">
        <v>189</v>
      </c>
      <c r="F194" s="10"/>
      <c r="G194" s="10">
        <v>4</v>
      </c>
      <c r="H194" s="38">
        <v>57.195935999999989</v>
      </c>
      <c r="I194" s="38">
        <f t="shared" ref="I194:I208" si="19">H194/105%</f>
        <v>54.472319999999989</v>
      </c>
      <c r="J194" s="39">
        <f t="shared" si="18"/>
        <v>228.78374399999996</v>
      </c>
      <c r="K194" s="8" t="s">
        <v>109</v>
      </c>
    </row>
    <row r="195" spans="1:11" ht="15.75" customHeight="1" x14ac:dyDescent="0.25">
      <c r="A195" s="95"/>
      <c r="B195" s="96"/>
      <c r="C195" s="17" t="s">
        <v>168</v>
      </c>
      <c r="D195" s="12" t="s">
        <v>157</v>
      </c>
      <c r="E195" s="43" t="s">
        <v>190</v>
      </c>
      <c r="F195" s="43" t="s">
        <v>161</v>
      </c>
      <c r="G195" s="10">
        <v>1</v>
      </c>
      <c r="H195" s="38">
        <v>45.110793000000008</v>
      </c>
      <c r="I195" s="38">
        <f t="shared" si="19"/>
        <v>42.962660000000007</v>
      </c>
      <c r="J195" s="39">
        <f t="shared" si="18"/>
        <v>45.110793000000008</v>
      </c>
      <c r="K195" s="8" t="s">
        <v>185</v>
      </c>
    </row>
    <row r="196" spans="1:11" ht="15.75" customHeight="1" x14ac:dyDescent="0.25">
      <c r="A196" s="95"/>
      <c r="B196" s="96"/>
      <c r="C196" s="17" t="s">
        <v>168</v>
      </c>
      <c r="D196" s="12" t="s">
        <v>137</v>
      </c>
      <c r="E196" s="43" t="s">
        <v>162</v>
      </c>
      <c r="F196" s="10"/>
      <c r="G196" s="10">
        <v>4</v>
      </c>
      <c r="H196" s="38">
        <v>8.5680000000000014</v>
      </c>
      <c r="I196" s="38">
        <f t="shared" si="19"/>
        <v>8.16</v>
      </c>
      <c r="J196" s="39">
        <f t="shared" si="18"/>
        <v>34.272000000000006</v>
      </c>
      <c r="K196" s="8" t="s">
        <v>117</v>
      </c>
    </row>
    <row r="197" spans="1:11" ht="15.75" customHeight="1" x14ac:dyDescent="0.25">
      <c r="A197" s="95"/>
      <c r="B197" s="96"/>
      <c r="C197" s="17" t="s">
        <v>168</v>
      </c>
      <c r="D197" s="12" t="s">
        <v>138</v>
      </c>
      <c r="E197" s="43" t="s">
        <v>191</v>
      </c>
      <c r="F197" s="10"/>
      <c r="G197" s="10">
        <v>4</v>
      </c>
      <c r="H197" s="38">
        <v>10.962451500000002</v>
      </c>
      <c r="I197" s="38">
        <f t="shared" si="19"/>
        <v>10.440430000000001</v>
      </c>
      <c r="J197" s="39">
        <f t="shared" si="18"/>
        <v>43.849806000000008</v>
      </c>
      <c r="K197" s="8" t="s">
        <v>135</v>
      </c>
    </row>
    <row r="198" spans="1:11" ht="15.75" customHeight="1" x14ac:dyDescent="0.25">
      <c r="A198" s="95"/>
      <c r="B198" s="96"/>
      <c r="C198" s="17" t="s">
        <v>168</v>
      </c>
      <c r="D198" s="12" t="s">
        <v>158</v>
      </c>
      <c r="E198" s="43" t="s">
        <v>192</v>
      </c>
      <c r="F198" s="10"/>
      <c r="G198" s="10">
        <v>2</v>
      </c>
      <c r="H198" s="38">
        <v>14.542027500000003</v>
      </c>
      <c r="I198" s="38">
        <f t="shared" si="19"/>
        <v>13.849550000000002</v>
      </c>
      <c r="J198" s="39">
        <f t="shared" si="18"/>
        <v>29.084055000000006</v>
      </c>
      <c r="K198" s="8" t="s">
        <v>135</v>
      </c>
    </row>
    <row r="199" spans="1:11" ht="15.75" customHeight="1" x14ac:dyDescent="0.25">
      <c r="A199" s="95"/>
      <c r="B199" s="96"/>
      <c r="C199" s="17" t="s">
        <v>168</v>
      </c>
      <c r="D199" s="12" t="s">
        <v>159</v>
      </c>
      <c r="E199" s="43" t="s">
        <v>193</v>
      </c>
      <c r="F199" s="10"/>
      <c r="G199" s="10">
        <v>2</v>
      </c>
      <c r="H199" s="38">
        <v>125.5902375</v>
      </c>
      <c r="I199" s="38">
        <f t="shared" si="19"/>
        <v>119.60974999999999</v>
      </c>
      <c r="J199" s="39">
        <f t="shared" si="18"/>
        <v>251.180475</v>
      </c>
      <c r="K199" s="8" t="s">
        <v>13</v>
      </c>
    </row>
    <row r="200" spans="1:11" ht="15.75" customHeight="1" x14ac:dyDescent="0.25">
      <c r="A200" s="95"/>
      <c r="B200" s="96"/>
      <c r="C200" s="17" t="s">
        <v>31</v>
      </c>
      <c r="D200" s="12" t="s">
        <v>88</v>
      </c>
      <c r="E200" s="43" t="s">
        <v>194</v>
      </c>
      <c r="F200" s="10" t="s">
        <v>163</v>
      </c>
      <c r="G200" s="10">
        <v>2</v>
      </c>
      <c r="H200" s="38">
        <v>81.496369500000014</v>
      </c>
      <c r="I200" s="38">
        <f t="shared" si="19"/>
        <v>77.615590000000012</v>
      </c>
      <c r="J200" s="39">
        <f t="shared" si="18"/>
        <v>162.99273900000003</v>
      </c>
      <c r="K200" s="8" t="s">
        <v>109</v>
      </c>
    </row>
    <row r="201" spans="1:11" ht="15.75" customHeight="1" x14ac:dyDescent="0.25">
      <c r="A201" s="95"/>
      <c r="B201" s="96"/>
      <c r="C201" s="17" t="s">
        <v>168</v>
      </c>
      <c r="D201" s="12" t="s">
        <v>160</v>
      </c>
      <c r="E201" s="78" t="s">
        <v>195</v>
      </c>
      <c r="F201" s="10"/>
      <c r="G201" s="10">
        <v>2</v>
      </c>
      <c r="H201" s="38">
        <v>23.527790999999997</v>
      </c>
      <c r="I201" s="38">
        <f t="shared" si="19"/>
        <v>22.407419999999995</v>
      </c>
      <c r="J201" s="39">
        <f t="shared" si="18"/>
        <v>47.055581999999994</v>
      </c>
      <c r="K201" s="8" t="s">
        <v>117</v>
      </c>
    </row>
    <row r="202" spans="1:11" ht="15.75" customHeight="1" x14ac:dyDescent="0.25">
      <c r="A202" s="95"/>
      <c r="B202" s="96"/>
      <c r="C202" s="17" t="s">
        <v>168</v>
      </c>
      <c r="D202" s="12" t="s">
        <v>160</v>
      </c>
      <c r="E202" s="78" t="s">
        <v>196</v>
      </c>
      <c r="F202" s="10"/>
      <c r="G202" s="10">
        <v>2</v>
      </c>
      <c r="H202" s="38">
        <v>37.262651999999996</v>
      </c>
      <c r="I202" s="38">
        <f t="shared" si="19"/>
        <v>35.488239999999998</v>
      </c>
      <c r="J202" s="39">
        <f t="shared" si="18"/>
        <v>74.525303999999991</v>
      </c>
      <c r="K202" s="8" t="s">
        <v>117</v>
      </c>
    </row>
    <row r="203" spans="1:11" ht="15.75" customHeight="1" x14ac:dyDescent="0.25">
      <c r="A203" s="95"/>
      <c r="B203" s="96"/>
      <c r="C203" s="17" t="s">
        <v>168</v>
      </c>
      <c r="D203" s="12" t="s">
        <v>88</v>
      </c>
      <c r="E203" s="43" t="s">
        <v>197</v>
      </c>
      <c r="F203" s="10" t="s">
        <v>166</v>
      </c>
      <c r="G203" s="10">
        <v>2</v>
      </c>
      <c r="H203" s="38">
        <v>81.496369500000014</v>
      </c>
      <c r="I203" s="38">
        <f t="shared" si="19"/>
        <v>77.615590000000012</v>
      </c>
      <c r="J203" s="39">
        <f t="shared" si="18"/>
        <v>162.99273900000003</v>
      </c>
      <c r="K203" s="8" t="s">
        <v>135</v>
      </c>
    </row>
    <row r="204" spans="1:11" ht="15.75" customHeight="1" x14ac:dyDescent="0.25">
      <c r="A204" s="95"/>
      <c r="B204" s="96"/>
      <c r="C204" s="17" t="s">
        <v>168</v>
      </c>
      <c r="D204" s="12" t="s">
        <v>22</v>
      </c>
      <c r="E204" s="43" t="s">
        <v>198</v>
      </c>
      <c r="F204" s="10"/>
      <c r="G204" s="10">
        <v>1</v>
      </c>
      <c r="H204" s="38">
        <v>65.428965000000005</v>
      </c>
      <c r="I204" s="38">
        <f t="shared" si="19"/>
        <v>62.313300000000005</v>
      </c>
      <c r="J204" s="39">
        <f t="shared" si="18"/>
        <v>65.428965000000005</v>
      </c>
      <c r="K204" s="8" t="s">
        <v>109</v>
      </c>
    </row>
    <row r="205" spans="1:11" ht="15.75" customHeight="1" x14ac:dyDescent="0.25">
      <c r="A205" s="95"/>
      <c r="B205" s="96"/>
      <c r="C205" s="17" t="s">
        <v>31</v>
      </c>
      <c r="D205" s="12" t="s">
        <v>88</v>
      </c>
      <c r="E205" s="43" t="s">
        <v>194</v>
      </c>
      <c r="F205" s="10" t="s">
        <v>163</v>
      </c>
      <c r="G205" s="10">
        <v>4</v>
      </c>
      <c r="H205" s="38">
        <v>81.496369500000014</v>
      </c>
      <c r="I205" s="38">
        <f t="shared" si="19"/>
        <v>77.615590000000012</v>
      </c>
      <c r="J205" s="39">
        <f t="shared" si="18"/>
        <v>325.98547800000006</v>
      </c>
      <c r="K205" s="8" t="s">
        <v>109</v>
      </c>
    </row>
    <row r="206" spans="1:11" ht="15.75" customHeight="1" x14ac:dyDescent="0.25">
      <c r="A206" s="95"/>
      <c r="B206" s="96"/>
      <c r="C206" s="17" t="s">
        <v>168</v>
      </c>
      <c r="D206" s="12" t="s">
        <v>160</v>
      </c>
      <c r="E206" s="78" t="s">
        <v>195</v>
      </c>
      <c r="F206" s="10"/>
      <c r="G206" s="10">
        <v>4</v>
      </c>
      <c r="H206" s="38">
        <v>37.963484999999999</v>
      </c>
      <c r="I206" s="38">
        <f t="shared" si="19"/>
        <v>36.155699999999996</v>
      </c>
      <c r="J206" s="39">
        <f t="shared" si="18"/>
        <v>151.85393999999999</v>
      </c>
      <c r="K206" s="8" t="s">
        <v>117</v>
      </c>
    </row>
    <row r="207" spans="1:11" ht="15.75" customHeight="1" x14ac:dyDescent="0.25">
      <c r="A207" s="95"/>
      <c r="B207" s="96"/>
      <c r="C207" s="17" t="s">
        <v>168</v>
      </c>
      <c r="D207" s="12" t="s">
        <v>22</v>
      </c>
      <c r="E207" s="43" t="s">
        <v>198</v>
      </c>
      <c r="F207" s="10"/>
      <c r="G207" s="10">
        <v>1</v>
      </c>
      <c r="H207" s="38">
        <v>65.428965000000005</v>
      </c>
      <c r="I207" s="38">
        <f t="shared" si="19"/>
        <v>62.313300000000005</v>
      </c>
      <c r="J207" s="39">
        <f t="shared" si="18"/>
        <v>65.428965000000005</v>
      </c>
      <c r="K207" s="8" t="s">
        <v>109</v>
      </c>
    </row>
    <row r="208" spans="1:11" ht="15.75" customHeight="1" x14ac:dyDescent="0.25">
      <c r="A208" s="95"/>
      <c r="B208" s="96"/>
      <c r="C208" s="17" t="s">
        <v>168</v>
      </c>
      <c r="D208" s="12" t="s">
        <v>16</v>
      </c>
      <c r="E208" s="43" t="s">
        <v>199</v>
      </c>
      <c r="F208" s="10"/>
      <c r="G208" s="10">
        <v>2</v>
      </c>
      <c r="H208" s="38">
        <v>457.90098900000004</v>
      </c>
      <c r="I208" s="38">
        <f t="shared" si="19"/>
        <v>436.09618</v>
      </c>
      <c r="J208" s="39">
        <f t="shared" si="18"/>
        <v>915.80197800000008</v>
      </c>
      <c r="K208" s="8" t="s">
        <v>117</v>
      </c>
    </row>
    <row r="209" spans="1:11" ht="15.75" customHeight="1" x14ac:dyDescent="0.25">
      <c r="A209" s="48"/>
      <c r="B209" s="1"/>
      <c r="C209" s="14"/>
      <c r="D209" s="15"/>
      <c r="E209" s="16"/>
      <c r="F209" s="89" t="s">
        <v>100</v>
      </c>
      <c r="G209" s="90"/>
      <c r="H209" s="91"/>
      <c r="I209" s="82"/>
      <c r="J209" s="58">
        <f>SUM(J193:J208)</f>
        <v>2743.4146886250001</v>
      </c>
    </row>
    <row r="210" spans="1:11" ht="15.75" customHeight="1" x14ac:dyDescent="0.25">
      <c r="A210" s="11" t="s">
        <v>19</v>
      </c>
      <c r="B210" s="7" t="s">
        <v>6</v>
      </c>
      <c r="C210" s="9" t="s">
        <v>7</v>
      </c>
      <c r="D210" s="9" t="s">
        <v>8</v>
      </c>
      <c r="E210" s="9" t="s">
        <v>9</v>
      </c>
      <c r="F210" s="7" t="s">
        <v>10</v>
      </c>
      <c r="G210" s="9" t="s">
        <v>11</v>
      </c>
      <c r="H210" s="7" t="s">
        <v>103</v>
      </c>
      <c r="I210" s="7"/>
      <c r="J210" s="7" t="s">
        <v>12</v>
      </c>
      <c r="K210" s="7" t="s">
        <v>102</v>
      </c>
    </row>
    <row r="211" spans="1:11" s="70" customFormat="1" ht="15.75" customHeight="1" x14ac:dyDescent="0.25">
      <c r="A211" s="97" t="s">
        <v>170</v>
      </c>
      <c r="B211" s="100" t="s">
        <v>110</v>
      </c>
      <c r="C211" s="8"/>
      <c r="D211" s="73" t="s">
        <v>16</v>
      </c>
      <c r="E211" s="74">
        <v>14537414</v>
      </c>
      <c r="F211" s="72"/>
      <c r="G211" s="71">
        <v>1</v>
      </c>
      <c r="H211" s="75"/>
      <c r="I211" s="75"/>
      <c r="J211" s="39">
        <f t="shared" ref="J211:J215" si="20">H211*G211</f>
        <v>0</v>
      </c>
      <c r="K211" s="60"/>
    </row>
    <row r="212" spans="1:11" s="70" customFormat="1" ht="15.75" customHeight="1" x14ac:dyDescent="0.25">
      <c r="A212" s="98"/>
      <c r="B212" s="101"/>
      <c r="C212" s="8" t="s">
        <v>15</v>
      </c>
      <c r="D212" s="73" t="s">
        <v>152</v>
      </c>
      <c r="E212" s="74" t="s">
        <v>111</v>
      </c>
      <c r="F212" s="72"/>
      <c r="G212" s="71">
        <v>1</v>
      </c>
      <c r="H212" s="75">
        <v>42.87</v>
      </c>
      <c r="I212" s="75"/>
      <c r="J212" s="39">
        <f t="shared" si="20"/>
        <v>42.87</v>
      </c>
      <c r="K212" s="76" t="s">
        <v>107</v>
      </c>
    </row>
    <row r="213" spans="1:11" s="70" customFormat="1" ht="15.75" customHeight="1" x14ac:dyDescent="0.25">
      <c r="A213" s="98"/>
      <c r="B213" s="101"/>
      <c r="C213" s="8" t="s">
        <v>15</v>
      </c>
      <c r="D213" s="73" t="s">
        <v>153</v>
      </c>
      <c r="E213" s="74">
        <v>14537417</v>
      </c>
      <c r="F213" s="72"/>
      <c r="G213" s="71">
        <v>1</v>
      </c>
      <c r="H213" s="75">
        <v>1348.85</v>
      </c>
      <c r="I213" s="75"/>
      <c r="J213" s="39">
        <f t="shared" si="20"/>
        <v>1348.85</v>
      </c>
      <c r="K213" s="76" t="s">
        <v>13</v>
      </c>
    </row>
    <row r="214" spans="1:11" s="70" customFormat="1" ht="15.75" customHeight="1" x14ac:dyDescent="0.25">
      <c r="A214" s="98"/>
      <c r="B214" s="101"/>
      <c r="C214" s="8" t="s">
        <v>15</v>
      </c>
      <c r="D214" s="73" t="s">
        <v>29</v>
      </c>
      <c r="E214" s="74">
        <v>14536017</v>
      </c>
      <c r="F214" s="72"/>
      <c r="G214" s="71">
        <v>1</v>
      </c>
      <c r="H214" s="75">
        <v>42.87</v>
      </c>
      <c r="I214" s="75"/>
      <c r="J214" s="39">
        <f t="shared" si="20"/>
        <v>42.87</v>
      </c>
      <c r="K214" s="76" t="s">
        <v>107</v>
      </c>
    </row>
    <row r="215" spans="1:11" s="70" customFormat="1" ht="15.75" customHeight="1" x14ac:dyDescent="0.25">
      <c r="A215" s="98"/>
      <c r="B215" s="101"/>
      <c r="C215" s="8" t="s">
        <v>15</v>
      </c>
      <c r="D215" s="73" t="s">
        <v>105</v>
      </c>
      <c r="E215" s="74">
        <v>14537416</v>
      </c>
      <c r="F215" s="72"/>
      <c r="G215" s="71">
        <v>1</v>
      </c>
      <c r="H215" s="75">
        <v>138.13999999999999</v>
      </c>
      <c r="I215" s="75"/>
      <c r="J215" s="39">
        <f t="shared" si="20"/>
        <v>138.13999999999999</v>
      </c>
      <c r="K215" s="76" t="s">
        <v>112</v>
      </c>
    </row>
    <row r="216" spans="1:11" s="70" customFormat="1" ht="15.75" customHeight="1" x14ac:dyDescent="0.25">
      <c r="A216" s="98"/>
      <c r="B216" s="101"/>
      <c r="C216" s="68"/>
      <c r="D216" s="73"/>
      <c r="E216" s="69"/>
      <c r="F216" s="67"/>
      <c r="G216" s="68"/>
      <c r="H216" s="67"/>
      <c r="I216" s="67"/>
      <c r="J216" s="67"/>
      <c r="K216" s="67"/>
    </row>
    <row r="217" spans="1:11" ht="15.75" customHeight="1" x14ac:dyDescent="0.25">
      <c r="A217" s="99"/>
      <c r="B217" s="102"/>
      <c r="C217" s="77" t="s">
        <v>15</v>
      </c>
      <c r="D217" s="77" t="s">
        <v>128</v>
      </c>
      <c r="E217" s="78">
        <v>14537417</v>
      </c>
      <c r="F217" s="79"/>
      <c r="G217" s="77">
        <v>1</v>
      </c>
      <c r="H217" s="80">
        <v>1507.4579519999998</v>
      </c>
      <c r="I217" s="80"/>
      <c r="J217" s="81">
        <f t="shared" ref="J217" si="21">H217*G217</f>
        <v>1507.4579519999998</v>
      </c>
      <c r="K217" s="77" t="s">
        <v>135</v>
      </c>
    </row>
    <row r="218" spans="1:11" ht="15.75" customHeight="1" x14ac:dyDescent="0.25">
      <c r="F218" s="89" t="s">
        <v>100</v>
      </c>
      <c r="G218" s="90"/>
      <c r="H218" s="91"/>
      <c r="I218" s="82"/>
      <c r="J218" s="58">
        <f>SUM(J217:J217)</f>
        <v>1507.4579519999998</v>
      </c>
    </row>
    <row r="219" spans="1:11" x14ac:dyDescent="0.25">
      <c r="F219" s="92" t="s">
        <v>104</v>
      </c>
      <c r="G219" s="93"/>
      <c r="H219" s="94"/>
      <c r="I219" s="83"/>
      <c r="J219" s="40">
        <f>J209+J191+J111+J107+J103+J89+J73+J57+J42+J26+J22+J18+J14+J218</f>
        <v>44367.921581048111</v>
      </c>
      <c r="K219" s="49"/>
    </row>
    <row r="220" spans="1:11" x14ac:dyDescent="0.25">
      <c r="F220" s="92" t="s">
        <v>89</v>
      </c>
      <c r="G220" s="93"/>
      <c r="H220" s="94"/>
      <c r="I220" s="83"/>
      <c r="J220" s="52">
        <v>3500</v>
      </c>
      <c r="K220" s="51"/>
    </row>
    <row r="221" spans="1:11" x14ac:dyDescent="0.25">
      <c r="F221" s="92" t="s">
        <v>101</v>
      </c>
      <c r="G221" s="93"/>
      <c r="H221" s="94"/>
      <c r="I221" s="83"/>
      <c r="J221" s="40">
        <f>J220+J219</f>
        <v>47867.921581048111</v>
      </c>
      <c r="K221" s="50"/>
    </row>
    <row r="223" spans="1:11" s="22" customFormat="1" ht="15.75" x14ac:dyDescent="0.25">
      <c r="A223" s="18" t="s">
        <v>90</v>
      </c>
      <c r="B223" s="19"/>
      <c r="C223" s="20"/>
      <c r="D223" s="20"/>
      <c r="E223" s="21"/>
      <c r="F223" s="21"/>
      <c r="G223" s="21"/>
    </row>
    <row r="224" spans="1:11" ht="15.75" x14ac:dyDescent="0.25">
      <c r="A224" s="18" t="s">
        <v>91</v>
      </c>
      <c r="B224" s="19"/>
      <c r="C224" s="20"/>
      <c r="D224" s="20"/>
      <c r="E224" s="21"/>
      <c r="F224" s="21"/>
      <c r="G224" s="21"/>
    </row>
    <row r="225" spans="1:11" ht="15.75" x14ac:dyDescent="0.25">
      <c r="A225" s="23" t="s">
        <v>92</v>
      </c>
      <c r="B225" s="24"/>
      <c r="C225" s="25"/>
      <c r="D225" s="25"/>
      <c r="E225" s="26"/>
      <c r="F225" s="26"/>
      <c r="G225" s="26"/>
    </row>
    <row r="226" spans="1:11" ht="15.75" x14ac:dyDescent="0.25">
      <c r="A226" s="23" t="s">
        <v>93</v>
      </c>
      <c r="B226" s="24"/>
      <c r="C226" s="25"/>
      <c r="D226" s="25"/>
      <c r="E226" s="26"/>
      <c r="F226" s="26"/>
      <c r="G226" s="26"/>
    </row>
    <row r="227" spans="1:11" ht="15.75" x14ac:dyDescent="0.25">
      <c r="A227" s="18" t="s">
        <v>94</v>
      </c>
      <c r="B227" s="19"/>
      <c r="C227" s="20"/>
      <c r="D227" s="20"/>
      <c r="E227" s="21"/>
      <c r="F227" s="21"/>
      <c r="G227" s="21"/>
    </row>
    <row r="228" spans="1:11" x14ac:dyDescent="0.25">
      <c r="A228" s="27" t="s">
        <v>95</v>
      </c>
      <c r="B228" s="21"/>
      <c r="C228" s="20"/>
      <c r="D228" s="20"/>
      <c r="E228" s="21"/>
      <c r="F228" s="21"/>
      <c r="G228" s="21"/>
    </row>
    <row r="229" spans="1:11" ht="15.75" thickBot="1" x14ac:dyDescent="0.3">
      <c r="A229" s="27"/>
      <c r="B229" s="21"/>
      <c r="C229" s="20"/>
      <c r="D229" s="20"/>
      <c r="E229" s="21"/>
      <c r="F229" s="21"/>
      <c r="G229" s="21"/>
    </row>
    <row r="230" spans="1:11" ht="19.5" thickBot="1" x14ac:dyDescent="0.3">
      <c r="A230" s="28" t="s">
        <v>96</v>
      </c>
      <c r="B230" s="29"/>
      <c r="C230" s="30"/>
      <c r="D230" s="30"/>
      <c r="E230" s="29"/>
      <c r="F230" s="29"/>
      <c r="G230" s="29"/>
      <c r="H230" s="29"/>
      <c r="I230" s="29"/>
      <c r="J230" s="29"/>
      <c r="K230" s="29"/>
    </row>
    <row r="231" spans="1:11" ht="18.75" x14ac:dyDescent="0.25">
      <c r="A231" s="31"/>
      <c r="B231" s="32"/>
      <c r="C231" s="33"/>
      <c r="D231" s="33"/>
      <c r="E231" s="32"/>
      <c r="F231" s="32"/>
      <c r="G231" s="32"/>
    </row>
    <row r="232" spans="1:11" ht="15.75" x14ac:dyDescent="0.25">
      <c r="A232" s="88" t="s">
        <v>97</v>
      </c>
      <c r="B232" s="88"/>
      <c r="C232" s="34"/>
      <c r="D232" s="88" t="s">
        <v>123</v>
      </c>
      <c r="E232" s="88"/>
      <c r="J232" s="53" t="s">
        <v>126</v>
      </c>
    </row>
    <row r="233" spans="1:11" ht="15.75" x14ac:dyDescent="0.25">
      <c r="A233" s="34"/>
      <c r="B233" s="34"/>
      <c r="C233" s="34"/>
      <c r="D233" s="34"/>
      <c r="E233" s="34"/>
      <c r="J233" s="54"/>
    </row>
    <row r="234" spans="1:11" ht="15.75" x14ac:dyDescent="0.25">
      <c r="A234" s="34" t="s">
        <v>98</v>
      </c>
      <c r="B234" s="35"/>
      <c r="C234" s="36"/>
      <c r="D234" s="34" t="s">
        <v>98</v>
      </c>
      <c r="E234" s="35"/>
      <c r="J234" s="53" t="s">
        <v>98</v>
      </c>
    </row>
    <row r="235" spans="1:11" ht="15.75" x14ac:dyDescent="0.25">
      <c r="A235" s="88" t="s">
        <v>122</v>
      </c>
      <c r="B235" s="88"/>
      <c r="C235" s="37"/>
      <c r="D235" s="88" t="s">
        <v>124</v>
      </c>
      <c r="E235" s="88"/>
      <c r="J235" s="53" t="s">
        <v>127</v>
      </c>
    </row>
    <row r="236" spans="1:11" ht="15.75" x14ac:dyDescent="0.25">
      <c r="A236" s="88" t="s">
        <v>99</v>
      </c>
      <c r="B236" s="88"/>
      <c r="C236" s="34"/>
      <c r="D236" s="88" t="s">
        <v>125</v>
      </c>
      <c r="E236" s="88"/>
      <c r="H236" s="87"/>
      <c r="I236" s="87"/>
      <c r="J236" s="87"/>
    </row>
  </sheetData>
  <autoFilter ref="A112:L221" xr:uid="{00000000-0009-0000-0000-000000000000}"/>
  <mergeCells count="55">
    <mergeCell ref="F22:H22"/>
    <mergeCell ref="B4:G4"/>
    <mergeCell ref="B6:C6"/>
    <mergeCell ref="B7:C7"/>
    <mergeCell ref="A12:A13"/>
    <mergeCell ref="B12:B13"/>
    <mergeCell ref="F14:H14"/>
    <mergeCell ref="A16:A17"/>
    <mergeCell ref="B16:B17"/>
    <mergeCell ref="F18:H18"/>
    <mergeCell ref="A20:A21"/>
    <mergeCell ref="B20:B21"/>
    <mergeCell ref="F73:H73"/>
    <mergeCell ref="A24:A25"/>
    <mergeCell ref="B24:B25"/>
    <mergeCell ref="F26:H26"/>
    <mergeCell ref="A28:A41"/>
    <mergeCell ref="B28:B41"/>
    <mergeCell ref="F42:H42"/>
    <mergeCell ref="F57:H57"/>
    <mergeCell ref="A59:A72"/>
    <mergeCell ref="B59:B72"/>
    <mergeCell ref="A44:A56"/>
    <mergeCell ref="B44:B56"/>
    <mergeCell ref="F111:H111"/>
    <mergeCell ref="A75:A88"/>
    <mergeCell ref="B75:B88"/>
    <mergeCell ref="F89:H89"/>
    <mergeCell ref="A91:A102"/>
    <mergeCell ref="B91:B102"/>
    <mergeCell ref="F103:H103"/>
    <mergeCell ref="A105:A106"/>
    <mergeCell ref="B105:B106"/>
    <mergeCell ref="F107:H107"/>
    <mergeCell ref="A109:A110"/>
    <mergeCell ref="B109:B110"/>
    <mergeCell ref="F218:H218"/>
    <mergeCell ref="F219:H219"/>
    <mergeCell ref="F220:H220"/>
    <mergeCell ref="F221:H221"/>
    <mergeCell ref="A113:A190"/>
    <mergeCell ref="B113:B190"/>
    <mergeCell ref="F191:H191"/>
    <mergeCell ref="A193:A208"/>
    <mergeCell ref="B193:B208"/>
    <mergeCell ref="F209:H209"/>
    <mergeCell ref="A211:A217"/>
    <mergeCell ref="B211:B217"/>
    <mergeCell ref="H236:J236"/>
    <mergeCell ref="A232:B232"/>
    <mergeCell ref="D232:E232"/>
    <mergeCell ref="A235:B235"/>
    <mergeCell ref="D235:E235"/>
    <mergeCell ref="A236:B236"/>
    <mergeCell ref="D236:E236"/>
  </mergeCells>
  <pageMargins left="0.7" right="0.7" top="0.31" bottom="0.3" header="0.3" footer="0.3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6"/>
  <sheetViews>
    <sheetView topLeftCell="A205" workbookViewId="0">
      <selection activeCell="H224" sqref="H224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6.85546875" customWidth="1"/>
    <col min="5" max="5" width="14.85546875" customWidth="1"/>
    <col min="6" max="6" width="14" customWidth="1"/>
    <col min="7" max="7" width="4.85546875" customWidth="1"/>
    <col min="8" max="8" width="31.140625" bestFit="1" customWidth="1"/>
    <col min="9" max="9" width="13.7109375" bestFit="1" customWidth="1"/>
    <col min="10" max="10" width="21.42578125" customWidth="1"/>
    <col min="11" max="11" width="14.28515625" bestFit="1" customWidth="1"/>
  </cols>
  <sheetData>
    <row r="1" spans="1:10" ht="15.75" x14ac:dyDescent="0.25">
      <c r="B1" s="1"/>
      <c r="C1" s="1"/>
      <c r="D1" s="1"/>
      <c r="E1" s="1"/>
      <c r="F1" s="1"/>
      <c r="G1" s="1"/>
    </row>
    <row r="2" spans="1:10" ht="15.75" x14ac:dyDescent="0.25">
      <c r="B2" s="1"/>
      <c r="C2" s="1"/>
      <c r="D2" s="1"/>
      <c r="E2" s="1"/>
      <c r="F2" s="1"/>
      <c r="G2" s="1"/>
    </row>
    <row r="3" spans="1:10" ht="15.75" x14ac:dyDescent="0.25">
      <c r="B3" s="1"/>
      <c r="C3" s="1"/>
      <c r="D3" s="1"/>
      <c r="E3" s="1"/>
      <c r="F3" s="1"/>
      <c r="G3" s="1"/>
    </row>
    <row r="4" spans="1:10" ht="18.75" x14ac:dyDescent="0.25">
      <c r="B4" s="104" t="s">
        <v>0</v>
      </c>
      <c r="C4" s="105"/>
      <c r="D4" s="105"/>
      <c r="E4" s="105"/>
      <c r="F4" s="105"/>
      <c r="G4" s="105"/>
    </row>
    <row r="5" spans="1:10" ht="18.75" x14ac:dyDescent="0.25">
      <c r="B5" s="2"/>
      <c r="C5" s="1"/>
      <c r="D5" s="1"/>
      <c r="E5" s="1"/>
      <c r="F5" s="1"/>
      <c r="G5" s="1"/>
    </row>
    <row r="6" spans="1:10" ht="18.75" x14ac:dyDescent="0.25">
      <c r="A6" s="3" t="s">
        <v>1</v>
      </c>
      <c r="B6" s="106" t="s">
        <v>2</v>
      </c>
      <c r="C6" s="106"/>
      <c r="D6" s="1"/>
      <c r="E6" s="1"/>
      <c r="F6" s="1"/>
      <c r="G6" s="1"/>
    </row>
    <row r="7" spans="1:10" ht="18.75" x14ac:dyDescent="0.25">
      <c r="A7" s="3" t="s">
        <v>3</v>
      </c>
      <c r="B7" s="106" t="s">
        <v>129</v>
      </c>
      <c r="C7" s="106"/>
      <c r="D7" s="1"/>
      <c r="E7" s="1"/>
      <c r="F7" s="1"/>
      <c r="G7" s="1"/>
    </row>
    <row r="8" spans="1:10" ht="18.75" x14ac:dyDescent="0.25">
      <c r="A8" s="3" t="s">
        <v>4</v>
      </c>
      <c r="B8" s="4" t="s">
        <v>171</v>
      </c>
      <c r="C8" s="4"/>
      <c r="D8" s="1"/>
      <c r="E8" s="1"/>
      <c r="F8" s="1"/>
      <c r="G8" s="1"/>
    </row>
    <row r="10" spans="1:10" ht="18.75" x14ac:dyDescent="0.3">
      <c r="B10" s="5"/>
      <c r="C10" s="5"/>
      <c r="D10" s="5"/>
      <c r="E10" s="5"/>
      <c r="F10" s="5"/>
      <c r="G10" s="5"/>
      <c r="J10" s="59"/>
    </row>
    <row r="11" spans="1:10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103</v>
      </c>
      <c r="I11" s="7" t="s">
        <v>12</v>
      </c>
      <c r="J11" s="7" t="s">
        <v>102</v>
      </c>
    </row>
    <row r="12" spans="1:10" ht="15" customHeight="1" x14ac:dyDescent="0.25">
      <c r="A12" s="95" t="s">
        <v>177</v>
      </c>
      <c r="B12" s="103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38">
        <v>275.50532099999998</v>
      </c>
      <c r="I12" s="39">
        <f t="shared" ref="I12:I13" si="0">H12*G12</f>
        <v>275.50532099999998</v>
      </c>
      <c r="J12" s="8" t="s">
        <v>106</v>
      </c>
    </row>
    <row r="13" spans="1:10" ht="15" customHeight="1" x14ac:dyDescent="0.25">
      <c r="A13" s="95"/>
      <c r="B13" s="103"/>
      <c r="C13" s="8" t="s">
        <v>15</v>
      </c>
      <c r="D13" s="8" t="s">
        <v>16</v>
      </c>
      <c r="E13" s="8">
        <v>14560211</v>
      </c>
      <c r="F13" s="8"/>
      <c r="G13" s="8">
        <v>4</v>
      </c>
      <c r="H13" s="38">
        <v>17.294255999999997</v>
      </c>
      <c r="I13" s="39">
        <f t="shared" si="0"/>
        <v>69.177023999999989</v>
      </c>
      <c r="J13" s="8" t="s">
        <v>106</v>
      </c>
    </row>
    <row r="14" spans="1:10" x14ac:dyDescent="0.25">
      <c r="F14" s="89" t="s">
        <v>100</v>
      </c>
      <c r="G14" s="90"/>
      <c r="H14" s="91"/>
      <c r="I14" s="57">
        <f>SUM(I12:I13)</f>
        <v>344.68234499999994</v>
      </c>
    </row>
    <row r="15" spans="1:10" ht="15.75" x14ac:dyDescent="0.25">
      <c r="A15" s="11" t="s">
        <v>19</v>
      </c>
      <c r="B15" s="7" t="s">
        <v>6</v>
      </c>
      <c r="C15" s="7" t="s">
        <v>7</v>
      </c>
      <c r="D15" s="7" t="s">
        <v>8</v>
      </c>
      <c r="E15" s="7" t="s">
        <v>9</v>
      </c>
      <c r="F15" s="7" t="s">
        <v>10</v>
      </c>
      <c r="G15" s="41" t="s">
        <v>11</v>
      </c>
      <c r="H15" s="7" t="s">
        <v>103</v>
      </c>
      <c r="I15" s="7" t="s">
        <v>12</v>
      </c>
      <c r="J15" s="7" t="s">
        <v>102</v>
      </c>
    </row>
    <row r="16" spans="1:10" ht="15" customHeight="1" x14ac:dyDescent="0.25">
      <c r="A16" s="95" t="s">
        <v>176</v>
      </c>
      <c r="B16" s="95" t="s">
        <v>20</v>
      </c>
      <c r="C16" s="60" t="s">
        <v>15</v>
      </c>
      <c r="D16" s="60" t="s">
        <v>105</v>
      </c>
      <c r="E16" s="60">
        <v>14625659</v>
      </c>
      <c r="F16" s="60"/>
      <c r="G16" s="84">
        <v>1</v>
      </c>
      <c r="H16" s="56">
        <v>57.264479999999999</v>
      </c>
      <c r="I16" s="85">
        <f>H16*G16</f>
        <v>57.264479999999999</v>
      </c>
      <c r="J16" s="60" t="s">
        <v>135</v>
      </c>
    </row>
    <row r="17" spans="1:10" ht="15" customHeight="1" x14ac:dyDescent="0.25">
      <c r="A17" s="95"/>
      <c r="B17" s="95"/>
      <c r="C17" s="60" t="s">
        <v>15</v>
      </c>
      <c r="D17" s="60" t="s">
        <v>16</v>
      </c>
      <c r="E17" s="60">
        <v>14560211</v>
      </c>
      <c r="F17" s="60"/>
      <c r="G17" s="84">
        <v>4</v>
      </c>
      <c r="H17" s="56">
        <v>17.294255999999997</v>
      </c>
      <c r="I17" s="85">
        <f>H17*G17</f>
        <v>69.177023999999989</v>
      </c>
      <c r="J17" s="60" t="s">
        <v>155</v>
      </c>
    </row>
    <row r="18" spans="1:10" x14ac:dyDescent="0.25">
      <c r="F18" s="89" t="s">
        <v>100</v>
      </c>
      <c r="G18" s="90"/>
      <c r="H18" s="91"/>
      <c r="I18" s="58">
        <f>SUM(I16:I17)</f>
        <v>126.44150399999998</v>
      </c>
      <c r="J18" s="8"/>
    </row>
    <row r="19" spans="1:10" ht="15.75" x14ac:dyDescent="0.25">
      <c r="A19" s="11" t="s">
        <v>19</v>
      </c>
      <c r="B19" s="7" t="s">
        <v>6</v>
      </c>
      <c r="C19" s="9" t="s">
        <v>7</v>
      </c>
      <c r="D19" s="9" t="s">
        <v>8</v>
      </c>
      <c r="E19" s="9" t="s">
        <v>9</v>
      </c>
      <c r="F19" s="7" t="s">
        <v>10</v>
      </c>
      <c r="G19" s="9" t="s">
        <v>11</v>
      </c>
      <c r="H19" s="7" t="s">
        <v>103</v>
      </c>
      <c r="I19" s="7" t="s">
        <v>12</v>
      </c>
      <c r="J19" s="7" t="s">
        <v>102</v>
      </c>
    </row>
    <row r="20" spans="1:10" ht="15" customHeight="1" x14ac:dyDescent="0.25">
      <c r="A20" s="95" t="s">
        <v>174</v>
      </c>
      <c r="B20" s="103" t="s">
        <v>23</v>
      </c>
      <c r="C20" s="8" t="s">
        <v>15</v>
      </c>
      <c r="D20" s="8" t="s">
        <v>105</v>
      </c>
      <c r="E20" s="43">
        <v>14589143</v>
      </c>
      <c r="F20" s="47"/>
      <c r="G20" s="8">
        <v>1</v>
      </c>
      <c r="H20" s="38">
        <v>275.50532099999998</v>
      </c>
      <c r="I20" s="39">
        <f t="shared" ref="I20:I21" si="1">H20*G20</f>
        <v>275.50532099999998</v>
      </c>
      <c r="J20" s="8" t="s">
        <v>109</v>
      </c>
    </row>
    <row r="21" spans="1:10" ht="15" customHeight="1" x14ac:dyDescent="0.25">
      <c r="A21" s="95"/>
      <c r="B21" s="103"/>
      <c r="C21" s="8" t="s">
        <v>15</v>
      </c>
      <c r="D21" s="8" t="s">
        <v>21</v>
      </c>
      <c r="E21" s="43">
        <v>14560211</v>
      </c>
      <c r="F21" s="10"/>
      <c r="G21" s="8">
        <v>4</v>
      </c>
      <c r="H21" s="38">
        <v>17.294255999999997</v>
      </c>
      <c r="I21" s="39">
        <f t="shared" si="1"/>
        <v>69.177023999999989</v>
      </c>
      <c r="J21" s="8" t="s">
        <v>109</v>
      </c>
    </row>
    <row r="22" spans="1:10" x14ac:dyDescent="0.25">
      <c r="F22" s="89" t="s">
        <v>100</v>
      </c>
      <c r="G22" s="90"/>
      <c r="H22" s="91"/>
      <c r="I22" s="58">
        <f>SUM(I20:I21)</f>
        <v>344.68234499999994</v>
      </c>
      <c r="J22" s="8"/>
    </row>
    <row r="23" spans="1:10" ht="15.75" x14ac:dyDescent="0.25">
      <c r="A23" s="11" t="s">
        <v>19</v>
      </c>
      <c r="B23" s="7" t="s">
        <v>6</v>
      </c>
      <c r="C23" s="9" t="s">
        <v>7</v>
      </c>
      <c r="D23" s="9" t="s">
        <v>8</v>
      </c>
      <c r="E23" s="45" t="s">
        <v>9</v>
      </c>
      <c r="F23" s="7" t="s">
        <v>10</v>
      </c>
      <c r="G23" s="9" t="s">
        <v>11</v>
      </c>
      <c r="H23" s="7" t="s">
        <v>103</v>
      </c>
      <c r="I23" s="7" t="s">
        <v>12</v>
      </c>
      <c r="J23" s="7" t="s">
        <v>102</v>
      </c>
    </row>
    <row r="24" spans="1:10" ht="15" customHeight="1" x14ac:dyDescent="0.25">
      <c r="A24" s="95" t="s">
        <v>175</v>
      </c>
      <c r="B24" s="103" t="s">
        <v>24</v>
      </c>
      <c r="C24" s="8" t="s">
        <v>15</v>
      </c>
      <c r="D24" s="8" t="s">
        <v>105</v>
      </c>
      <c r="E24" s="43">
        <v>14589143</v>
      </c>
      <c r="F24" s="44"/>
      <c r="G24" s="8">
        <v>1</v>
      </c>
      <c r="H24" s="38">
        <v>275.50532099999998</v>
      </c>
      <c r="I24" s="39">
        <f t="shared" ref="I24:I25" si="2">H24*G24</f>
        <v>275.50532099999998</v>
      </c>
      <c r="J24" s="8" t="s">
        <v>118</v>
      </c>
    </row>
    <row r="25" spans="1:10" ht="15" customHeight="1" x14ac:dyDescent="0.25">
      <c r="A25" s="95"/>
      <c r="B25" s="103"/>
      <c r="C25" s="8" t="s">
        <v>15</v>
      </c>
      <c r="D25" s="8" t="s">
        <v>16</v>
      </c>
      <c r="E25" s="43">
        <v>14560211</v>
      </c>
      <c r="F25" s="10"/>
      <c r="G25" s="8">
        <v>4</v>
      </c>
      <c r="H25" s="38">
        <v>17.294255999999997</v>
      </c>
      <c r="I25" s="39">
        <f t="shared" si="2"/>
        <v>69.177023999999989</v>
      </c>
      <c r="J25" s="8" t="s">
        <v>118</v>
      </c>
    </row>
    <row r="26" spans="1:10" x14ac:dyDescent="0.25">
      <c r="F26" s="89" t="s">
        <v>100</v>
      </c>
      <c r="G26" s="90"/>
      <c r="H26" s="91"/>
      <c r="I26" s="58">
        <f>SUM(I24:I25)</f>
        <v>344.68234499999994</v>
      </c>
      <c r="J26" s="8"/>
    </row>
    <row r="27" spans="1:10" ht="15.75" x14ac:dyDescent="0.25">
      <c r="A27" s="11" t="s">
        <v>19</v>
      </c>
      <c r="B27" s="7" t="s">
        <v>6</v>
      </c>
      <c r="C27" s="9" t="s">
        <v>7</v>
      </c>
      <c r="D27" s="9" t="s">
        <v>8</v>
      </c>
      <c r="E27" s="45" t="s">
        <v>9</v>
      </c>
      <c r="F27" s="7" t="s">
        <v>10</v>
      </c>
      <c r="G27" s="9" t="s">
        <v>11</v>
      </c>
      <c r="H27" s="7" t="s">
        <v>103</v>
      </c>
      <c r="I27" s="7" t="s">
        <v>12</v>
      </c>
      <c r="J27" s="7" t="s">
        <v>102</v>
      </c>
    </row>
    <row r="28" spans="1:10" ht="15" customHeight="1" x14ac:dyDescent="0.25">
      <c r="A28" s="95" t="s">
        <v>183</v>
      </c>
      <c r="B28" s="103" t="s">
        <v>25</v>
      </c>
      <c r="C28" s="8" t="s">
        <v>15</v>
      </c>
      <c r="D28" s="8" t="s">
        <v>39</v>
      </c>
      <c r="E28" s="43">
        <v>11707954</v>
      </c>
      <c r="F28" s="10"/>
      <c r="G28" s="8">
        <v>1</v>
      </c>
      <c r="H28" s="38">
        <v>12.0607305</v>
      </c>
      <c r="I28" s="39">
        <f t="shared" ref="I28:I41" si="3">H28*G28</f>
        <v>12.0607305</v>
      </c>
      <c r="J28" s="8" t="s">
        <v>109</v>
      </c>
    </row>
    <row r="29" spans="1:10" ht="15" customHeight="1" x14ac:dyDescent="0.25">
      <c r="A29" s="95"/>
      <c r="B29" s="103"/>
      <c r="C29" s="8" t="s">
        <v>15</v>
      </c>
      <c r="D29" s="8" t="s">
        <v>39</v>
      </c>
      <c r="E29" s="43">
        <v>11701198</v>
      </c>
      <c r="F29" s="10"/>
      <c r="G29" s="8">
        <v>1</v>
      </c>
      <c r="H29" s="38">
        <v>45.744047999999992</v>
      </c>
      <c r="I29" s="39">
        <f t="shared" si="3"/>
        <v>45.744047999999992</v>
      </c>
      <c r="J29" s="8" t="s">
        <v>109</v>
      </c>
    </row>
    <row r="30" spans="1:10" ht="15" customHeight="1" x14ac:dyDescent="0.25">
      <c r="A30" s="95"/>
      <c r="B30" s="103"/>
      <c r="C30" s="8" t="s">
        <v>15</v>
      </c>
      <c r="D30" s="8" t="s">
        <v>39</v>
      </c>
      <c r="E30" s="43" t="s">
        <v>28</v>
      </c>
      <c r="F30" s="44"/>
      <c r="G30" s="8">
        <v>1</v>
      </c>
      <c r="H30" s="38">
        <v>81.32741399999999</v>
      </c>
      <c r="I30" s="39">
        <f t="shared" si="3"/>
        <v>81.32741399999999</v>
      </c>
      <c r="J30" s="8" t="s">
        <v>117</v>
      </c>
    </row>
    <row r="31" spans="1:10" ht="15" customHeight="1" x14ac:dyDescent="0.25">
      <c r="A31" s="95"/>
      <c r="B31" s="103"/>
      <c r="C31" s="8" t="s">
        <v>15</v>
      </c>
      <c r="D31" s="8" t="s">
        <v>39</v>
      </c>
      <c r="E31" s="43" t="s">
        <v>27</v>
      </c>
      <c r="F31" s="10"/>
      <c r="G31" s="8">
        <v>1</v>
      </c>
      <c r="H31" s="38">
        <v>80.861760000000004</v>
      </c>
      <c r="I31" s="39">
        <f t="shared" si="3"/>
        <v>80.861760000000004</v>
      </c>
      <c r="J31" s="8" t="s">
        <v>117</v>
      </c>
    </row>
    <row r="32" spans="1:10" ht="15" customHeight="1" x14ac:dyDescent="0.25">
      <c r="A32" s="95"/>
      <c r="B32" s="103"/>
      <c r="C32" s="8" t="s">
        <v>15</v>
      </c>
      <c r="D32" s="8" t="s">
        <v>39</v>
      </c>
      <c r="E32" s="43">
        <v>11701192</v>
      </c>
      <c r="F32" s="10"/>
      <c r="G32" s="8">
        <v>1</v>
      </c>
      <c r="H32" s="38">
        <v>30.527658000000002</v>
      </c>
      <c r="I32" s="39">
        <f t="shared" si="3"/>
        <v>30.527658000000002</v>
      </c>
      <c r="J32" s="8" t="s">
        <v>117</v>
      </c>
    </row>
    <row r="33" spans="1:10" ht="15" customHeight="1" x14ac:dyDescent="0.25">
      <c r="A33" s="95"/>
      <c r="B33" s="103"/>
      <c r="C33" s="8" t="s">
        <v>15</v>
      </c>
      <c r="D33" s="8" t="s">
        <v>105</v>
      </c>
      <c r="E33" s="43">
        <v>14763370</v>
      </c>
      <c r="F33" s="10"/>
      <c r="G33" s="8">
        <v>1</v>
      </c>
      <c r="H33" s="38">
        <v>269.02108800000002</v>
      </c>
      <c r="I33" s="39">
        <f t="shared" si="3"/>
        <v>269.02108800000002</v>
      </c>
      <c r="J33" s="8" t="s">
        <v>117</v>
      </c>
    </row>
    <row r="34" spans="1:10" ht="15" customHeight="1" x14ac:dyDescent="0.25">
      <c r="A34" s="95"/>
      <c r="B34" s="103"/>
      <c r="C34" s="8" t="s">
        <v>15</v>
      </c>
      <c r="D34" s="8" t="s">
        <v>35</v>
      </c>
      <c r="E34" s="43" t="s">
        <v>146</v>
      </c>
      <c r="F34" s="10"/>
      <c r="G34" s="8">
        <v>1</v>
      </c>
      <c r="H34" s="38">
        <v>534.67882650000001</v>
      </c>
      <c r="I34" s="39">
        <f t="shared" si="3"/>
        <v>534.67882650000001</v>
      </c>
      <c r="J34" s="8" t="s">
        <v>13</v>
      </c>
    </row>
    <row r="35" spans="1:10" ht="15" customHeight="1" x14ac:dyDescent="0.25">
      <c r="A35" s="95"/>
      <c r="B35" s="103"/>
      <c r="C35" s="8" t="s">
        <v>15</v>
      </c>
      <c r="D35" s="8" t="s">
        <v>35</v>
      </c>
      <c r="E35" s="43">
        <v>14714682</v>
      </c>
      <c r="F35" s="10"/>
      <c r="G35" s="8">
        <v>1</v>
      </c>
      <c r="H35" s="38">
        <v>541.85831700000006</v>
      </c>
      <c r="I35" s="39">
        <f t="shared" si="3"/>
        <v>541.85831700000006</v>
      </c>
      <c r="J35" s="8" t="s">
        <v>135</v>
      </c>
    </row>
    <row r="36" spans="1:10" ht="15" customHeight="1" x14ac:dyDescent="0.25">
      <c r="A36" s="95"/>
      <c r="B36" s="103"/>
      <c r="C36" s="8" t="s">
        <v>15</v>
      </c>
      <c r="D36" s="8" t="s">
        <v>32</v>
      </c>
      <c r="E36" s="43">
        <v>15094944</v>
      </c>
      <c r="F36" s="10"/>
      <c r="G36" s="8">
        <v>1</v>
      </c>
      <c r="H36" s="38">
        <v>242.55695100000003</v>
      </c>
      <c r="I36" s="39">
        <f t="shared" si="3"/>
        <v>242.55695100000003</v>
      </c>
      <c r="J36" s="8" t="s">
        <v>13</v>
      </c>
    </row>
    <row r="37" spans="1:10" ht="15" customHeight="1" x14ac:dyDescent="0.25">
      <c r="A37" s="95"/>
      <c r="B37" s="103"/>
      <c r="C37" s="8" t="s">
        <v>15</v>
      </c>
      <c r="D37" s="8" t="s">
        <v>147</v>
      </c>
      <c r="E37" s="43" t="s">
        <v>148</v>
      </c>
      <c r="F37" s="10"/>
      <c r="G37" s="8">
        <v>1</v>
      </c>
      <c r="H37" s="38">
        <v>357.18473700000004</v>
      </c>
      <c r="I37" s="39">
        <f t="shared" si="3"/>
        <v>357.18473700000004</v>
      </c>
      <c r="J37" s="8" t="s">
        <v>13</v>
      </c>
    </row>
    <row r="38" spans="1:10" ht="15" customHeight="1" x14ac:dyDescent="0.25">
      <c r="A38" s="95"/>
      <c r="B38" s="103"/>
      <c r="C38" s="8" t="s">
        <v>15</v>
      </c>
      <c r="D38" s="8" t="s">
        <v>137</v>
      </c>
      <c r="E38" s="43">
        <v>14502604</v>
      </c>
      <c r="F38" s="10"/>
      <c r="G38" s="8">
        <v>1</v>
      </c>
      <c r="H38" s="38">
        <v>314.79930300000001</v>
      </c>
      <c r="I38" s="39">
        <f t="shared" si="3"/>
        <v>314.79930300000001</v>
      </c>
      <c r="J38" s="8" t="s">
        <v>135</v>
      </c>
    </row>
    <row r="39" spans="1:10" ht="15" customHeight="1" x14ac:dyDescent="0.25">
      <c r="A39" s="95"/>
      <c r="B39" s="103"/>
      <c r="C39" s="8" t="s">
        <v>15</v>
      </c>
      <c r="D39" s="8" t="s">
        <v>33</v>
      </c>
      <c r="E39" s="43" t="s">
        <v>26</v>
      </c>
      <c r="F39" s="10"/>
      <c r="G39" s="8">
        <v>1</v>
      </c>
      <c r="H39" s="38">
        <v>528.3599999999999</v>
      </c>
      <c r="I39" s="39">
        <f t="shared" si="3"/>
        <v>528.3599999999999</v>
      </c>
      <c r="J39" s="8" t="s">
        <v>117</v>
      </c>
    </row>
    <row r="40" spans="1:10" ht="15" customHeight="1" x14ac:dyDescent="0.25">
      <c r="A40" s="95"/>
      <c r="B40" s="103"/>
      <c r="C40" s="8" t="s">
        <v>15</v>
      </c>
      <c r="D40" s="8" t="s">
        <v>149</v>
      </c>
      <c r="E40" s="43" t="s">
        <v>150</v>
      </c>
      <c r="F40" s="10"/>
      <c r="G40" s="8">
        <v>1</v>
      </c>
      <c r="H40" s="38">
        <v>2100.9451679999997</v>
      </c>
      <c r="I40" s="39">
        <f t="shared" si="3"/>
        <v>2100.9451679999997</v>
      </c>
      <c r="J40" s="8" t="s">
        <v>136</v>
      </c>
    </row>
    <row r="41" spans="1:10" ht="15" customHeight="1" x14ac:dyDescent="0.25">
      <c r="A41" s="95"/>
      <c r="B41" s="103"/>
      <c r="C41" s="8"/>
      <c r="D41" s="8" t="s">
        <v>134</v>
      </c>
      <c r="E41" s="43">
        <v>14763295</v>
      </c>
      <c r="F41" s="10"/>
      <c r="G41" s="8">
        <v>1</v>
      </c>
      <c r="H41" s="38"/>
      <c r="I41" s="39">
        <f t="shared" si="3"/>
        <v>0</v>
      </c>
      <c r="J41" s="8" t="s">
        <v>151</v>
      </c>
    </row>
    <row r="42" spans="1:10" x14ac:dyDescent="0.25">
      <c r="A42" s="70"/>
      <c r="F42" s="89" t="s">
        <v>100</v>
      </c>
      <c r="G42" s="90"/>
      <c r="H42" s="91"/>
      <c r="I42" s="58">
        <f>SUM(I28:I41)</f>
        <v>5139.9260009999998</v>
      </c>
      <c r="J42" s="8"/>
    </row>
    <row r="43" spans="1:10" ht="15.75" x14ac:dyDescent="0.25">
      <c r="A43" s="6" t="s">
        <v>19</v>
      </c>
      <c r="B43" s="7" t="s">
        <v>6</v>
      </c>
      <c r="C43" s="9" t="s">
        <v>7</v>
      </c>
      <c r="D43" s="9" t="s">
        <v>8</v>
      </c>
      <c r="E43" s="45" t="s">
        <v>9</v>
      </c>
      <c r="F43" s="7" t="s">
        <v>10</v>
      </c>
      <c r="G43" s="9" t="s">
        <v>11</v>
      </c>
      <c r="H43" s="7" t="s">
        <v>103</v>
      </c>
      <c r="I43" s="7" t="s">
        <v>12</v>
      </c>
      <c r="J43" s="7" t="s">
        <v>102</v>
      </c>
    </row>
    <row r="44" spans="1:10" ht="15" customHeight="1" x14ac:dyDescent="0.25">
      <c r="A44" s="95" t="s">
        <v>184</v>
      </c>
      <c r="B44" s="103" t="s">
        <v>30</v>
      </c>
      <c r="C44" s="8" t="s">
        <v>15</v>
      </c>
      <c r="D44" s="8" t="s">
        <v>39</v>
      </c>
      <c r="E44" s="43">
        <v>11707954</v>
      </c>
      <c r="F44" s="10"/>
      <c r="G44" s="8">
        <v>1</v>
      </c>
      <c r="H44" s="56">
        <v>12.0607305</v>
      </c>
      <c r="I44" s="39">
        <f>G44*H44</f>
        <v>12.0607305</v>
      </c>
      <c r="J44" s="8" t="s">
        <v>109</v>
      </c>
    </row>
    <row r="45" spans="1:10" ht="15" customHeight="1" x14ac:dyDescent="0.25">
      <c r="A45" s="95"/>
      <c r="B45" s="103"/>
      <c r="C45" s="8" t="s">
        <v>15</v>
      </c>
      <c r="D45" s="8" t="s">
        <v>39</v>
      </c>
      <c r="E45" s="43">
        <v>11701198</v>
      </c>
      <c r="F45" s="10"/>
      <c r="G45" s="8">
        <v>1</v>
      </c>
      <c r="H45" s="38">
        <v>45.744047999999992</v>
      </c>
      <c r="I45" s="39">
        <f t="shared" ref="I45:I56" si="4">G45*H45</f>
        <v>45.744047999999992</v>
      </c>
      <c r="J45" s="8" t="s">
        <v>109</v>
      </c>
    </row>
    <row r="46" spans="1:10" ht="15" customHeight="1" x14ac:dyDescent="0.25">
      <c r="A46" s="95"/>
      <c r="B46" s="103"/>
      <c r="C46" s="8" t="s">
        <v>15</v>
      </c>
      <c r="D46" s="8" t="s">
        <v>39</v>
      </c>
      <c r="E46" s="43" t="s">
        <v>28</v>
      </c>
      <c r="F46" s="44"/>
      <c r="G46" s="8">
        <v>1</v>
      </c>
      <c r="H46" s="38">
        <v>81.32741399999999</v>
      </c>
      <c r="I46" s="39">
        <f t="shared" si="4"/>
        <v>81.32741399999999</v>
      </c>
      <c r="J46" s="8" t="s">
        <v>117</v>
      </c>
    </row>
    <row r="47" spans="1:10" ht="15" customHeight="1" x14ac:dyDescent="0.25">
      <c r="A47" s="95"/>
      <c r="B47" s="103"/>
      <c r="C47" s="8" t="s">
        <v>15</v>
      </c>
      <c r="D47" s="8" t="s">
        <v>39</v>
      </c>
      <c r="E47" s="43" t="s">
        <v>27</v>
      </c>
      <c r="F47" s="10"/>
      <c r="G47" s="8">
        <v>1</v>
      </c>
      <c r="H47" s="38">
        <v>80.861760000000004</v>
      </c>
      <c r="I47" s="39">
        <f t="shared" si="4"/>
        <v>80.861760000000004</v>
      </c>
      <c r="J47" s="8" t="s">
        <v>117</v>
      </c>
    </row>
    <row r="48" spans="1:10" ht="15" customHeight="1" x14ac:dyDescent="0.25">
      <c r="A48" s="95"/>
      <c r="B48" s="103"/>
      <c r="C48" s="8" t="s">
        <v>15</v>
      </c>
      <c r="D48" s="8" t="s">
        <v>39</v>
      </c>
      <c r="E48" s="43">
        <v>11701192</v>
      </c>
      <c r="F48" s="10"/>
      <c r="G48" s="8">
        <v>1</v>
      </c>
      <c r="H48" s="38">
        <v>30.527658000000002</v>
      </c>
      <c r="I48" s="39">
        <f t="shared" si="4"/>
        <v>30.527658000000002</v>
      </c>
      <c r="J48" s="8" t="s">
        <v>117</v>
      </c>
    </row>
    <row r="49" spans="1:11" ht="15" customHeight="1" x14ac:dyDescent="0.25">
      <c r="A49" s="95"/>
      <c r="B49" s="103"/>
      <c r="C49" s="8" t="s">
        <v>15</v>
      </c>
      <c r="D49" s="8" t="s">
        <v>105</v>
      </c>
      <c r="E49" s="43">
        <v>14763370</v>
      </c>
      <c r="F49" s="10"/>
      <c r="G49" s="8">
        <v>1</v>
      </c>
      <c r="H49" s="38">
        <v>269.02108800000002</v>
      </c>
      <c r="I49" s="39">
        <f t="shared" si="4"/>
        <v>269.02108800000002</v>
      </c>
      <c r="J49" s="8" t="s">
        <v>117</v>
      </c>
    </row>
    <row r="50" spans="1:11" ht="15" customHeight="1" x14ac:dyDescent="0.25">
      <c r="A50" s="95"/>
      <c r="B50" s="103"/>
      <c r="C50" s="8" t="s">
        <v>15</v>
      </c>
      <c r="D50" s="8" t="s">
        <v>35</v>
      </c>
      <c r="E50" s="43" t="s">
        <v>146</v>
      </c>
      <c r="F50" s="10"/>
      <c r="G50" s="8">
        <v>1</v>
      </c>
      <c r="H50" s="38">
        <v>534.67882650000001</v>
      </c>
      <c r="I50" s="39">
        <f t="shared" si="4"/>
        <v>534.67882650000001</v>
      </c>
      <c r="J50" s="8" t="s">
        <v>13</v>
      </c>
    </row>
    <row r="51" spans="1:11" ht="15" customHeight="1" x14ac:dyDescent="0.25">
      <c r="A51" s="95"/>
      <c r="B51" s="103"/>
      <c r="C51" s="8" t="s">
        <v>15</v>
      </c>
      <c r="D51" s="8" t="s">
        <v>35</v>
      </c>
      <c r="E51" s="43">
        <v>14714682</v>
      </c>
      <c r="F51" s="10"/>
      <c r="G51" s="8">
        <v>1</v>
      </c>
      <c r="H51" s="38">
        <v>541.85831700000006</v>
      </c>
      <c r="I51" s="39">
        <f t="shared" si="4"/>
        <v>541.85831700000006</v>
      </c>
      <c r="J51" s="8" t="s">
        <v>135</v>
      </c>
    </row>
    <row r="52" spans="1:11" ht="15" customHeight="1" x14ac:dyDescent="0.25">
      <c r="A52" s="95"/>
      <c r="B52" s="103"/>
      <c r="C52" s="8" t="s">
        <v>15</v>
      </c>
      <c r="D52" s="8" t="s">
        <v>32</v>
      </c>
      <c r="E52" s="43">
        <v>15094944</v>
      </c>
      <c r="F52" s="10"/>
      <c r="G52" s="8">
        <v>1</v>
      </c>
      <c r="H52" s="38">
        <v>242.55695100000003</v>
      </c>
      <c r="I52" s="39">
        <f t="shared" si="4"/>
        <v>242.55695100000003</v>
      </c>
      <c r="J52" s="8" t="s">
        <v>13</v>
      </c>
    </row>
    <row r="53" spans="1:11" ht="15" customHeight="1" x14ac:dyDescent="0.25">
      <c r="A53" s="95"/>
      <c r="B53" s="103"/>
      <c r="C53" s="8" t="s">
        <v>15</v>
      </c>
      <c r="D53" s="8" t="s">
        <v>147</v>
      </c>
      <c r="E53" s="43" t="s">
        <v>148</v>
      </c>
      <c r="F53" s="10"/>
      <c r="G53" s="8">
        <v>1</v>
      </c>
      <c r="H53" s="38">
        <v>357.18473700000004</v>
      </c>
      <c r="I53" s="39">
        <f t="shared" si="4"/>
        <v>357.18473700000004</v>
      </c>
      <c r="J53" s="8" t="s">
        <v>13</v>
      </c>
    </row>
    <row r="54" spans="1:11" ht="15" customHeight="1" x14ac:dyDescent="0.25">
      <c r="A54" s="95"/>
      <c r="B54" s="103"/>
      <c r="C54" s="8" t="s">
        <v>15</v>
      </c>
      <c r="D54" s="8" t="s">
        <v>137</v>
      </c>
      <c r="E54" s="43">
        <v>14502604</v>
      </c>
      <c r="F54" s="10"/>
      <c r="G54" s="8">
        <v>1</v>
      </c>
      <c r="H54" s="38">
        <v>314.79930300000001</v>
      </c>
      <c r="I54" s="39">
        <f t="shared" si="4"/>
        <v>314.79930300000001</v>
      </c>
      <c r="J54" s="8" t="s">
        <v>135</v>
      </c>
    </row>
    <row r="55" spans="1:11" ht="15" customHeight="1" x14ac:dyDescent="0.25">
      <c r="A55" s="95"/>
      <c r="B55" s="103"/>
      <c r="C55" s="8" t="s">
        <v>15</v>
      </c>
      <c r="D55" s="8" t="s">
        <v>33</v>
      </c>
      <c r="E55" s="43" t="s">
        <v>26</v>
      </c>
      <c r="F55" s="10"/>
      <c r="G55" s="8">
        <v>1</v>
      </c>
      <c r="H55" s="38">
        <v>528.3599999999999</v>
      </c>
      <c r="I55" s="39">
        <f t="shared" si="4"/>
        <v>528.3599999999999</v>
      </c>
      <c r="J55" s="8" t="s">
        <v>117</v>
      </c>
    </row>
    <row r="56" spans="1:11" ht="15" customHeight="1" x14ac:dyDescent="0.25">
      <c r="A56" s="95"/>
      <c r="B56" s="103"/>
      <c r="C56" s="8" t="s">
        <v>15</v>
      </c>
      <c r="D56" s="8" t="s">
        <v>149</v>
      </c>
      <c r="E56" s="43" t="s">
        <v>150</v>
      </c>
      <c r="F56" s="10"/>
      <c r="G56" s="8">
        <v>1</v>
      </c>
      <c r="H56" s="38">
        <v>2100.9451679999997</v>
      </c>
      <c r="I56" s="39">
        <f t="shared" si="4"/>
        <v>2100.9451679999997</v>
      </c>
      <c r="J56" s="8" t="s">
        <v>136</v>
      </c>
    </row>
    <row r="57" spans="1:11" x14ac:dyDescent="0.25">
      <c r="F57" s="89" t="s">
        <v>100</v>
      </c>
      <c r="G57" s="90"/>
      <c r="H57" s="91"/>
      <c r="I57" s="58">
        <f>SUM(I44:I56)</f>
        <v>5139.9260009999998</v>
      </c>
      <c r="J57" s="8"/>
    </row>
    <row r="58" spans="1:11" ht="15.75" x14ac:dyDescent="0.25">
      <c r="A58" s="11" t="s">
        <v>19</v>
      </c>
      <c r="B58" s="7" t="s">
        <v>6</v>
      </c>
      <c r="C58" s="9" t="s">
        <v>7</v>
      </c>
      <c r="D58" s="9" t="s">
        <v>8</v>
      </c>
      <c r="E58" s="45" t="s">
        <v>9</v>
      </c>
      <c r="F58" s="7" t="s">
        <v>10</v>
      </c>
      <c r="G58" s="9" t="s">
        <v>11</v>
      </c>
      <c r="H58" s="7" t="s">
        <v>103</v>
      </c>
      <c r="I58" s="7" t="s">
        <v>12</v>
      </c>
      <c r="J58" s="7" t="s">
        <v>102</v>
      </c>
    </row>
    <row r="59" spans="1:11" ht="15" customHeight="1" x14ac:dyDescent="0.25">
      <c r="A59" s="95" t="s">
        <v>181</v>
      </c>
      <c r="B59" s="103" t="s">
        <v>145</v>
      </c>
      <c r="C59" s="61" t="s">
        <v>15</v>
      </c>
      <c r="D59" s="8" t="s">
        <v>39</v>
      </c>
      <c r="E59" s="43">
        <v>990596</v>
      </c>
      <c r="F59" s="10"/>
      <c r="G59" s="8">
        <v>1</v>
      </c>
      <c r="H59" s="56">
        <v>2.8788480000000001</v>
      </c>
      <c r="I59" s="39">
        <f t="shared" ref="I59:I72" si="5">H59*G59</f>
        <v>2.8788480000000001</v>
      </c>
      <c r="J59" s="8" t="s">
        <v>136</v>
      </c>
    </row>
    <row r="60" spans="1:11" ht="15" customHeight="1" x14ac:dyDescent="0.25">
      <c r="A60" s="95"/>
      <c r="B60" s="103"/>
      <c r="C60" s="61" t="s">
        <v>15</v>
      </c>
      <c r="D60" s="8" t="s">
        <v>16</v>
      </c>
      <c r="E60" s="43">
        <v>14508911</v>
      </c>
      <c r="F60" s="10"/>
      <c r="G60" s="8">
        <v>1</v>
      </c>
      <c r="H60" s="56">
        <v>133.29489599999997</v>
      </c>
      <c r="I60" s="39">
        <f t="shared" si="5"/>
        <v>133.29489599999997</v>
      </c>
      <c r="J60" s="8" t="s">
        <v>109</v>
      </c>
      <c r="K60" s="49"/>
    </row>
    <row r="61" spans="1:11" ht="15" customHeight="1" x14ac:dyDescent="0.25">
      <c r="A61" s="95"/>
      <c r="B61" s="103"/>
      <c r="C61" s="61" t="s">
        <v>15</v>
      </c>
      <c r="D61" s="8" t="s">
        <v>141</v>
      </c>
      <c r="E61" s="43">
        <v>14640027</v>
      </c>
      <c r="F61" s="10"/>
      <c r="G61" s="8">
        <v>1</v>
      </c>
      <c r="H61" s="56">
        <v>1324.4605920000001</v>
      </c>
      <c r="I61" s="39">
        <f t="shared" si="5"/>
        <v>1324.4605920000001</v>
      </c>
      <c r="J61" s="8" t="s">
        <v>117</v>
      </c>
    </row>
    <row r="62" spans="1:11" ht="15" customHeight="1" x14ac:dyDescent="0.25">
      <c r="A62" s="95"/>
      <c r="B62" s="103"/>
      <c r="C62" s="61" t="s">
        <v>15</v>
      </c>
      <c r="D62" s="8" t="s">
        <v>141</v>
      </c>
      <c r="E62" s="43">
        <v>14558674</v>
      </c>
      <c r="F62" s="10"/>
      <c r="G62" s="8">
        <v>1</v>
      </c>
      <c r="H62" s="38">
        <v>498.95092799999992</v>
      </c>
      <c r="I62" s="39">
        <f t="shared" si="5"/>
        <v>498.95092799999992</v>
      </c>
      <c r="J62" s="8" t="s">
        <v>136</v>
      </c>
    </row>
    <row r="63" spans="1:11" ht="15" customHeight="1" x14ac:dyDescent="0.25">
      <c r="A63" s="95"/>
      <c r="B63" s="103"/>
      <c r="C63" s="61" t="s">
        <v>15</v>
      </c>
      <c r="D63" s="8" t="s">
        <v>105</v>
      </c>
      <c r="E63" s="43">
        <v>14552332</v>
      </c>
      <c r="F63" s="10"/>
      <c r="G63" s="8">
        <v>1</v>
      </c>
      <c r="H63" s="38">
        <v>166.87739249999998</v>
      </c>
      <c r="I63" s="39">
        <f t="shared" si="5"/>
        <v>166.87739249999998</v>
      </c>
      <c r="J63" s="8" t="s">
        <v>109</v>
      </c>
    </row>
    <row r="64" spans="1:11" ht="15" customHeight="1" x14ac:dyDescent="0.25">
      <c r="A64" s="95"/>
      <c r="B64" s="103"/>
      <c r="C64" s="61" t="s">
        <v>15</v>
      </c>
      <c r="D64" s="8" t="s">
        <v>144</v>
      </c>
      <c r="E64" s="43">
        <v>14594933</v>
      </c>
      <c r="F64" s="10"/>
      <c r="G64" s="8">
        <v>1</v>
      </c>
      <c r="H64" s="38">
        <v>1659.8252160000002</v>
      </c>
      <c r="I64" s="39">
        <f t="shared" si="5"/>
        <v>1659.8252160000002</v>
      </c>
      <c r="J64" s="8" t="s">
        <v>109</v>
      </c>
    </row>
    <row r="65" spans="1:11" ht="15" customHeight="1" x14ac:dyDescent="0.25">
      <c r="A65" s="95"/>
      <c r="B65" s="103"/>
      <c r="C65" s="61" t="s">
        <v>15</v>
      </c>
      <c r="D65" s="8" t="s">
        <v>32</v>
      </c>
      <c r="E65" s="43">
        <v>14529771</v>
      </c>
      <c r="F65" s="10"/>
      <c r="G65" s="8">
        <v>1</v>
      </c>
      <c r="H65" s="56">
        <v>61.090909090909093</v>
      </c>
      <c r="I65" s="39">
        <f t="shared" si="5"/>
        <v>61.090909090909093</v>
      </c>
      <c r="J65" s="8" t="s">
        <v>109</v>
      </c>
    </row>
    <row r="66" spans="1:11" ht="15" customHeight="1" x14ac:dyDescent="0.25">
      <c r="A66" s="95"/>
      <c r="B66" s="103"/>
      <c r="C66" s="61" t="s">
        <v>15</v>
      </c>
      <c r="D66" s="8" t="s">
        <v>34</v>
      </c>
      <c r="E66" s="43">
        <v>14529772</v>
      </c>
      <c r="F66" s="10"/>
      <c r="G66" s="8">
        <v>1</v>
      </c>
      <c r="H66" s="38">
        <v>230.0894505</v>
      </c>
      <c r="I66" s="39">
        <f t="shared" si="5"/>
        <v>230.0894505</v>
      </c>
      <c r="J66" s="8" t="s">
        <v>117</v>
      </c>
    </row>
    <row r="67" spans="1:11" ht="15" customHeight="1" x14ac:dyDescent="0.25">
      <c r="A67" s="95"/>
      <c r="B67" s="103"/>
      <c r="C67" s="61" t="s">
        <v>15</v>
      </c>
      <c r="D67" s="8" t="s">
        <v>179</v>
      </c>
      <c r="E67" s="43">
        <v>14529773</v>
      </c>
      <c r="F67" s="10"/>
      <c r="G67" s="8">
        <v>1</v>
      </c>
      <c r="H67" s="38">
        <v>444.169872</v>
      </c>
      <c r="I67" s="39">
        <f t="shared" si="5"/>
        <v>444.169872</v>
      </c>
      <c r="J67" s="8" t="s">
        <v>117</v>
      </c>
    </row>
    <row r="68" spans="1:11" ht="15" customHeight="1" x14ac:dyDescent="0.25">
      <c r="A68" s="95"/>
      <c r="B68" s="103"/>
      <c r="C68" s="61" t="s">
        <v>15</v>
      </c>
      <c r="D68" s="8" t="s">
        <v>32</v>
      </c>
      <c r="E68" s="43">
        <v>14529762</v>
      </c>
      <c r="F68" s="10"/>
      <c r="G68" s="8">
        <v>3</v>
      </c>
      <c r="H68" s="38">
        <v>50.782032000000001</v>
      </c>
      <c r="I68" s="39">
        <f t="shared" si="5"/>
        <v>152.34609599999999</v>
      </c>
      <c r="J68" s="8" t="s">
        <v>117</v>
      </c>
    </row>
    <row r="69" spans="1:11" ht="14.45" customHeight="1" x14ac:dyDescent="0.25">
      <c r="A69" s="95"/>
      <c r="B69" s="103"/>
      <c r="C69" s="61" t="s">
        <v>15</v>
      </c>
      <c r="D69" s="8" t="s">
        <v>180</v>
      </c>
      <c r="E69" s="43">
        <v>14529769</v>
      </c>
      <c r="F69" s="10"/>
      <c r="G69" s="8">
        <v>1</v>
      </c>
      <c r="H69" s="38">
        <v>531.52847999999994</v>
      </c>
      <c r="I69" s="39">
        <f t="shared" si="5"/>
        <v>531.52847999999994</v>
      </c>
      <c r="J69" s="8" t="s">
        <v>136</v>
      </c>
    </row>
    <row r="70" spans="1:11" ht="15" customHeight="1" x14ac:dyDescent="0.25">
      <c r="A70" s="95"/>
      <c r="B70" s="103"/>
      <c r="C70" s="61" t="s">
        <v>15</v>
      </c>
      <c r="D70" s="8" t="s">
        <v>29</v>
      </c>
      <c r="E70" s="43">
        <v>14529765</v>
      </c>
      <c r="F70" s="10"/>
      <c r="G70" s="8">
        <v>1</v>
      </c>
      <c r="H70" s="38">
        <v>63.715679999999999</v>
      </c>
      <c r="I70" s="39">
        <f t="shared" si="5"/>
        <v>63.715679999999999</v>
      </c>
      <c r="J70" s="8" t="s">
        <v>109</v>
      </c>
      <c r="K70" s="49"/>
    </row>
    <row r="71" spans="1:11" ht="15" customHeight="1" x14ac:dyDescent="0.25">
      <c r="A71" s="95"/>
      <c r="B71" s="103"/>
      <c r="C71" s="61" t="s">
        <v>15</v>
      </c>
      <c r="D71" s="8" t="s">
        <v>16</v>
      </c>
      <c r="E71" s="43">
        <v>14552320</v>
      </c>
      <c r="F71" s="10"/>
      <c r="G71" s="8">
        <v>1</v>
      </c>
      <c r="H71" s="38">
        <v>85.787792999999994</v>
      </c>
      <c r="I71" s="39">
        <f t="shared" si="5"/>
        <v>85.787792999999994</v>
      </c>
      <c r="J71" s="8" t="s">
        <v>135</v>
      </c>
      <c r="K71" s="49"/>
    </row>
    <row r="72" spans="1:11" ht="15" customHeight="1" x14ac:dyDescent="0.25">
      <c r="A72" s="95"/>
      <c r="B72" s="103"/>
      <c r="C72" s="61" t="s">
        <v>15</v>
      </c>
      <c r="D72" s="8" t="s">
        <v>141</v>
      </c>
      <c r="E72" s="43" t="s">
        <v>36</v>
      </c>
      <c r="F72" s="10"/>
      <c r="G72" s="8">
        <v>1</v>
      </c>
      <c r="H72" s="38">
        <v>101.92392</v>
      </c>
      <c r="I72" s="39">
        <f t="shared" si="5"/>
        <v>101.92392</v>
      </c>
      <c r="J72" s="8" t="s">
        <v>109</v>
      </c>
      <c r="K72" s="49"/>
    </row>
    <row r="73" spans="1:11" x14ac:dyDescent="0.25">
      <c r="F73" s="89" t="s">
        <v>100</v>
      </c>
      <c r="G73" s="90"/>
      <c r="H73" s="91"/>
      <c r="I73" s="58">
        <f>SUM(I59:I72)</f>
        <v>5456.9400730909101</v>
      </c>
      <c r="J73" s="8"/>
    </row>
    <row r="74" spans="1:11" ht="15.75" x14ac:dyDescent="0.25">
      <c r="A74" s="11" t="s">
        <v>19</v>
      </c>
      <c r="B74" s="7" t="s">
        <v>6</v>
      </c>
      <c r="C74" s="9" t="s">
        <v>7</v>
      </c>
      <c r="D74" s="9" t="s">
        <v>8</v>
      </c>
      <c r="E74" s="45" t="s">
        <v>9</v>
      </c>
      <c r="F74" s="7" t="s">
        <v>10</v>
      </c>
      <c r="G74" s="9" t="s">
        <v>11</v>
      </c>
      <c r="H74" s="7" t="s">
        <v>103</v>
      </c>
      <c r="I74" s="7" t="s">
        <v>12</v>
      </c>
      <c r="J74" s="7" t="s">
        <v>102</v>
      </c>
    </row>
    <row r="75" spans="1:11" ht="15" customHeight="1" x14ac:dyDescent="0.25">
      <c r="A75" s="95" t="s">
        <v>182</v>
      </c>
      <c r="B75" s="103" t="s">
        <v>40</v>
      </c>
      <c r="C75" s="61" t="s">
        <v>15</v>
      </c>
      <c r="D75" s="8" t="s">
        <v>39</v>
      </c>
      <c r="E75" s="43">
        <v>990596</v>
      </c>
      <c r="F75" s="10"/>
      <c r="G75" s="8">
        <v>1</v>
      </c>
      <c r="H75" s="56">
        <v>2.8788480000000001</v>
      </c>
      <c r="I75" s="39">
        <f t="shared" ref="I75:I88" si="6">H75*G75</f>
        <v>2.8788480000000001</v>
      </c>
      <c r="J75" s="8" t="s">
        <v>136</v>
      </c>
    </row>
    <row r="76" spans="1:11" ht="15" customHeight="1" x14ac:dyDescent="0.25">
      <c r="A76" s="95"/>
      <c r="B76" s="103"/>
      <c r="C76" s="61" t="s">
        <v>15</v>
      </c>
      <c r="D76" s="8" t="s">
        <v>16</v>
      </c>
      <c r="E76" s="43">
        <v>14508911</v>
      </c>
      <c r="F76" s="10"/>
      <c r="G76" s="8">
        <v>1</v>
      </c>
      <c r="H76" s="56">
        <v>133.29489599999997</v>
      </c>
      <c r="I76" s="39">
        <f t="shared" si="6"/>
        <v>133.29489599999997</v>
      </c>
      <c r="J76" s="8" t="s">
        <v>109</v>
      </c>
      <c r="K76" s="51"/>
    </row>
    <row r="77" spans="1:11" ht="15" customHeight="1" x14ac:dyDescent="0.25">
      <c r="A77" s="95"/>
      <c r="B77" s="103"/>
      <c r="C77" s="61" t="s">
        <v>15</v>
      </c>
      <c r="D77" s="8" t="s">
        <v>141</v>
      </c>
      <c r="E77" s="43">
        <v>14640027</v>
      </c>
      <c r="F77" s="10"/>
      <c r="G77" s="8">
        <v>1</v>
      </c>
      <c r="H77" s="56">
        <v>1324.4605920000001</v>
      </c>
      <c r="I77" s="39">
        <f t="shared" si="6"/>
        <v>1324.4605920000001</v>
      </c>
      <c r="J77" s="8" t="s">
        <v>117</v>
      </c>
      <c r="K77" s="51"/>
    </row>
    <row r="78" spans="1:11" ht="15" customHeight="1" x14ac:dyDescent="0.25">
      <c r="A78" s="95"/>
      <c r="B78" s="103"/>
      <c r="C78" s="61" t="s">
        <v>15</v>
      </c>
      <c r="D78" s="8" t="s">
        <v>141</v>
      </c>
      <c r="E78" s="43">
        <v>14558674</v>
      </c>
      <c r="F78" s="10"/>
      <c r="G78" s="8">
        <v>1</v>
      </c>
      <c r="H78" s="38">
        <v>498.95092799999992</v>
      </c>
      <c r="I78" s="39">
        <f t="shared" si="6"/>
        <v>498.95092799999992</v>
      </c>
      <c r="J78" s="8" t="s">
        <v>136</v>
      </c>
    </row>
    <row r="79" spans="1:11" ht="15" customHeight="1" x14ac:dyDescent="0.25">
      <c r="A79" s="95"/>
      <c r="B79" s="103"/>
      <c r="C79" s="61" t="s">
        <v>15</v>
      </c>
      <c r="D79" s="8" t="s">
        <v>105</v>
      </c>
      <c r="E79" s="43">
        <v>14552332</v>
      </c>
      <c r="F79" s="10"/>
      <c r="G79" s="8">
        <v>1</v>
      </c>
      <c r="H79" s="38">
        <v>166.87739249999998</v>
      </c>
      <c r="I79" s="39">
        <f t="shared" si="6"/>
        <v>166.87739249999998</v>
      </c>
      <c r="J79" s="8" t="s">
        <v>109</v>
      </c>
    </row>
    <row r="80" spans="1:11" ht="15" customHeight="1" x14ac:dyDescent="0.25">
      <c r="A80" s="95"/>
      <c r="B80" s="103"/>
      <c r="C80" s="61" t="s">
        <v>15</v>
      </c>
      <c r="D80" s="8" t="s">
        <v>144</v>
      </c>
      <c r="E80" s="43">
        <v>14594933</v>
      </c>
      <c r="F80" s="10"/>
      <c r="G80" s="8">
        <v>1</v>
      </c>
      <c r="H80" s="38">
        <v>1659.8252160000002</v>
      </c>
      <c r="I80" s="39">
        <f t="shared" si="6"/>
        <v>1659.8252160000002</v>
      </c>
      <c r="J80" s="8" t="s">
        <v>109</v>
      </c>
    </row>
    <row r="81" spans="1:11" ht="15" customHeight="1" x14ac:dyDescent="0.25">
      <c r="A81" s="95"/>
      <c r="B81" s="103"/>
      <c r="C81" s="61" t="s">
        <v>15</v>
      </c>
      <c r="D81" s="8" t="s">
        <v>32</v>
      </c>
      <c r="E81" s="43">
        <v>14529771</v>
      </c>
      <c r="F81" s="10"/>
      <c r="G81" s="8">
        <v>1</v>
      </c>
      <c r="H81" s="56">
        <v>61.090909090909093</v>
      </c>
      <c r="I81" s="39">
        <f t="shared" si="6"/>
        <v>61.090909090909093</v>
      </c>
      <c r="J81" s="8" t="s">
        <v>109</v>
      </c>
      <c r="K81" s="49"/>
    </row>
    <row r="82" spans="1:11" ht="15" customHeight="1" x14ac:dyDescent="0.25">
      <c r="A82" s="95"/>
      <c r="B82" s="103"/>
      <c r="C82" s="61" t="s">
        <v>15</v>
      </c>
      <c r="D82" s="8" t="s">
        <v>34</v>
      </c>
      <c r="E82" s="43">
        <v>14529772</v>
      </c>
      <c r="F82" s="10"/>
      <c r="G82" s="8">
        <v>1</v>
      </c>
      <c r="H82" s="38">
        <v>230.0894505</v>
      </c>
      <c r="I82" s="39">
        <f t="shared" si="6"/>
        <v>230.0894505</v>
      </c>
      <c r="J82" s="8" t="s">
        <v>117</v>
      </c>
      <c r="K82" s="49"/>
    </row>
    <row r="83" spans="1:11" ht="15" customHeight="1" x14ac:dyDescent="0.25">
      <c r="A83" s="95"/>
      <c r="B83" s="103"/>
      <c r="C83" s="61" t="s">
        <v>15</v>
      </c>
      <c r="D83" s="8" t="s">
        <v>179</v>
      </c>
      <c r="E83" s="43">
        <v>14529773</v>
      </c>
      <c r="F83" s="10"/>
      <c r="G83" s="8">
        <v>1</v>
      </c>
      <c r="H83" s="38">
        <v>444.169872</v>
      </c>
      <c r="I83" s="39">
        <f t="shared" si="6"/>
        <v>444.169872</v>
      </c>
      <c r="J83" s="8" t="s">
        <v>117</v>
      </c>
    </row>
    <row r="84" spans="1:11" ht="15" customHeight="1" x14ac:dyDescent="0.25">
      <c r="A84" s="95"/>
      <c r="B84" s="103"/>
      <c r="C84" s="61" t="s">
        <v>15</v>
      </c>
      <c r="D84" s="8" t="s">
        <v>32</v>
      </c>
      <c r="E84" s="43">
        <v>14529762</v>
      </c>
      <c r="F84" s="10"/>
      <c r="G84" s="8">
        <v>3</v>
      </c>
      <c r="H84" s="38">
        <v>50.782032000000001</v>
      </c>
      <c r="I84" s="39">
        <f t="shared" si="6"/>
        <v>152.34609599999999</v>
      </c>
      <c r="J84" s="8" t="s">
        <v>117</v>
      </c>
    </row>
    <row r="85" spans="1:11" ht="15" customHeight="1" x14ac:dyDescent="0.25">
      <c r="A85" s="95"/>
      <c r="B85" s="103"/>
      <c r="C85" s="61" t="s">
        <v>15</v>
      </c>
      <c r="D85" s="8" t="s">
        <v>180</v>
      </c>
      <c r="E85" s="43">
        <v>14529769</v>
      </c>
      <c r="F85" s="10"/>
      <c r="G85" s="8">
        <v>1</v>
      </c>
      <c r="H85" s="38">
        <v>531.52847999999994</v>
      </c>
      <c r="I85" s="39">
        <f t="shared" si="6"/>
        <v>531.52847999999994</v>
      </c>
      <c r="J85" s="8" t="s">
        <v>136</v>
      </c>
    </row>
    <row r="86" spans="1:11" ht="15" customHeight="1" x14ac:dyDescent="0.25">
      <c r="A86" s="95"/>
      <c r="B86" s="103"/>
      <c r="C86" s="61" t="s">
        <v>15</v>
      </c>
      <c r="D86" s="8" t="s">
        <v>29</v>
      </c>
      <c r="E86" s="43">
        <v>14529765</v>
      </c>
      <c r="F86" s="10"/>
      <c r="G86" s="8">
        <v>1</v>
      </c>
      <c r="H86" s="38">
        <v>63.715679999999999</v>
      </c>
      <c r="I86" s="39">
        <f t="shared" si="6"/>
        <v>63.715679999999999</v>
      </c>
      <c r="J86" s="8" t="s">
        <v>109</v>
      </c>
    </row>
    <row r="87" spans="1:11" ht="15" customHeight="1" x14ac:dyDescent="0.25">
      <c r="A87" s="95"/>
      <c r="B87" s="103"/>
      <c r="C87" s="61" t="s">
        <v>15</v>
      </c>
      <c r="D87" s="8" t="s">
        <v>16</v>
      </c>
      <c r="E87" s="43">
        <v>14552320</v>
      </c>
      <c r="F87" s="10"/>
      <c r="G87" s="8">
        <v>1</v>
      </c>
      <c r="H87" s="38">
        <v>85.787792999999994</v>
      </c>
      <c r="I87" s="39">
        <f t="shared" si="6"/>
        <v>85.787792999999994</v>
      </c>
      <c r="J87" s="8" t="s">
        <v>135</v>
      </c>
    </row>
    <row r="88" spans="1:11" ht="15" customHeight="1" x14ac:dyDescent="0.25">
      <c r="A88" s="95"/>
      <c r="B88" s="103"/>
      <c r="C88" s="61" t="s">
        <v>15</v>
      </c>
      <c r="D88" s="8" t="s">
        <v>141</v>
      </c>
      <c r="E88" s="43" t="s">
        <v>36</v>
      </c>
      <c r="F88" s="10"/>
      <c r="G88" s="8">
        <v>1</v>
      </c>
      <c r="H88" s="38">
        <v>101.92392</v>
      </c>
      <c r="I88" s="39">
        <f t="shared" si="6"/>
        <v>101.92392</v>
      </c>
      <c r="J88" s="8" t="s">
        <v>109</v>
      </c>
    </row>
    <row r="89" spans="1:11" x14ac:dyDescent="0.25">
      <c r="F89" s="89" t="s">
        <v>100</v>
      </c>
      <c r="G89" s="90"/>
      <c r="H89" s="91"/>
      <c r="I89" s="58">
        <f>SUM(I75:I88)</f>
        <v>5456.9400730909101</v>
      </c>
      <c r="J89" s="8"/>
    </row>
    <row r="90" spans="1:11" ht="15.75" x14ac:dyDescent="0.25">
      <c r="A90" s="11" t="s">
        <v>19</v>
      </c>
      <c r="B90" s="7" t="s">
        <v>6</v>
      </c>
      <c r="C90" s="9" t="s">
        <v>7</v>
      </c>
      <c r="D90" s="9" t="s">
        <v>8</v>
      </c>
      <c r="E90" s="45" t="s">
        <v>9</v>
      </c>
      <c r="F90" s="7" t="s">
        <v>10</v>
      </c>
      <c r="G90" s="9" t="s">
        <v>11</v>
      </c>
      <c r="H90" s="7" t="s">
        <v>103</v>
      </c>
      <c r="I90" s="7" t="s">
        <v>12</v>
      </c>
      <c r="J90" s="7" t="s">
        <v>102</v>
      </c>
    </row>
    <row r="91" spans="1:11" ht="15" customHeight="1" x14ac:dyDescent="0.25">
      <c r="A91" s="95" t="s">
        <v>169</v>
      </c>
      <c r="B91" s="103" t="s">
        <v>41</v>
      </c>
      <c r="C91" s="60" t="s">
        <v>15</v>
      </c>
      <c r="D91" s="8" t="s">
        <v>105</v>
      </c>
      <c r="E91" s="43">
        <v>14554877</v>
      </c>
      <c r="F91" s="10"/>
      <c r="G91" s="8">
        <v>1</v>
      </c>
      <c r="H91" s="56">
        <v>617.13187200000004</v>
      </c>
      <c r="I91" s="39">
        <v>617.13187200000004</v>
      </c>
      <c r="J91" s="8" t="s">
        <v>135</v>
      </c>
      <c r="K91" s="49"/>
    </row>
    <row r="92" spans="1:11" ht="15" customHeight="1" x14ac:dyDescent="0.25">
      <c r="A92" s="95"/>
      <c r="B92" s="103"/>
      <c r="C92" s="60" t="s">
        <v>15</v>
      </c>
      <c r="D92" s="8" t="s">
        <v>29</v>
      </c>
      <c r="E92" s="43">
        <v>14511981</v>
      </c>
      <c r="F92" s="10"/>
      <c r="G92" s="8">
        <v>2</v>
      </c>
      <c r="H92" s="38">
        <v>90.991152</v>
      </c>
      <c r="I92" s="39">
        <v>181.982304</v>
      </c>
      <c r="J92" s="8" t="s">
        <v>135</v>
      </c>
      <c r="K92" s="49"/>
    </row>
    <row r="93" spans="1:11" ht="15" customHeight="1" x14ac:dyDescent="0.25">
      <c r="A93" s="95"/>
      <c r="B93" s="103"/>
      <c r="C93" s="60" t="s">
        <v>15</v>
      </c>
      <c r="D93" s="8" t="s">
        <v>33</v>
      </c>
      <c r="E93" s="43">
        <v>14563796</v>
      </c>
      <c r="F93" s="10"/>
      <c r="G93" s="8">
        <v>1</v>
      </c>
      <c r="H93" s="38">
        <v>2300.0513759999999</v>
      </c>
      <c r="I93" s="39">
        <v>2300.0513759999999</v>
      </c>
      <c r="J93" s="8" t="s">
        <v>109</v>
      </c>
    </row>
    <row r="94" spans="1:11" ht="15" customHeight="1" x14ac:dyDescent="0.25">
      <c r="A94" s="95"/>
      <c r="B94" s="103"/>
      <c r="C94" s="60" t="s">
        <v>15</v>
      </c>
      <c r="D94" s="8" t="s">
        <v>137</v>
      </c>
      <c r="E94" s="43">
        <v>14594327</v>
      </c>
      <c r="F94" s="10"/>
      <c r="G94" s="8">
        <v>2</v>
      </c>
      <c r="H94" s="38">
        <v>2761.8524639999996</v>
      </c>
      <c r="I94" s="39">
        <v>5523.7049279999992</v>
      </c>
      <c r="J94" s="8" t="s">
        <v>136</v>
      </c>
    </row>
    <row r="95" spans="1:11" ht="15" customHeight="1" x14ac:dyDescent="0.25">
      <c r="A95" s="95"/>
      <c r="B95" s="103"/>
      <c r="C95" s="60" t="s">
        <v>15</v>
      </c>
      <c r="D95" s="8" t="s">
        <v>32</v>
      </c>
      <c r="E95" s="43">
        <v>14536027</v>
      </c>
      <c r="F95" s="10"/>
      <c r="G95" s="8">
        <v>2</v>
      </c>
      <c r="H95" s="38">
        <v>744.40321199999983</v>
      </c>
      <c r="I95" s="39">
        <v>1488.8064239999997</v>
      </c>
      <c r="J95" s="8" t="s">
        <v>135</v>
      </c>
    </row>
    <row r="96" spans="1:11" ht="15" customHeight="1" x14ac:dyDescent="0.25">
      <c r="A96" s="95"/>
      <c r="B96" s="103"/>
      <c r="C96" s="60" t="s">
        <v>15</v>
      </c>
      <c r="D96" s="8" t="s">
        <v>138</v>
      </c>
      <c r="E96" s="43">
        <v>14510070</v>
      </c>
      <c r="F96" s="44"/>
      <c r="G96" s="8">
        <v>2</v>
      </c>
      <c r="H96" s="38">
        <v>76.899868500000011</v>
      </c>
      <c r="I96" s="39">
        <v>153.79973700000002</v>
      </c>
      <c r="J96" s="8" t="s">
        <v>135</v>
      </c>
    </row>
    <row r="97" spans="1:10" ht="15" customHeight="1" x14ac:dyDescent="0.25">
      <c r="A97" s="95"/>
      <c r="B97" s="103"/>
      <c r="C97" s="60" t="s">
        <v>15</v>
      </c>
      <c r="D97" s="8" t="s">
        <v>34</v>
      </c>
      <c r="E97" s="43" t="s">
        <v>142</v>
      </c>
      <c r="F97" s="10"/>
      <c r="G97" s="8">
        <v>18</v>
      </c>
      <c r="H97" s="38">
        <v>9.7828184999999994</v>
      </c>
      <c r="I97" s="39">
        <v>176.090733</v>
      </c>
      <c r="J97" s="8" t="s">
        <v>135</v>
      </c>
    </row>
    <row r="98" spans="1:10" ht="15" customHeight="1" x14ac:dyDescent="0.25">
      <c r="A98" s="95"/>
      <c r="B98" s="103"/>
      <c r="C98" s="60" t="s">
        <v>15</v>
      </c>
      <c r="D98" s="8" t="s">
        <v>33</v>
      </c>
      <c r="E98" s="43">
        <v>14536025</v>
      </c>
      <c r="F98" s="10"/>
      <c r="G98" s="8">
        <v>1</v>
      </c>
      <c r="H98" s="38">
        <v>4701.0317759999998</v>
      </c>
      <c r="I98" s="39">
        <v>4701.0317759999998</v>
      </c>
      <c r="J98" s="8" t="s">
        <v>136</v>
      </c>
    </row>
    <row r="99" spans="1:10" ht="15" customHeight="1" x14ac:dyDescent="0.25">
      <c r="A99" s="95"/>
      <c r="B99" s="103"/>
      <c r="C99" s="60" t="s">
        <v>15</v>
      </c>
      <c r="D99" s="8" t="s">
        <v>139</v>
      </c>
      <c r="E99" s="43" t="s">
        <v>143</v>
      </c>
      <c r="F99" s="10"/>
      <c r="G99" s="8">
        <v>1</v>
      </c>
      <c r="H99" s="38">
        <v>81.359960000000001</v>
      </c>
      <c r="I99" s="39">
        <v>81.359960000000001</v>
      </c>
      <c r="J99" s="8" t="s">
        <v>135</v>
      </c>
    </row>
    <row r="100" spans="1:10" ht="15" customHeight="1" x14ac:dyDescent="0.25">
      <c r="A100" s="95"/>
      <c r="B100" s="103"/>
      <c r="C100" s="60" t="s">
        <v>15</v>
      </c>
      <c r="D100" s="8" t="s">
        <v>140</v>
      </c>
      <c r="E100" s="43" t="s">
        <v>143</v>
      </c>
      <c r="F100" s="10"/>
      <c r="G100" s="8">
        <v>3</v>
      </c>
      <c r="H100" s="38">
        <v>52.972480000000004</v>
      </c>
      <c r="I100" s="39">
        <v>158.91744</v>
      </c>
      <c r="J100" s="8" t="s">
        <v>135</v>
      </c>
    </row>
    <row r="101" spans="1:10" ht="15" customHeight="1" x14ac:dyDescent="0.25">
      <c r="A101" s="95"/>
      <c r="B101" s="103"/>
      <c r="C101" s="60" t="s">
        <v>15</v>
      </c>
      <c r="D101" s="8" t="s">
        <v>141</v>
      </c>
      <c r="E101" s="43" t="s">
        <v>42</v>
      </c>
      <c r="F101" s="10"/>
      <c r="G101" s="8">
        <v>2</v>
      </c>
      <c r="H101" s="38">
        <v>174.31847999999994</v>
      </c>
      <c r="I101" s="39">
        <v>348.63695999999987</v>
      </c>
      <c r="J101" s="8" t="s">
        <v>109</v>
      </c>
    </row>
    <row r="102" spans="1:10" ht="15" customHeight="1" x14ac:dyDescent="0.25">
      <c r="A102" s="95"/>
      <c r="B102" s="103"/>
      <c r="C102" s="60" t="s">
        <v>15</v>
      </c>
      <c r="D102" s="8" t="s">
        <v>105</v>
      </c>
      <c r="E102" s="43">
        <v>14554876</v>
      </c>
      <c r="F102" s="10"/>
      <c r="G102" s="8">
        <v>2</v>
      </c>
      <c r="H102" s="38">
        <v>94.917311999999995</v>
      </c>
      <c r="I102" s="39">
        <v>189.83462399999999</v>
      </c>
      <c r="J102" s="8" t="s">
        <v>136</v>
      </c>
    </row>
    <row r="103" spans="1:10" x14ac:dyDescent="0.25">
      <c r="F103" s="89" t="s">
        <v>100</v>
      </c>
      <c r="G103" s="90"/>
      <c r="H103" s="91"/>
      <c r="I103" s="58">
        <f>SUM(I91:I102)</f>
        <v>15921.348133999996</v>
      </c>
      <c r="J103" s="8"/>
    </row>
    <row r="104" spans="1:10" ht="15.75" x14ac:dyDescent="0.25">
      <c r="A104" s="11" t="s">
        <v>19</v>
      </c>
      <c r="B104" s="7" t="s">
        <v>6</v>
      </c>
      <c r="C104" s="9" t="s">
        <v>7</v>
      </c>
      <c r="D104" s="9" t="s">
        <v>8</v>
      </c>
      <c r="E104" s="45" t="s">
        <v>9</v>
      </c>
      <c r="F104" s="7" t="s">
        <v>10</v>
      </c>
      <c r="G104" s="9" t="s">
        <v>11</v>
      </c>
      <c r="H104" s="7" t="s">
        <v>103</v>
      </c>
      <c r="I104" s="7" t="s">
        <v>12</v>
      </c>
      <c r="J104" s="7" t="s">
        <v>102</v>
      </c>
    </row>
    <row r="105" spans="1:10" ht="15" customHeight="1" x14ac:dyDescent="0.25">
      <c r="A105" s="95" t="s">
        <v>187</v>
      </c>
      <c r="B105" s="103" t="s">
        <v>43</v>
      </c>
      <c r="C105" s="8" t="s">
        <v>15</v>
      </c>
      <c r="D105" s="8" t="s">
        <v>154</v>
      </c>
      <c r="E105" s="43">
        <v>14564858</v>
      </c>
      <c r="F105" s="8"/>
      <c r="G105" s="8">
        <v>1</v>
      </c>
      <c r="H105" s="38">
        <v>15.986880000000001</v>
      </c>
      <c r="I105" s="39">
        <f t="shared" ref="I105:I106" si="7">H105*G105</f>
        <v>15.986880000000001</v>
      </c>
      <c r="J105" s="8" t="s">
        <v>108</v>
      </c>
    </row>
    <row r="106" spans="1:10" ht="15" customHeight="1" x14ac:dyDescent="0.25">
      <c r="A106" s="95"/>
      <c r="B106" s="103"/>
      <c r="C106" s="8" t="s">
        <v>15</v>
      </c>
      <c r="D106" s="8" t="s">
        <v>154</v>
      </c>
      <c r="E106" s="43">
        <v>14564857</v>
      </c>
      <c r="F106" s="8"/>
      <c r="G106" s="8">
        <v>2</v>
      </c>
      <c r="H106" s="38">
        <v>125.01397439999998</v>
      </c>
      <c r="I106" s="39">
        <f t="shared" si="7"/>
        <v>250.02794879999996</v>
      </c>
      <c r="J106" s="8" t="s">
        <v>108</v>
      </c>
    </row>
    <row r="107" spans="1:10" x14ac:dyDescent="0.25">
      <c r="F107" s="89" t="s">
        <v>100</v>
      </c>
      <c r="G107" s="90"/>
      <c r="H107" s="91"/>
      <c r="I107" s="58">
        <f>SUM(I105:I106)</f>
        <v>266.01482879999998</v>
      </c>
      <c r="J107" s="8"/>
    </row>
    <row r="108" spans="1:10" ht="15.75" x14ac:dyDescent="0.25">
      <c r="A108" s="11" t="s">
        <v>19</v>
      </c>
      <c r="B108" s="7" t="s">
        <v>6</v>
      </c>
      <c r="C108" s="7" t="s">
        <v>7</v>
      </c>
      <c r="D108" s="7" t="s">
        <v>8</v>
      </c>
      <c r="E108" s="46" t="s">
        <v>9</v>
      </c>
      <c r="F108" s="7" t="s">
        <v>10</v>
      </c>
      <c r="G108" s="9" t="s">
        <v>11</v>
      </c>
      <c r="H108" s="7" t="s">
        <v>103</v>
      </c>
      <c r="I108" s="7" t="s">
        <v>12</v>
      </c>
      <c r="J108" s="7" t="s">
        <v>102</v>
      </c>
    </row>
    <row r="109" spans="1:10" ht="15" customHeight="1" x14ac:dyDescent="0.25">
      <c r="A109" s="95" t="s">
        <v>178</v>
      </c>
      <c r="B109" s="103" t="s">
        <v>45</v>
      </c>
      <c r="C109" s="8" t="s">
        <v>15</v>
      </c>
      <c r="D109" s="8" t="s">
        <v>22</v>
      </c>
      <c r="E109" s="42">
        <v>14502645</v>
      </c>
      <c r="F109" s="8">
        <v>14502645</v>
      </c>
      <c r="G109" s="8">
        <v>1</v>
      </c>
      <c r="H109" s="38">
        <v>341.75735999999989</v>
      </c>
      <c r="I109" s="39">
        <f>H109*G109</f>
        <v>341.75735999999989</v>
      </c>
      <c r="J109" s="8" t="s">
        <v>109</v>
      </c>
    </row>
    <row r="110" spans="1:10" ht="15" customHeight="1" x14ac:dyDescent="0.25">
      <c r="A110" s="95"/>
      <c r="B110" s="103"/>
      <c r="C110" s="8" t="s">
        <v>15</v>
      </c>
      <c r="D110" s="8" t="s">
        <v>37</v>
      </c>
      <c r="E110" s="42">
        <v>993326</v>
      </c>
      <c r="F110" s="8">
        <v>949238</v>
      </c>
      <c r="G110" s="8">
        <v>8</v>
      </c>
      <c r="H110" s="38">
        <v>4.3524390000000004</v>
      </c>
      <c r="I110" s="39">
        <f>H110*G110</f>
        <v>34.819512000000003</v>
      </c>
      <c r="J110" s="8" t="s">
        <v>109</v>
      </c>
    </row>
    <row r="111" spans="1:10" x14ac:dyDescent="0.25">
      <c r="F111" s="89" t="s">
        <v>100</v>
      </c>
      <c r="G111" s="90"/>
      <c r="H111" s="91"/>
      <c r="I111" s="58">
        <f>SUM(I109:I110)</f>
        <v>376.57687199999987</v>
      </c>
      <c r="J111" s="8"/>
    </row>
    <row r="112" spans="1:10" ht="15.75" x14ac:dyDescent="0.25">
      <c r="A112" s="11" t="s">
        <v>19</v>
      </c>
      <c r="B112" s="7" t="s">
        <v>6</v>
      </c>
      <c r="C112" s="7" t="s">
        <v>7</v>
      </c>
      <c r="D112" s="7" t="s">
        <v>8</v>
      </c>
      <c r="E112" s="46" t="s">
        <v>9</v>
      </c>
      <c r="F112" s="7" t="s">
        <v>10</v>
      </c>
      <c r="G112" s="9" t="s">
        <v>11</v>
      </c>
      <c r="H112" s="7" t="s">
        <v>103</v>
      </c>
      <c r="I112" s="7" t="s">
        <v>12</v>
      </c>
      <c r="J112" s="7" t="s">
        <v>102</v>
      </c>
    </row>
    <row r="113" spans="1:10" ht="15.75" customHeight="1" x14ac:dyDescent="0.25">
      <c r="A113" s="95" t="s">
        <v>173</v>
      </c>
      <c r="B113" s="96" t="s">
        <v>46</v>
      </c>
      <c r="C113" s="65" t="s">
        <v>15</v>
      </c>
      <c r="D113" s="64" t="s">
        <v>47</v>
      </c>
      <c r="E113" s="43">
        <v>17445359</v>
      </c>
      <c r="F113" s="10">
        <v>11715805</v>
      </c>
      <c r="G113" s="10">
        <v>1</v>
      </c>
      <c r="H113" s="38">
        <v>7131.78</v>
      </c>
      <c r="I113" s="39">
        <f>H113*G113</f>
        <v>7131.78</v>
      </c>
      <c r="J113" s="8" t="s">
        <v>109</v>
      </c>
    </row>
    <row r="114" spans="1:10" ht="15.75" customHeight="1" x14ac:dyDescent="0.25">
      <c r="A114" s="95"/>
      <c r="B114" s="96"/>
      <c r="C114" s="65" t="s">
        <v>15</v>
      </c>
      <c r="D114" s="64" t="s">
        <v>48</v>
      </c>
      <c r="E114" s="43">
        <v>20905400</v>
      </c>
      <c r="F114" s="10">
        <v>20817648</v>
      </c>
      <c r="G114" s="10">
        <v>24</v>
      </c>
      <c r="H114" s="38">
        <v>69.600384000000005</v>
      </c>
      <c r="I114" s="39">
        <f t="shared" ref="I114:I177" si="8">H114*G114</f>
        <v>1670.409216</v>
      </c>
      <c r="J114" s="8" t="s">
        <v>117</v>
      </c>
    </row>
    <row r="115" spans="1:10" ht="15.75" customHeight="1" x14ac:dyDescent="0.25">
      <c r="A115" s="95"/>
      <c r="B115" s="96"/>
      <c r="C115" s="65" t="s">
        <v>15</v>
      </c>
      <c r="D115" s="64" t="s">
        <v>49</v>
      </c>
      <c r="E115" s="43">
        <v>20459329</v>
      </c>
      <c r="F115" s="10"/>
      <c r="G115" s="10">
        <v>12</v>
      </c>
      <c r="H115" s="38">
        <v>112.48675199999998</v>
      </c>
      <c r="I115" s="39">
        <f t="shared" si="8"/>
        <v>1349.8410239999998</v>
      </c>
      <c r="J115" s="8" t="s">
        <v>109</v>
      </c>
    </row>
    <row r="116" spans="1:10" ht="15.75" customHeight="1" x14ac:dyDescent="0.25">
      <c r="A116" s="95"/>
      <c r="B116" s="96"/>
      <c r="C116" s="65" t="s">
        <v>15</v>
      </c>
      <c r="D116" s="64" t="s">
        <v>50</v>
      </c>
      <c r="E116" s="43">
        <v>3169366</v>
      </c>
      <c r="F116" s="10"/>
      <c r="G116" s="10">
        <v>12</v>
      </c>
      <c r="H116" s="38">
        <v>113.79390749999999</v>
      </c>
      <c r="I116" s="39">
        <f t="shared" si="8"/>
        <v>1365.5268899999999</v>
      </c>
      <c r="J116" s="8" t="s">
        <v>109</v>
      </c>
    </row>
    <row r="117" spans="1:10" ht="15.75" customHeight="1" x14ac:dyDescent="0.25">
      <c r="A117" s="95"/>
      <c r="B117" s="96"/>
      <c r="C117" s="65" t="s">
        <v>15</v>
      </c>
      <c r="D117" s="64" t="s">
        <v>51</v>
      </c>
      <c r="E117" s="43">
        <v>20459326</v>
      </c>
      <c r="F117" s="10"/>
      <c r="G117" s="10">
        <v>12</v>
      </c>
      <c r="H117" s="38">
        <v>76.098959999999991</v>
      </c>
      <c r="I117" s="39">
        <f t="shared" si="8"/>
        <v>913.18751999999995</v>
      </c>
      <c r="J117" s="8" t="s">
        <v>117</v>
      </c>
    </row>
    <row r="118" spans="1:10" ht="15.75" customHeight="1" x14ac:dyDescent="0.25">
      <c r="A118" s="95"/>
      <c r="B118" s="96"/>
      <c r="C118" s="65" t="s">
        <v>15</v>
      </c>
      <c r="D118" s="64" t="s">
        <v>52</v>
      </c>
      <c r="E118" s="43">
        <v>20441945</v>
      </c>
      <c r="F118" s="10"/>
      <c r="G118" s="10">
        <v>12</v>
      </c>
      <c r="H118" s="38">
        <v>30.927917999999998</v>
      </c>
      <c r="I118" s="39">
        <f t="shared" si="8"/>
        <v>371.13501599999995</v>
      </c>
      <c r="J118" s="8" t="s">
        <v>117</v>
      </c>
    </row>
    <row r="119" spans="1:10" ht="15.75" customHeight="1" x14ac:dyDescent="0.25">
      <c r="A119" s="95"/>
      <c r="B119" s="96"/>
      <c r="C119" s="65" t="s">
        <v>15</v>
      </c>
      <c r="D119" s="64" t="s">
        <v>53</v>
      </c>
      <c r="E119" s="43">
        <v>21501189</v>
      </c>
      <c r="F119" s="10"/>
      <c r="G119" s="10">
        <v>24</v>
      </c>
      <c r="H119" s="38">
        <v>8.6436049218750011</v>
      </c>
      <c r="I119" s="39">
        <f t="shared" si="8"/>
        <v>207.44651812500001</v>
      </c>
      <c r="J119" s="8" t="s">
        <v>109</v>
      </c>
    </row>
    <row r="120" spans="1:10" ht="15.75" customHeight="1" x14ac:dyDescent="0.25">
      <c r="A120" s="95"/>
      <c r="B120" s="96"/>
      <c r="C120" s="65" t="s">
        <v>15</v>
      </c>
      <c r="D120" s="64" t="s">
        <v>54</v>
      </c>
      <c r="E120" s="43">
        <v>973523</v>
      </c>
      <c r="F120" s="10"/>
      <c r="G120" s="10">
        <v>4</v>
      </c>
      <c r="H120" s="38">
        <v>1.9051199999999997</v>
      </c>
      <c r="I120" s="39">
        <f t="shared" si="8"/>
        <v>7.6204799999999988</v>
      </c>
      <c r="J120" s="8" t="s">
        <v>117</v>
      </c>
    </row>
    <row r="121" spans="1:10" ht="15.75" customHeight="1" x14ac:dyDescent="0.25">
      <c r="A121" s="95"/>
      <c r="B121" s="96"/>
      <c r="C121" s="65" t="s">
        <v>15</v>
      </c>
      <c r="D121" s="64" t="s">
        <v>56</v>
      </c>
      <c r="E121" s="43">
        <v>13972542</v>
      </c>
      <c r="F121" s="10"/>
      <c r="G121" s="10">
        <v>2</v>
      </c>
      <c r="H121" s="38">
        <v>4.5982719999999997</v>
      </c>
      <c r="I121" s="39">
        <f t="shared" si="8"/>
        <v>9.1965439999999994</v>
      </c>
      <c r="J121" s="8" t="s">
        <v>117</v>
      </c>
    </row>
    <row r="122" spans="1:10" ht="15.75" customHeight="1" x14ac:dyDescent="0.25">
      <c r="A122" s="95"/>
      <c r="B122" s="96"/>
      <c r="C122" s="65" t="s">
        <v>15</v>
      </c>
      <c r="D122" s="64" t="s">
        <v>77</v>
      </c>
      <c r="E122" s="43">
        <v>3165097</v>
      </c>
      <c r="F122" s="10"/>
      <c r="G122" s="10">
        <v>1</v>
      </c>
      <c r="H122" s="38">
        <v>7.1941087968750015</v>
      </c>
      <c r="I122" s="39">
        <f t="shared" si="8"/>
        <v>7.1941087968750015</v>
      </c>
      <c r="J122" s="8" t="s">
        <v>135</v>
      </c>
    </row>
    <row r="123" spans="1:10" ht="15.75" customHeight="1" x14ac:dyDescent="0.25">
      <c r="A123" s="95"/>
      <c r="B123" s="96"/>
      <c r="C123" s="65" t="s">
        <v>15</v>
      </c>
      <c r="D123" s="64" t="s">
        <v>57</v>
      </c>
      <c r="E123" s="43">
        <v>994561</v>
      </c>
      <c r="F123" s="10"/>
      <c r="G123" s="10">
        <v>4</v>
      </c>
      <c r="H123" s="38">
        <v>3.7027199999999993</v>
      </c>
      <c r="I123" s="39">
        <f t="shared" si="8"/>
        <v>14.810879999999997</v>
      </c>
      <c r="J123" s="8" t="s">
        <v>117</v>
      </c>
    </row>
    <row r="124" spans="1:10" ht="15.75" customHeight="1" x14ac:dyDescent="0.25">
      <c r="A124" s="95"/>
      <c r="B124" s="96"/>
      <c r="C124" s="65" t="s">
        <v>15</v>
      </c>
      <c r="D124" s="64" t="s">
        <v>58</v>
      </c>
      <c r="E124" s="43">
        <v>20807510</v>
      </c>
      <c r="F124" s="10"/>
      <c r="G124" s="10">
        <v>1</v>
      </c>
      <c r="H124" s="38">
        <v>39.69</v>
      </c>
      <c r="I124" s="39">
        <f t="shared" si="8"/>
        <v>39.69</v>
      </c>
      <c r="J124" s="8" t="s">
        <v>117</v>
      </c>
    </row>
    <row r="125" spans="1:10" ht="15.75" customHeight="1" x14ac:dyDescent="0.25">
      <c r="A125" s="95"/>
      <c r="B125" s="96"/>
      <c r="C125" s="65" t="s">
        <v>15</v>
      </c>
      <c r="D125" s="64" t="s">
        <v>59</v>
      </c>
      <c r="E125" s="43">
        <v>21123014</v>
      </c>
      <c r="F125" s="10"/>
      <c r="G125" s="10">
        <v>1</v>
      </c>
      <c r="H125" s="38">
        <v>134.670816</v>
      </c>
      <c r="I125" s="39">
        <f t="shared" si="8"/>
        <v>134.670816</v>
      </c>
      <c r="J125" s="8" t="s">
        <v>117</v>
      </c>
    </row>
    <row r="126" spans="1:10" ht="15.75" customHeight="1" x14ac:dyDescent="0.25">
      <c r="A126" s="95"/>
      <c r="B126" s="96"/>
      <c r="C126" s="65" t="s">
        <v>15</v>
      </c>
      <c r="D126" s="64" t="s">
        <v>60</v>
      </c>
      <c r="E126" s="43">
        <v>3964604</v>
      </c>
      <c r="F126" s="10"/>
      <c r="G126" s="10">
        <v>16</v>
      </c>
      <c r="H126" s="38">
        <v>6.6679199999999987</v>
      </c>
      <c r="I126" s="39">
        <f t="shared" si="8"/>
        <v>106.68671999999998</v>
      </c>
      <c r="J126" s="8" t="s">
        <v>117</v>
      </c>
    </row>
    <row r="127" spans="1:10" ht="15.75" customHeight="1" x14ac:dyDescent="0.25">
      <c r="A127" s="95"/>
      <c r="B127" s="96"/>
      <c r="C127" s="65" t="s">
        <v>15</v>
      </c>
      <c r="D127" s="64" t="s">
        <v>62</v>
      </c>
      <c r="E127" s="43">
        <v>20503200</v>
      </c>
      <c r="F127" s="10"/>
      <c r="G127" s="10">
        <v>1</v>
      </c>
      <c r="H127" s="38">
        <v>37.128</v>
      </c>
      <c r="I127" s="39">
        <f t="shared" si="8"/>
        <v>37.128</v>
      </c>
      <c r="J127" s="8" t="s">
        <v>117</v>
      </c>
    </row>
    <row r="128" spans="1:10" ht="15.75" customHeight="1" x14ac:dyDescent="0.25">
      <c r="A128" s="95"/>
      <c r="B128" s="96"/>
      <c r="C128" s="65" t="s">
        <v>15</v>
      </c>
      <c r="D128" s="64" t="s">
        <v>62</v>
      </c>
      <c r="E128" s="43">
        <v>276630</v>
      </c>
      <c r="F128" s="10"/>
      <c r="G128" s="10">
        <v>6</v>
      </c>
      <c r="H128" s="38">
        <v>66.361680000000007</v>
      </c>
      <c r="I128" s="39">
        <f t="shared" si="8"/>
        <v>398.17008000000004</v>
      </c>
      <c r="J128" s="8" t="s">
        <v>117</v>
      </c>
    </row>
    <row r="129" spans="1:10" ht="15.75" customHeight="1" x14ac:dyDescent="0.25">
      <c r="A129" s="95"/>
      <c r="B129" s="96"/>
      <c r="C129" s="65" t="s">
        <v>15</v>
      </c>
      <c r="D129" s="64" t="s">
        <v>63</v>
      </c>
      <c r="E129" s="43">
        <v>276134</v>
      </c>
      <c r="F129" s="10"/>
      <c r="G129" s="10">
        <v>6</v>
      </c>
      <c r="H129" s="38">
        <v>61.281359999999985</v>
      </c>
      <c r="I129" s="39">
        <f t="shared" si="8"/>
        <v>367.68815999999993</v>
      </c>
      <c r="J129" s="8" t="s">
        <v>117</v>
      </c>
    </row>
    <row r="130" spans="1:10" ht="15.75" customHeight="1" x14ac:dyDescent="0.25">
      <c r="A130" s="95"/>
      <c r="B130" s="96"/>
      <c r="C130" s="65" t="s">
        <v>15</v>
      </c>
      <c r="D130" s="64" t="s">
        <v>64</v>
      </c>
      <c r="E130" s="43">
        <v>20578624</v>
      </c>
      <c r="F130" s="10"/>
      <c r="G130" s="10" t="s">
        <v>73</v>
      </c>
      <c r="H130" s="38">
        <v>53.530932</v>
      </c>
      <c r="I130" s="39">
        <f t="shared" si="8"/>
        <v>374.71652399999999</v>
      </c>
      <c r="J130" s="8" t="s">
        <v>135</v>
      </c>
    </row>
    <row r="131" spans="1:10" ht="15.75" customHeight="1" x14ac:dyDescent="0.25">
      <c r="A131" s="95"/>
      <c r="B131" s="96"/>
      <c r="C131" s="65" t="s">
        <v>15</v>
      </c>
      <c r="D131" s="64" t="s">
        <v>65</v>
      </c>
      <c r="E131" s="43">
        <v>21948261</v>
      </c>
      <c r="F131" s="10"/>
      <c r="G131" s="10">
        <v>1</v>
      </c>
      <c r="H131" s="38">
        <v>104.25239999999997</v>
      </c>
      <c r="I131" s="39">
        <f t="shared" si="8"/>
        <v>104.25239999999997</v>
      </c>
      <c r="J131" s="8" t="s">
        <v>109</v>
      </c>
    </row>
    <row r="132" spans="1:10" ht="15.75" customHeight="1" x14ac:dyDescent="0.25">
      <c r="A132" s="95"/>
      <c r="B132" s="96"/>
      <c r="C132" s="65" t="s">
        <v>15</v>
      </c>
      <c r="D132" s="64" t="s">
        <v>66</v>
      </c>
      <c r="E132" s="43">
        <v>20711957</v>
      </c>
      <c r="F132" s="10"/>
      <c r="G132" s="10">
        <v>1</v>
      </c>
      <c r="H132" s="38">
        <v>760.77791999999988</v>
      </c>
      <c r="I132" s="39">
        <f t="shared" si="8"/>
        <v>760.77791999999988</v>
      </c>
      <c r="J132" s="8" t="s">
        <v>117</v>
      </c>
    </row>
    <row r="133" spans="1:10" ht="15.75" customHeight="1" x14ac:dyDescent="0.25">
      <c r="A133" s="95"/>
      <c r="B133" s="96"/>
      <c r="C133" s="65" t="s">
        <v>15</v>
      </c>
      <c r="D133" s="64" t="s">
        <v>67</v>
      </c>
      <c r="E133" s="43">
        <v>17460059</v>
      </c>
      <c r="F133" s="10">
        <v>1543896</v>
      </c>
      <c r="G133" s="10">
        <v>1</v>
      </c>
      <c r="H133" s="38">
        <v>243.73658399999999</v>
      </c>
      <c r="I133" s="39">
        <f t="shared" si="8"/>
        <v>243.73658399999999</v>
      </c>
      <c r="J133" s="8" t="s">
        <v>135</v>
      </c>
    </row>
    <row r="134" spans="1:10" ht="15.75" customHeight="1" x14ac:dyDescent="0.25">
      <c r="A134" s="95"/>
      <c r="B134" s="96"/>
      <c r="C134" s="65" t="s">
        <v>15</v>
      </c>
      <c r="D134" s="64" t="s">
        <v>44</v>
      </c>
      <c r="E134" s="43">
        <v>982509</v>
      </c>
      <c r="F134" s="10"/>
      <c r="G134" s="10">
        <v>1</v>
      </c>
      <c r="H134" s="38">
        <v>13.297565531249999</v>
      </c>
      <c r="I134" s="39">
        <f t="shared" si="8"/>
        <v>13.297565531249999</v>
      </c>
      <c r="J134" s="8" t="s">
        <v>135</v>
      </c>
    </row>
    <row r="135" spans="1:10" ht="15.75" customHeight="1" x14ac:dyDescent="0.25">
      <c r="A135" s="95"/>
      <c r="B135" s="96"/>
      <c r="C135" s="65" t="s">
        <v>15</v>
      </c>
      <c r="D135" s="64" t="s">
        <v>59</v>
      </c>
      <c r="E135" s="43">
        <v>20532272</v>
      </c>
      <c r="F135" s="10"/>
      <c r="G135" s="10">
        <v>1</v>
      </c>
      <c r="H135" s="38">
        <v>51.407999999999994</v>
      </c>
      <c r="I135" s="39">
        <f t="shared" si="8"/>
        <v>51.407999999999994</v>
      </c>
      <c r="J135" s="8" t="s">
        <v>117</v>
      </c>
    </row>
    <row r="136" spans="1:10" ht="15.75" customHeight="1" x14ac:dyDescent="0.25">
      <c r="A136" s="95"/>
      <c r="B136" s="96"/>
      <c r="C136" s="65" t="s">
        <v>15</v>
      </c>
      <c r="D136" s="64" t="s">
        <v>61</v>
      </c>
      <c r="E136" s="43">
        <v>990719</v>
      </c>
      <c r="F136" s="10"/>
      <c r="G136" s="10">
        <v>1</v>
      </c>
      <c r="H136" s="38">
        <v>11.600063999999998</v>
      </c>
      <c r="I136" s="39">
        <f t="shared" si="8"/>
        <v>11.600063999999998</v>
      </c>
      <c r="J136" s="8" t="s">
        <v>117</v>
      </c>
    </row>
    <row r="137" spans="1:10" ht="15.75" customHeight="1" x14ac:dyDescent="0.25">
      <c r="A137" s="95"/>
      <c r="B137" s="96"/>
      <c r="C137" s="65" t="s">
        <v>15</v>
      </c>
      <c r="D137" s="64" t="s">
        <v>68</v>
      </c>
      <c r="E137" s="43">
        <v>22397140</v>
      </c>
      <c r="F137" s="10">
        <v>8170261</v>
      </c>
      <c r="G137" s="10">
        <v>1</v>
      </c>
      <c r="H137" s="38">
        <v>1599.6234239999994</v>
      </c>
      <c r="I137" s="39">
        <f t="shared" si="8"/>
        <v>1599.6234239999994</v>
      </c>
      <c r="J137" s="8" t="s">
        <v>117</v>
      </c>
    </row>
    <row r="138" spans="1:10" ht="15.75" customHeight="1" x14ac:dyDescent="0.25">
      <c r="A138" s="95"/>
      <c r="B138" s="96"/>
      <c r="C138" s="65" t="s">
        <v>15</v>
      </c>
      <c r="D138" s="64" t="s">
        <v>67</v>
      </c>
      <c r="E138" s="43">
        <v>21092243</v>
      </c>
      <c r="F138" s="44"/>
      <c r="G138" s="10">
        <v>1</v>
      </c>
      <c r="H138" s="38">
        <v>8.872035046875002</v>
      </c>
      <c r="I138" s="39">
        <f t="shared" si="8"/>
        <v>8.872035046875002</v>
      </c>
      <c r="J138" s="8" t="s">
        <v>135</v>
      </c>
    </row>
    <row r="139" spans="1:10" ht="15.75" customHeight="1" x14ac:dyDescent="0.25">
      <c r="A139" s="95"/>
      <c r="B139" s="96"/>
      <c r="C139" s="65" t="s">
        <v>15</v>
      </c>
      <c r="D139" s="64" t="s">
        <v>44</v>
      </c>
      <c r="E139" s="43">
        <v>8170534</v>
      </c>
      <c r="F139" s="10"/>
      <c r="G139" s="10">
        <v>1</v>
      </c>
      <c r="H139" s="38">
        <v>80.967599999999976</v>
      </c>
      <c r="I139" s="39">
        <f t="shared" si="8"/>
        <v>80.967599999999976</v>
      </c>
      <c r="J139" s="8" t="s">
        <v>117</v>
      </c>
    </row>
    <row r="140" spans="1:10" ht="15.75" customHeight="1" x14ac:dyDescent="0.25">
      <c r="A140" s="95"/>
      <c r="B140" s="96"/>
      <c r="C140" s="65" t="s">
        <v>15</v>
      </c>
      <c r="D140" s="64" t="s">
        <v>17</v>
      </c>
      <c r="E140" s="43">
        <v>13948981</v>
      </c>
      <c r="F140" s="44"/>
      <c r="G140" s="10" t="s">
        <v>69</v>
      </c>
      <c r="H140" s="38">
        <v>31.603823999999996</v>
      </c>
      <c r="I140" s="39">
        <f t="shared" si="8"/>
        <v>94.811471999999981</v>
      </c>
      <c r="J140" s="8" t="s">
        <v>117</v>
      </c>
    </row>
    <row r="141" spans="1:10" ht="15.75" customHeight="1" x14ac:dyDescent="0.25">
      <c r="A141" s="95"/>
      <c r="B141" s="96"/>
      <c r="C141" s="65" t="s">
        <v>15</v>
      </c>
      <c r="D141" s="64" t="s">
        <v>44</v>
      </c>
      <c r="E141" s="43">
        <v>982508</v>
      </c>
      <c r="F141" s="10"/>
      <c r="G141" s="10" t="s">
        <v>70</v>
      </c>
      <c r="H141" s="38">
        <v>9.0599039999999995</v>
      </c>
      <c r="I141" s="39">
        <f t="shared" si="8"/>
        <v>18.119807999999999</v>
      </c>
      <c r="J141" s="8" t="s">
        <v>117</v>
      </c>
    </row>
    <row r="142" spans="1:10" ht="15.75" customHeight="1" x14ac:dyDescent="0.25">
      <c r="A142" s="95"/>
      <c r="B142" s="96"/>
      <c r="C142" s="65" t="s">
        <v>15</v>
      </c>
      <c r="D142" s="64" t="s">
        <v>71</v>
      </c>
      <c r="E142" s="43">
        <v>17533661</v>
      </c>
      <c r="F142" s="10"/>
      <c r="G142" s="10" t="s">
        <v>70</v>
      </c>
      <c r="H142" s="38">
        <v>26.785804500000001</v>
      </c>
      <c r="I142" s="39">
        <f t="shared" si="8"/>
        <v>53.571609000000002</v>
      </c>
      <c r="J142" s="8" t="s">
        <v>109</v>
      </c>
    </row>
    <row r="143" spans="1:10" ht="15.75" customHeight="1" x14ac:dyDescent="0.25">
      <c r="A143" s="95"/>
      <c r="B143" s="96"/>
      <c r="C143" s="65" t="s">
        <v>15</v>
      </c>
      <c r="D143" s="64" t="s">
        <v>71</v>
      </c>
      <c r="E143" s="43">
        <v>21707132</v>
      </c>
      <c r="F143" s="10"/>
      <c r="G143" s="10">
        <v>1</v>
      </c>
      <c r="H143" s="38">
        <v>27.497652000000002</v>
      </c>
      <c r="I143" s="39">
        <f t="shared" si="8"/>
        <v>27.497652000000002</v>
      </c>
      <c r="J143" s="8" t="s">
        <v>109</v>
      </c>
    </row>
    <row r="144" spans="1:10" ht="15.75" customHeight="1" x14ac:dyDescent="0.25">
      <c r="A144" s="95"/>
      <c r="B144" s="96"/>
      <c r="C144" s="65" t="s">
        <v>15</v>
      </c>
      <c r="D144" s="64" t="s">
        <v>44</v>
      </c>
      <c r="E144" s="43">
        <v>982508</v>
      </c>
      <c r="F144" s="10"/>
      <c r="G144" s="10" t="s">
        <v>70</v>
      </c>
      <c r="H144" s="38">
        <v>9.0599039999999995</v>
      </c>
      <c r="I144" s="39">
        <f t="shared" si="8"/>
        <v>18.119807999999999</v>
      </c>
      <c r="J144" s="8" t="s">
        <v>117</v>
      </c>
    </row>
    <row r="145" spans="1:10" ht="15.75" customHeight="1" x14ac:dyDescent="0.25">
      <c r="A145" s="95"/>
      <c r="B145" s="96"/>
      <c r="C145" s="65" t="s">
        <v>15</v>
      </c>
      <c r="D145" s="64" t="s">
        <v>67</v>
      </c>
      <c r="E145" s="43">
        <v>20551483</v>
      </c>
      <c r="F145" s="10"/>
      <c r="G145" s="10">
        <v>1</v>
      </c>
      <c r="H145" s="38">
        <v>30.418415999999997</v>
      </c>
      <c r="I145" s="39">
        <f t="shared" si="8"/>
        <v>30.418415999999997</v>
      </c>
      <c r="J145" s="8" t="s">
        <v>109</v>
      </c>
    </row>
    <row r="146" spans="1:10" ht="15.75" customHeight="1" x14ac:dyDescent="0.25">
      <c r="A146" s="95"/>
      <c r="B146" s="96"/>
      <c r="C146" s="65" t="s">
        <v>15</v>
      </c>
      <c r="D146" s="64" t="s">
        <v>44</v>
      </c>
      <c r="E146" s="43">
        <v>3964833</v>
      </c>
      <c r="F146" s="44"/>
      <c r="G146" s="10">
        <v>1</v>
      </c>
      <c r="H146" s="38">
        <v>53.660880000000006</v>
      </c>
      <c r="I146" s="39">
        <f t="shared" si="8"/>
        <v>53.660880000000006</v>
      </c>
      <c r="J146" s="8" t="s">
        <v>117</v>
      </c>
    </row>
    <row r="147" spans="1:10" ht="15.75" customHeight="1" x14ac:dyDescent="0.25">
      <c r="A147" s="95"/>
      <c r="B147" s="96"/>
      <c r="C147" s="65" t="s">
        <v>15</v>
      </c>
      <c r="D147" s="64" t="s">
        <v>72</v>
      </c>
      <c r="E147" s="43">
        <v>11110683</v>
      </c>
      <c r="F147" s="10"/>
      <c r="G147" s="10">
        <v>1</v>
      </c>
      <c r="H147" s="38">
        <v>82.106524499999992</v>
      </c>
      <c r="I147" s="39">
        <f t="shared" si="8"/>
        <v>82.106524499999992</v>
      </c>
      <c r="J147" s="8" t="s">
        <v>117</v>
      </c>
    </row>
    <row r="148" spans="1:10" ht="15.75" customHeight="1" x14ac:dyDescent="0.25">
      <c r="A148" s="95"/>
      <c r="B148" s="96"/>
      <c r="C148" s="65" t="s">
        <v>15</v>
      </c>
      <c r="D148" s="64" t="s">
        <v>72</v>
      </c>
      <c r="E148" s="43">
        <v>15126069</v>
      </c>
      <c r="F148" s="10"/>
      <c r="G148" s="10">
        <v>1</v>
      </c>
      <c r="H148" s="38">
        <v>39.354997500000003</v>
      </c>
      <c r="I148" s="39">
        <f t="shared" si="8"/>
        <v>39.354997500000003</v>
      </c>
      <c r="J148" s="8" t="s">
        <v>109</v>
      </c>
    </row>
    <row r="149" spans="1:10" ht="15.75" customHeight="1" x14ac:dyDescent="0.25">
      <c r="A149" s="95"/>
      <c r="B149" s="96"/>
      <c r="C149" s="65" t="s">
        <v>15</v>
      </c>
      <c r="D149" s="64" t="s">
        <v>44</v>
      </c>
      <c r="E149" s="43">
        <v>13969011</v>
      </c>
      <c r="F149" s="10"/>
      <c r="G149" s="10" t="s">
        <v>73</v>
      </c>
      <c r="H149" s="38">
        <v>2.6846820000000005</v>
      </c>
      <c r="I149" s="39">
        <f t="shared" si="8"/>
        <v>18.792774000000001</v>
      </c>
      <c r="J149" s="8" t="s">
        <v>117</v>
      </c>
    </row>
    <row r="150" spans="1:10" ht="15.75" customHeight="1" x14ac:dyDescent="0.25">
      <c r="A150" s="95"/>
      <c r="B150" s="96"/>
      <c r="C150" s="65" t="s">
        <v>15</v>
      </c>
      <c r="D150" s="64" t="s">
        <v>74</v>
      </c>
      <c r="E150" s="43">
        <v>60113509</v>
      </c>
      <c r="F150" s="10"/>
      <c r="G150" s="10" t="s">
        <v>69</v>
      </c>
      <c r="H150" s="38">
        <v>4.487616</v>
      </c>
      <c r="I150" s="39">
        <f t="shared" si="8"/>
        <v>13.462848000000001</v>
      </c>
      <c r="J150" s="8" t="s">
        <v>109</v>
      </c>
    </row>
    <row r="151" spans="1:10" ht="15.75" customHeight="1" x14ac:dyDescent="0.25">
      <c r="A151" s="95"/>
      <c r="B151" s="96"/>
      <c r="C151" s="65" t="s">
        <v>15</v>
      </c>
      <c r="D151" s="64" t="s">
        <v>44</v>
      </c>
      <c r="E151" s="43">
        <v>947281</v>
      </c>
      <c r="F151" s="10"/>
      <c r="G151" s="10" t="s">
        <v>69</v>
      </c>
      <c r="H151" s="38">
        <v>0.75506681250000018</v>
      </c>
      <c r="I151" s="39">
        <f t="shared" si="8"/>
        <v>2.2652004375000008</v>
      </c>
      <c r="J151" s="8" t="s">
        <v>117</v>
      </c>
    </row>
    <row r="152" spans="1:10" ht="15.75" customHeight="1" x14ac:dyDescent="0.25">
      <c r="A152" s="95"/>
      <c r="B152" s="96"/>
      <c r="C152" s="65" t="s">
        <v>15</v>
      </c>
      <c r="D152" s="64" t="s">
        <v>75</v>
      </c>
      <c r="E152" s="43">
        <v>11194257</v>
      </c>
      <c r="F152" s="10"/>
      <c r="G152" s="10">
        <v>1</v>
      </c>
      <c r="H152" s="38">
        <v>28.957823999999995</v>
      </c>
      <c r="I152" s="39">
        <f t="shared" si="8"/>
        <v>28.957823999999995</v>
      </c>
      <c r="J152" s="8" t="s">
        <v>109</v>
      </c>
    </row>
    <row r="153" spans="1:10" ht="15.75" customHeight="1" x14ac:dyDescent="0.25">
      <c r="A153" s="95"/>
      <c r="B153" s="96"/>
      <c r="C153" s="66" t="s">
        <v>15</v>
      </c>
      <c r="D153" s="12" t="s">
        <v>113</v>
      </c>
      <c r="E153" s="43">
        <v>7011996</v>
      </c>
      <c r="F153" s="10"/>
      <c r="G153" s="10" t="s">
        <v>76</v>
      </c>
      <c r="H153" s="38">
        <v>2.370816</v>
      </c>
      <c r="I153" s="39">
        <f t="shared" si="8"/>
        <v>14.224896000000001</v>
      </c>
      <c r="J153" s="8" t="s">
        <v>117</v>
      </c>
    </row>
    <row r="154" spans="1:10" ht="15.75" customHeight="1" x14ac:dyDescent="0.25">
      <c r="A154" s="95"/>
      <c r="B154" s="96"/>
      <c r="C154" s="66" t="s">
        <v>15</v>
      </c>
      <c r="D154" s="12" t="s">
        <v>77</v>
      </c>
      <c r="E154" s="43">
        <v>20852764</v>
      </c>
      <c r="F154" s="10"/>
      <c r="G154" s="10" t="s">
        <v>70</v>
      </c>
      <c r="H154" s="38">
        <v>4.8898080000000004</v>
      </c>
      <c r="I154" s="39">
        <f t="shared" si="8"/>
        <v>9.7796160000000008</v>
      </c>
      <c r="J154" s="8" t="s">
        <v>109</v>
      </c>
    </row>
    <row r="155" spans="1:10" ht="15.75" customHeight="1" x14ac:dyDescent="0.25">
      <c r="A155" s="95"/>
      <c r="B155" s="96"/>
      <c r="C155" s="66" t="s">
        <v>15</v>
      </c>
      <c r="D155" s="12" t="s">
        <v>44</v>
      </c>
      <c r="E155" s="43">
        <v>976929</v>
      </c>
      <c r="F155" s="10"/>
      <c r="G155" s="10" t="s">
        <v>70</v>
      </c>
      <c r="H155" s="38">
        <v>1.53972</v>
      </c>
      <c r="I155" s="39">
        <f t="shared" si="8"/>
        <v>3.07944</v>
      </c>
      <c r="J155" s="8" t="s">
        <v>117</v>
      </c>
    </row>
    <row r="156" spans="1:10" ht="15.75" customHeight="1" x14ac:dyDescent="0.25">
      <c r="A156" s="95"/>
      <c r="B156" s="96"/>
      <c r="C156" s="66" t="s">
        <v>15</v>
      </c>
      <c r="D156" s="12" t="s">
        <v>44</v>
      </c>
      <c r="E156" s="43">
        <v>7011996</v>
      </c>
      <c r="F156" s="10"/>
      <c r="G156" s="10" t="s">
        <v>70</v>
      </c>
      <c r="H156" s="38">
        <v>2.370816</v>
      </c>
      <c r="I156" s="39">
        <f t="shared" si="8"/>
        <v>4.7416320000000001</v>
      </c>
      <c r="J156" s="8" t="s">
        <v>117</v>
      </c>
    </row>
    <row r="157" spans="1:10" ht="15.75" customHeight="1" x14ac:dyDescent="0.25">
      <c r="A157" s="95"/>
      <c r="B157" s="96"/>
      <c r="C157" s="66" t="s">
        <v>15</v>
      </c>
      <c r="D157" s="12" t="s">
        <v>67</v>
      </c>
      <c r="E157" s="43">
        <v>20852762</v>
      </c>
      <c r="F157" s="10"/>
      <c r="G157" s="10" t="s">
        <v>70</v>
      </c>
      <c r="H157" s="38">
        <v>4.1065919999999991</v>
      </c>
      <c r="I157" s="39">
        <f t="shared" si="8"/>
        <v>8.2131839999999983</v>
      </c>
      <c r="J157" s="8" t="s">
        <v>117</v>
      </c>
    </row>
    <row r="158" spans="1:10" ht="15.75" customHeight="1" x14ac:dyDescent="0.25">
      <c r="A158" s="95"/>
      <c r="B158" s="96"/>
      <c r="C158" s="66" t="s">
        <v>15</v>
      </c>
      <c r="D158" s="12" t="s">
        <v>114</v>
      </c>
      <c r="E158" s="43">
        <v>276935</v>
      </c>
      <c r="F158" s="10"/>
      <c r="G158" s="10" t="s">
        <v>76</v>
      </c>
      <c r="H158" s="38">
        <v>25.316928000000001</v>
      </c>
      <c r="I158" s="39">
        <f t="shared" si="8"/>
        <v>151.901568</v>
      </c>
      <c r="J158" s="8" t="s">
        <v>117</v>
      </c>
    </row>
    <row r="159" spans="1:10" ht="15.75" customHeight="1" x14ac:dyDescent="0.25">
      <c r="A159" s="95"/>
      <c r="B159" s="96"/>
      <c r="C159" s="66" t="s">
        <v>15</v>
      </c>
      <c r="D159" s="12" t="s">
        <v>44</v>
      </c>
      <c r="E159" s="43">
        <v>8170959</v>
      </c>
      <c r="F159" s="10"/>
      <c r="G159" s="10" t="s">
        <v>76</v>
      </c>
      <c r="H159" s="38">
        <v>16.405200000000001</v>
      </c>
      <c r="I159" s="39">
        <f t="shared" si="8"/>
        <v>98.431200000000004</v>
      </c>
      <c r="J159" s="8" t="s">
        <v>109</v>
      </c>
    </row>
    <row r="160" spans="1:10" ht="15.75" customHeight="1" x14ac:dyDescent="0.25">
      <c r="A160" s="95"/>
      <c r="B160" s="96"/>
      <c r="C160" s="66" t="s">
        <v>15</v>
      </c>
      <c r="D160" s="12" t="s">
        <v>78</v>
      </c>
      <c r="E160" s="43">
        <v>21345127</v>
      </c>
      <c r="F160" s="10"/>
      <c r="G160" s="10" t="s">
        <v>79</v>
      </c>
      <c r="H160" s="38">
        <v>10.820082000000001</v>
      </c>
      <c r="I160" s="39">
        <f t="shared" si="8"/>
        <v>43.280328000000004</v>
      </c>
      <c r="J160" s="8" t="s">
        <v>109</v>
      </c>
    </row>
    <row r="161" spans="1:10" ht="15.75" customHeight="1" x14ac:dyDescent="0.25">
      <c r="A161" s="95"/>
      <c r="B161" s="96"/>
      <c r="C161" s="66" t="s">
        <v>15</v>
      </c>
      <c r="D161" s="12" t="s">
        <v>80</v>
      </c>
      <c r="E161" s="43">
        <v>470467</v>
      </c>
      <c r="F161" s="10"/>
      <c r="G161" s="10" t="s">
        <v>79</v>
      </c>
      <c r="H161" s="38">
        <v>11.282544</v>
      </c>
      <c r="I161" s="39">
        <f t="shared" si="8"/>
        <v>45.130175999999999</v>
      </c>
      <c r="J161" s="8" t="s">
        <v>117</v>
      </c>
    </row>
    <row r="162" spans="1:10" ht="15.75" customHeight="1" x14ac:dyDescent="0.25">
      <c r="A162" s="95"/>
      <c r="B162" s="96"/>
      <c r="C162" s="66" t="s">
        <v>15</v>
      </c>
      <c r="D162" s="12" t="s">
        <v>81</v>
      </c>
      <c r="E162" s="43">
        <v>1543499</v>
      </c>
      <c r="F162" s="10"/>
      <c r="G162" s="10" t="s">
        <v>79</v>
      </c>
      <c r="H162" s="38">
        <v>2.8880669999999999</v>
      </c>
      <c r="I162" s="39">
        <f t="shared" si="8"/>
        <v>11.552268</v>
      </c>
      <c r="J162" s="8" t="s">
        <v>117</v>
      </c>
    </row>
    <row r="163" spans="1:10" ht="15.75" customHeight="1" x14ac:dyDescent="0.25">
      <c r="A163" s="95"/>
      <c r="B163" s="96"/>
      <c r="C163" s="66" t="s">
        <v>15</v>
      </c>
      <c r="D163" s="12" t="s">
        <v>67</v>
      </c>
      <c r="E163" s="43">
        <v>21940615</v>
      </c>
      <c r="F163" s="10"/>
      <c r="G163" s="10">
        <v>1</v>
      </c>
      <c r="H163" s="38">
        <v>2.8559999999999999</v>
      </c>
      <c r="I163" s="39">
        <f t="shared" si="8"/>
        <v>2.8559999999999999</v>
      </c>
      <c r="J163" s="8" t="s">
        <v>117</v>
      </c>
    </row>
    <row r="164" spans="1:10" ht="15.75" customHeight="1" x14ac:dyDescent="0.25">
      <c r="A164" s="95"/>
      <c r="B164" s="96"/>
      <c r="C164" s="66" t="s">
        <v>15</v>
      </c>
      <c r="D164" s="12" t="s">
        <v>82</v>
      </c>
      <c r="E164" s="43">
        <v>20784537</v>
      </c>
      <c r="F164" s="10"/>
      <c r="G164" s="10">
        <v>1</v>
      </c>
      <c r="H164" s="38">
        <v>11.007359999999998</v>
      </c>
      <c r="I164" s="39">
        <f t="shared" si="8"/>
        <v>11.007359999999998</v>
      </c>
      <c r="J164" s="8" t="s">
        <v>109</v>
      </c>
    </row>
    <row r="165" spans="1:10" ht="15.75" customHeight="1" x14ac:dyDescent="0.25">
      <c r="A165" s="95"/>
      <c r="B165" s="96"/>
      <c r="C165" s="66" t="s">
        <v>15</v>
      </c>
      <c r="D165" s="12" t="s">
        <v>83</v>
      </c>
      <c r="E165" s="43">
        <v>11712792</v>
      </c>
      <c r="F165" s="10"/>
      <c r="G165" s="10">
        <v>1</v>
      </c>
      <c r="H165" s="38">
        <v>827.45711999999992</v>
      </c>
      <c r="I165" s="39">
        <f t="shared" si="8"/>
        <v>827.45711999999992</v>
      </c>
      <c r="J165" s="8" t="s">
        <v>117</v>
      </c>
    </row>
    <row r="166" spans="1:10" ht="15.75" customHeight="1" x14ac:dyDescent="0.25">
      <c r="A166" s="95"/>
      <c r="B166" s="96"/>
      <c r="C166" s="66" t="s">
        <v>15</v>
      </c>
      <c r="D166" s="12" t="s">
        <v>17</v>
      </c>
      <c r="E166" s="43">
        <v>11712791</v>
      </c>
      <c r="F166" s="10"/>
      <c r="G166" s="10">
        <v>1</v>
      </c>
      <c r="H166" s="38">
        <v>21.527856</v>
      </c>
      <c r="I166" s="39">
        <f t="shared" si="8"/>
        <v>21.527856</v>
      </c>
      <c r="J166" s="8" t="s">
        <v>117</v>
      </c>
    </row>
    <row r="167" spans="1:10" ht="15.75" customHeight="1" x14ac:dyDescent="0.25">
      <c r="A167" s="95"/>
      <c r="B167" s="96"/>
      <c r="C167" s="66" t="s">
        <v>15</v>
      </c>
      <c r="D167" s="12" t="s">
        <v>17</v>
      </c>
      <c r="E167" s="43">
        <v>968725</v>
      </c>
      <c r="F167" s="10"/>
      <c r="G167" s="10">
        <v>1</v>
      </c>
      <c r="H167" s="38">
        <v>6.0117119999999993</v>
      </c>
      <c r="I167" s="39">
        <f t="shared" si="8"/>
        <v>6.0117119999999993</v>
      </c>
      <c r="J167" s="8" t="s">
        <v>109</v>
      </c>
    </row>
    <row r="168" spans="1:10" ht="15.75" customHeight="1" x14ac:dyDescent="0.25">
      <c r="A168" s="95"/>
      <c r="B168" s="96"/>
      <c r="C168" s="66" t="s">
        <v>15</v>
      </c>
      <c r="D168" s="12" t="s">
        <v>44</v>
      </c>
      <c r="E168" s="43">
        <v>3969011</v>
      </c>
      <c r="F168" s="10"/>
      <c r="G168" s="10" t="s">
        <v>70</v>
      </c>
      <c r="H168" s="38">
        <v>2.6846820000000005</v>
      </c>
      <c r="I168" s="39">
        <f t="shared" si="8"/>
        <v>5.3693640000000009</v>
      </c>
      <c r="J168" s="8" t="s">
        <v>117</v>
      </c>
    </row>
    <row r="169" spans="1:10" ht="15.75" customHeight="1" x14ac:dyDescent="0.25">
      <c r="A169" s="95"/>
      <c r="B169" s="96"/>
      <c r="C169" s="66" t="s">
        <v>15</v>
      </c>
      <c r="D169" s="12" t="s">
        <v>84</v>
      </c>
      <c r="E169" s="43">
        <v>20532237</v>
      </c>
      <c r="F169" s="10"/>
      <c r="G169" s="10">
        <v>1</v>
      </c>
      <c r="H169" s="38">
        <v>49.448447999999999</v>
      </c>
      <c r="I169" s="39">
        <f t="shared" si="8"/>
        <v>49.448447999999999</v>
      </c>
      <c r="J169" s="8" t="s">
        <v>109</v>
      </c>
    </row>
    <row r="170" spans="1:10" ht="15.75" customHeight="1" x14ac:dyDescent="0.25">
      <c r="A170" s="95"/>
      <c r="B170" s="96"/>
      <c r="C170" s="66" t="s">
        <v>15</v>
      </c>
      <c r="D170" s="12" t="s">
        <v>85</v>
      </c>
      <c r="E170" s="43">
        <v>8149182</v>
      </c>
      <c r="F170" s="10"/>
      <c r="G170" s="10">
        <v>1</v>
      </c>
      <c r="H170" s="38">
        <v>122.30870399999999</v>
      </c>
      <c r="I170" s="39">
        <f t="shared" si="8"/>
        <v>122.30870399999999</v>
      </c>
      <c r="J170" s="8" t="s">
        <v>117</v>
      </c>
    </row>
    <row r="171" spans="1:10" ht="15.75" customHeight="1" x14ac:dyDescent="0.25">
      <c r="A171" s="95"/>
      <c r="B171" s="96"/>
      <c r="C171" s="66" t="s">
        <v>15</v>
      </c>
      <c r="D171" s="12" t="s">
        <v>17</v>
      </c>
      <c r="E171" s="43">
        <v>13975675</v>
      </c>
      <c r="F171" s="10"/>
      <c r="G171" s="10">
        <v>1</v>
      </c>
      <c r="H171" s="38">
        <v>19.749744</v>
      </c>
      <c r="I171" s="39">
        <f t="shared" si="8"/>
        <v>19.749744</v>
      </c>
      <c r="J171" s="8" t="s">
        <v>117</v>
      </c>
    </row>
    <row r="172" spans="1:10" ht="15.75" customHeight="1" x14ac:dyDescent="0.25">
      <c r="A172" s="95"/>
      <c r="B172" s="96"/>
      <c r="C172" s="66" t="s">
        <v>15</v>
      </c>
      <c r="D172" s="12" t="s">
        <v>67</v>
      </c>
      <c r="E172" s="43">
        <v>1547254</v>
      </c>
      <c r="F172" s="10"/>
      <c r="G172" s="10" t="s">
        <v>70</v>
      </c>
      <c r="H172" s="38">
        <v>13.314671999999998</v>
      </c>
      <c r="I172" s="39">
        <f t="shared" si="8"/>
        <v>26.629343999999996</v>
      </c>
      <c r="J172" s="8" t="s">
        <v>109</v>
      </c>
    </row>
    <row r="173" spans="1:10" ht="15.75" customHeight="1" x14ac:dyDescent="0.25">
      <c r="A173" s="95"/>
      <c r="B173" s="96"/>
      <c r="C173" s="66" t="s">
        <v>15</v>
      </c>
      <c r="D173" s="12" t="s">
        <v>67</v>
      </c>
      <c r="E173" s="43">
        <v>1547254</v>
      </c>
      <c r="F173" s="10"/>
      <c r="G173" s="10" t="s">
        <v>70</v>
      </c>
      <c r="H173" s="38">
        <v>13.314671999999998</v>
      </c>
      <c r="I173" s="39">
        <f t="shared" si="8"/>
        <v>26.629343999999996</v>
      </c>
      <c r="J173" s="8" t="s">
        <v>109</v>
      </c>
    </row>
    <row r="174" spans="1:10" ht="15.75" customHeight="1" x14ac:dyDescent="0.25">
      <c r="A174" s="95"/>
      <c r="B174" s="96"/>
      <c r="C174" s="66" t="s">
        <v>15</v>
      </c>
      <c r="D174" s="12" t="s">
        <v>115</v>
      </c>
      <c r="E174" s="43">
        <v>20747516</v>
      </c>
      <c r="F174" s="10"/>
      <c r="G174" s="10">
        <v>4</v>
      </c>
      <c r="H174" s="38">
        <v>135.66033731250002</v>
      </c>
      <c r="I174" s="39">
        <f t="shared" si="8"/>
        <v>542.64134925000008</v>
      </c>
      <c r="J174" s="8" t="s">
        <v>135</v>
      </c>
    </row>
    <row r="175" spans="1:10" ht="15.75" customHeight="1" x14ac:dyDescent="0.25">
      <c r="A175" s="95"/>
      <c r="B175" s="96"/>
      <c r="C175" s="66" t="s">
        <v>15</v>
      </c>
      <c r="D175" s="12" t="s">
        <v>17</v>
      </c>
      <c r="E175" s="43">
        <v>13948981</v>
      </c>
      <c r="F175" s="10"/>
      <c r="G175" s="10">
        <v>1</v>
      </c>
      <c r="H175" s="38">
        <v>31.603823999999996</v>
      </c>
      <c r="I175" s="39">
        <f t="shared" si="8"/>
        <v>31.603823999999996</v>
      </c>
      <c r="J175" s="8" t="s">
        <v>117</v>
      </c>
    </row>
    <row r="176" spans="1:10" ht="15.75" customHeight="1" x14ac:dyDescent="0.25">
      <c r="A176" s="95"/>
      <c r="B176" s="96"/>
      <c r="C176" s="66" t="s">
        <v>15</v>
      </c>
      <c r="D176" s="12" t="s">
        <v>86</v>
      </c>
      <c r="E176" s="43">
        <v>20411860</v>
      </c>
      <c r="F176" s="10"/>
      <c r="G176" s="10">
        <v>1</v>
      </c>
      <c r="H176" s="38">
        <v>49.300272</v>
      </c>
      <c r="I176" s="39">
        <f t="shared" si="8"/>
        <v>49.300272</v>
      </c>
      <c r="J176" s="8" t="s">
        <v>109</v>
      </c>
    </row>
    <row r="177" spans="1:10" ht="15.75" customHeight="1" x14ac:dyDescent="0.25">
      <c r="A177" s="95"/>
      <c r="B177" s="96"/>
      <c r="C177" s="66" t="s">
        <v>15</v>
      </c>
      <c r="D177" s="12" t="s">
        <v>86</v>
      </c>
      <c r="E177" s="43" t="s">
        <v>172</v>
      </c>
      <c r="F177" s="10"/>
      <c r="G177" s="10">
        <v>1</v>
      </c>
      <c r="H177" s="38">
        <v>49.300272</v>
      </c>
      <c r="I177" s="39">
        <f t="shared" si="8"/>
        <v>49.300272</v>
      </c>
      <c r="J177" s="8"/>
    </row>
    <row r="178" spans="1:10" ht="15.75" customHeight="1" x14ac:dyDescent="0.25">
      <c r="A178" s="95"/>
      <c r="B178" s="96"/>
      <c r="C178" s="66" t="s">
        <v>15</v>
      </c>
      <c r="D178" s="12" t="s">
        <v>44</v>
      </c>
      <c r="E178" s="43">
        <v>20489341</v>
      </c>
      <c r="F178" s="10"/>
      <c r="G178" s="10">
        <v>1</v>
      </c>
      <c r="H178" s="38">
        <v>29.592517500000003</v>
      </c>
      <c r="I178" s="39">
        <f t="shared" ref="I178:I190" si="9">H178*G178</f>
        <v>29.592517500000003</v>
      </c>
      <c r="J178" s="8" t="s">
        <v>135</v>
      </c>
    </row>
    <row r="179" spans="1:10" ht="15.75" customHeight="1" x14ac:dyDescent="0.25">
      <c r="A179" s="95"/>
      <c r="B179" s="96"/>
      <c r="C179" s="66"/>
      <c r="D179" s="12" t="s">
        <v>55</v>
      </c>
      <c r="E179" s="43">
        <v>994390</v>
      </c>
      <c r="F179" s="10">
        <v>968553</v>
      </c>
      <c r="G179" s="10">
        <v>1</v>
      </c>
      <c r="H179" s="38">
        <v>4.5304008750000007</v>
      </c>
      <c r="I179" s="39">
        <f t="shared" si="9"/>
        <v>4.5304008750000007</v>
      </c>
      <c r="J179" s="8" t="s">
        <v>135</v>
      </c>
    </row>
    <row r="180" spans="1:10" ht="15.75" customHeight="1" x14ac:dyDescent="0.25">
      <c r="A180" s="95"/>
      <c r="B180" s="96"/>
      <c r="C180" s="66" t="s">
        <v>15</v>
      </c>
      <c r="D180" s="12" t="s">
        <v>18</v>
      </c>
      <c r="E180" s="43" t="s">
        <v>172</v>
      </c>
      <c r="F180" s="10"/>
      <c r="G180" s="10">
        <v>4</v>
      </c>
      <c r="H180" s="38"/>
      <c r="I180" s="39">
        <f t="shared" si="9"/>
        <v>0</v>
      </c>
      <c r="J180" s="8"/>
    </row>
    <row r="181" spans="1:10" ht="15.75" customHeight="1" x14ac:dyDescent="0.25">
      <c r="A181" s="95"/>
      <c r="B181" s="96"/>
      <c r="C181" s="66" t="s">
        <v>15</v>
      </c>
      <c r="D181" s="12" t="s">
        <v>116</v>
      </c>
      <c r="E181" s="43">
        <v>17248194</v>
      </c>
      <c r="F181" s="10"/>
      <c r="G181" s="10">
        <v>1</v>
      </c>
      <c r="H181" s="38">
        <v>99.780681000000016</v>
      </c>
      <c r="I181" s="39">
        <f t="shared" si="9"/>
        <v>99.780681000000016</v>
      </c>
      <c r="J181" s="8" t="s">
        <v>135</v>
      </c>
    </row>
    <row r="182" spans="1:10" ht="15.75" customHeight="1" x14ac:dyDescent="0.25">
      <c r="A182" s="95"/>
      <c r="B182" s="96"/>
      <c r="C182" s="66" t="s">
        <v>15</v>
      </c>
      <c r="D182" s="12" t="s">
        <v>130</v>
      </c>
      <c r="E182" s="43">
        <v>11423594</v>
      </c>
      <c r="F182" s="10"/>
      <c r="G182" s="10">
        <v>1</v>
      </c>
      <c r="H182" s="38">
        <v>145.23722850000001</v>
      </c>
      <c r="I182" s="39">
        <f t="shared" si="9"/>
        <v>145.23722850000001</v>
      </c>
      <c r="J182" s="8" t="s">
        <v>135</v>
      </c>
    </row>
    <row r="183" spans="1:10" ht="15.75" customHeight="1" x14ac:dyDescent="0.25">
      <c r="A183" s="95"/>
      <c r="B183" s="96"/>
      <c r="C183" s="66" t="s">
        <v>15</v>
      </c>
      <c r="D183" s="12" t="s">
        <v>131</v>
      </c>
      <c r="E183" s="43">
        <v>13949736</v>
      </c>
      <c r="F183" s="10"/>
      <c r="G183" s="10">
        <v>1</v>
      </c>
      <c r="H183" s="38">
        <v>67.544158500000009</v>
      </c>
      <c r="I183" s="39">
        <f t="shared" si="9"/>
        <v>67.544158500000009</v>
      </c>
      <c r="J183" s="8" t="s">
        <v>135</v>
      </c>
    </row>
    <row r="184" spans="1:10" ht="15.75" customHeight="1" x14ac:dyDescent="0.25">
      <c r="A184" s="95"/>
      <c r="B184" s="96"/>
      <c r="C184" s="66" t="s">
        <v>15</v>
      </c>
      <c r="D184" s="12" t="s">
        <v>132</v>
      </c>
      <c r="E184" s="43">
        <v>3827530</v>
      </c>
      <c r="F184" s="10"/>
      <c r="G184" s="10">
        <v>1</v>
      </c>
      <c r="H184" s="38">
        <v>21.843549000000003</v>
      </c>
      <c r="I184" s="39">
        <f t="shared" si="9"/>
        <v>21.843549000000003</v>
      </c>
      <c r="J184" s="8" t="s">
        <v>136</v>
      </c>
    </row>
    <row r="185" spans="1:10" ht="15.75" customHeight="1" x14ac:dyDescent="0.25">
      <c r="A185" s="95"/>
      <c r="B185" s="96"/>
      <c r="C185" s="66" t="s">
        <v>15</v>
      </c>
      <c r="D185" s="12" t="s">
        <v>37</v>
      </c>
      <c r="E185" s="43">
        <v>3832906</v>
      </c>
      <c r="F185" s="10"/>
      <c r="G185" s="10">
        <v>1</v>
      </c>
      <c r="H185" s="38">
        <v>32.724646500000006</v>
      </c>
      <c r="I185" s="39">
        <f t="shared" si="9"/>
        <v>32.724646500000006</v>
      </c>
      <c r="J185" s="8" t="s">
        <v>136</v>
      </c>
    </row>
    <row r="186" spans="1:10" ht="15.75" customHeight="1" x14ac:dyDescent="0.25">
      <c r="A186" s="95"/>
      <c r="B186" s="96"/>
      <c r="C186" s="66" t="s">
        <v>15</v>
      </c>
      <c r="D186" s="12" t="s">
        <v>17</v>
      </c>
      <c r="E186" s="43">
        <v>13945512</v>
      </c>
      <c r="F186" s="10"/>
      <c r="G186" s="10">
        <v>1</v>
      </c>
      <c r="H186" s="38">
        <v>16.718247000000002</v>
      </c>
      <c r="I186" s="39">
        <f t="shared" si="9"/>
        <v>16.718247000000002</v>
      </c>
      <c r="J186" s="8" t="s">
        <v>135</v>
      </c>
    </row>
    <row r="187" spans="1:10" ht="15.75" customHeight="1" x14ac:dyDescent="0.25">
      <c r="A187" s="95"/>
      <c r="B187" s="96"/>
      <c r="C187" s="66" t="s">
        <v>15</v>
      </c>
      <c r="D187" s="12" t="s">
        <v>132</v>
      </c>
      <c r="E187" s="43">
        <v>21347087</v>
      </c>
      <c r="F187" s="10">
        <v>85108423</v>
      </c>
      <c r="G187" s="10">
        <v>1</v>
      </c>
      <c r="H187" s="38">
        <v>88.065705000000008</v>
      </c>
      <c r="I187" s="39">
        <f t="shared" si="9"/>
        <v>88.065705000000008</v>
      </c>
      <c r="J187" s="8" t="s">
        <v>135</v>
      </c>
    </row>
    <row r="188" spans="1:10" ht="15.75" customHeight="1" x14ac:dyDescent="0.25">
      <c r="A188" s="95"/>
      <c r="B188" s="96"/>
      <c r="C188" s="66" t="s">
        <v>15</v>
      </c>
      <c r="D188" s="12" t="s">
        <v>132</v>
      </c>
      <c r="E188" s="43">
        <v>3825169</v>
      </c>
      <c r="F188" s="10"/>
      <c r="G188" s="10">
        <v>1</v>
      </c>
      <c r="H188" s="38">
        <v>100.04508150000001</v>
      </c>
      <c r="I188" s="39">
        <f t="shared" si="9"/>
        <v>100.04508150000001</v>
      </c>
      <c r="J188" s="8" t="s">
        <v>13</v>
      </c>
    </row>
    <row r="189" spans="1:10" ht="15.75" customHeight="1" x14ac:dyDescent="0.25">
      <c r="A189" s="95"/>
      <c r="B189" s="96"/>
      <c r="C189" s="66"/>
      <c r="D189" s="12" t="s">
        <v>133</v>
      </c>
      <c r="E189" s="43">
        <v>14528378</v>
      </c>
      <c r="F189" s="10"/>
      <c r="G189" s="10">
        <v>1</v>
      </c>
      <c r="H189" s="38">
        <v>1128.9952799999999</v>
      </c>
      <c r="I189" s="39">
        <f t="shared" si="9"/>
        <v>1128.9952799999999</v>
      </c>
      <c r="J189" s="8" t="s">
        <v>109</v>
      </c>
    </row>
    <row r="190" spans="1:10" ht="15.75" customHeight="1" x14ac:dyDescent="0.25">
      <c r="A190" s="95"/>
      <c r="B190" s="96"/>
      <c r="C190" s="66" t="s">
        <v>15</v>
      </c>
      <c r="D190" s="12" t="s">
        <v>134</v>
      </c>
      <c r="E190" s="43">
        <v>3595265</v>
      </c>
      <c r="F190" s="10"/>
      <c r="G190" s="10">
        <v>2</v>
      </c>
      <c r="H190" s="38">
        <v>2.2168965000000003</v>
      </c>
      <c r="I190" s="39">
        <f t="shared" si="9"/>
        <v>4.4337930000000005</v>
      </c>
      <c r="J190" s="8" t="s">
        <v>135</v>
      </c>
    </row>
    <row r="191" spans="1:10" ht="15.75" x14ac:dyDescent="0.25">
      <c r="A191" s="13"/>
      <c r="B191" s="14"/>
      <c r="C191" s="1"/>
      <c r="D191" s="15"/>
      <c r="E191" s="16"/>
      <c r="F191" s="89" t="s">
        <v>100</v>
      </c>
      <c r="G191" s="90"/>
      <c r="H191" s="91"/>
      <c r="I191" s="58">
        <f>SUM(I113:I190)</f>
        <v>21784.260212562498</v>
      </c>
      <c r="J191" s="8"/>
    </row>
    <row r="192" spans="1:10" ht="15.75" x14ac:dyDescent="0.25">
      <c r="A192" s="11" t="s">
        <v>19</v>
      </c>
      <c r="B192" s="7" t="s">
        <v>6</v>
      </c>
      <c r="C192" s="7" t="s">
        <v>7</v>
      </c>
      <c r="D192" s="7" t="s">
        <v>8</v>
      </c>
      <c r="E192" s="46" t="s">
        <v>9</v>
      </c>
      <c r="F192" s="7" t="s">
        <v>10</v>
      </c>
      <c r="G192" s="9" t="s">
        <v>11</v>
      </c>
      <c r="H192" s="7" t="s">
        <v>103</v>
      </c>
      <c r="I192" s="7" t="s">
        <v>12</v>
      </c>
      <c r="J192" s="7" t="s">
        <v>102</v>
      </c>
    </row>
    <row r="193" spans="1:10" ht="15.75" customHeight="1" x14ac:dyDescent="0.25">
      <c r="A193" s="95" t="s">
        <v>186</v>
      </c>
      <c r="B193" s="96" t="s">
        <v>87</v>
      </c>
      <c r="C193" s="17" t="s">
        <v>168</v>
      </c>
      <c r="D193" s="12" t="s">
        <v>156</v>
      </c>
      <c r="E193" s="43">
        <v>11706002</v>
      </c>
      <c r="F193" s="10"/>
      <c r="G193" s="10">
        <v>2</v>
      </c>
      <c r="H193" s="38">
        <v>69.534062812499997</v>
      </c>
      <c r="I193" s="39">
        <f t="shared" ref="I193:I208" si="10">H193*G193</f>
        <v>139.06812562499999</v>
      </c>
      <c r="J193" s="8" t="s">
        <v>117</v>
      </c>
    </row>
    <row r="194" spans="1:10" ht="15.75" customHeight="1" x14ac:dyDescent="0.25">
      <c r="A194" s="95"/>
      <c r="B194" s="96"/>
      <c r="C194" s="17" t="s">
        <v>168</v>
      </c>
      <c r="D194" s="12" t="s">
        <v>88</v>
      </c>
      <c r="E194" s="43">
        <v>14516637</v>
      </c>
      <c r="F194" s="10"/>
      <c r="G194" s="10">
        <v>4</v>
      </c>
      <c r="H194" s="38">
        <v>57.195935999999989</v>
      </c>
      <c r="I194" s="39">
        <f t="shared" si="10"/>
        <v>228.78374399999996</v>
      </c>
      <c r="J194" s="8" t="s">
        <v>109</v>
      </c>
    </row>
    <row r="195" spans="1:10" ht="15.75" customHeight="1" x14ac:dyDescent="0.25">
      <c r="A195" s="95"/>
      <c r="B195" s="96"/>
      <c r="C195" s="17" t="s">
        <v>168</v>
      </c>
      <c r="D195" s="12" t="s">
        <v>157</v>
      </c>
      <c r="E195" s="43" t="s">
        <v>161</v>
      </c>
      <c r="F195" s="10"/>
      <c r="G195" s="10">
        <v>1</v>
      </c>
      <c r="H195" s="38">
        <v>45.110793000000008</v>
      </c>
      <c r="I195" s="39">
        <f t="shared" si="10"/>
        <v>45.110793000000008</v>
      </c>
      <c r="J195" s="8" t="s">
        <v>185</v>
      </c>
    </row>
    <row r="196" spans="1:10" ht="15.75" customHeight="1" x14ac:dyDescent="0.25">
      <c r="A196" s="95"/>
      <c r="B196" s="96"/>
      <c r="C196" s="17" t="s">
        <v>168</v>
      </c>
      <c r="D196" s="12" t="s">
        <v>137</v>
      </c>
      <c r="E196" s="43" t="s">
        <v>162</v>
      </c>
      <c r="F196" s="10"/>
      <c r="G196" s="10">
        <v>4</v>
      </c>
      <c r="H196" s="38">
        <v>8.5680000000000014</v>
      </c>
      <c r="I196" s="39">
        <f t="shared" si="10"/>
        <v>34.272000000000006</v>
      </c>
      <c r="J196" s="8" t="s">
        <v>117</v>
      </c>
    </row>
    <row r="197" spans="1:10" ht="15.75" customHeight="1" x14ac:dyDescent="0.25">
      <c r="A197" s="95"/>
      <c r="B197" s="96"/>
      <c r="C197" s="17" t="s">
        <v>168</v>
      </c>
      <c r="D197" s="12" t="s">
        <v>138</v>
      </c>
      <c r="E197" s="43">
        <v>11705994</v>
      </c>
      <c r="F197" s="10"/>
      <c r="G197" s="10">
        <v>4</v>
      </c>
      <c r="H197" s="38">
        <v>10.962451500000002</v>
      </c>
      <c r="I197" s="39">
        <f t="shared" si="10"/>
        <v>43.849806000000008</v>
      </c>
      <c r="J197" s="8" t="s">
        <v>135</v>
      </c>
    </row>
    <row r="198" spans="1:10" ht="15.75" customHeight="1" x14ac:dyDescent="0.25">
      <c r="A198" s="95"/>
      <c r="B198" s="96"/>
      <c r="C198" s="17" t="s">
        <v>168</v>
      </c>
      <c r="D198" s="12" t="s">
        <v>158</v>
      </c>
      <c r="E198" s="43">
        <v>11705995</v>
      </c>
      <c r="F198" s="10"/>
      <c r="G198" s="10">
        <v>2</v>
      </c>
      <c r="H198" s="38">
        <v>14.542027500000003</v>
      </c>
      <c r="I198" s="39">
        <f t="shared" si="10"/>
        <v>29.084055000000006</v>
      </c>
      <c r="J198" s="8" t="s">
        <v>135</v>
      </c>
    </row>
    <row r="199" spans="1:10" ht="15.75" customHeight="1" x14ac:dyDescent="0.25">
      <c r="A199" s="95"/>
      <c r="B199" s="96"/>
      <c r="C199" s="17" t="s">
        <v>168</v>
      </c>
      <c r="D199" s="12" t="s">
        <v>159</v>
      </c>
      <c r="E199" s="43">
        <v>14516640</v>
      </c>
      <c r="F199" s="10"/>
      <c r="G199" s="10">
        <v>2</v>
      </c>
      <c r="H199" s="38">
        <v>125.5902375</v>
      </c>
      <c r="I199" s="39">
        <f t="shared" si="10"/>
        <v>251.180475</v>
      </c>
      <c r="J199" s="8" t="s">
        <v>13</v>
      </c>
    </row>
    <row r="200" spans="1:10" ht="15.75" customHeight="1" x14ac:dyDescent="0.25">
      <c r="A200" s="95"/>
      <c r="B200" s="96"/>
      <c r="C200" s="17" t="s">
        <v>31</v>
      </c>
      <c r="D200" s="12" t="s">
        <v>88</v>
      </c>
      <c r="E200" s="43">
        <v>14588698</v>
      </c>
      <c r="F200" s="10" t="s">
        <v>163</v>
      </c>
      <c r="G200" s="10">
        <v>2</v>
      </c>
      <c r="H200" s="38">
        <v>81.496369500000014</v>
      </c>
      <c r="I200" s="39">
        <f t="shared" si="10"/>
        <v>162.99273900000003</v>
      </c>
      <c r="J200" s="8" t="s">
        <v>109</v>
      </c>
    </row>
    <row r="201" spans="1:10" ht="15.75" customHeight="1" x14ac:dyDescent="0.25">
      <c r="A201" s="95"/>
      <c r="B201" s="96"/>
      <c r="C201" s="17" t="s">
        <v>168</v>
      </c>
      <c r="D201" s="12" t="s">
        <v>160</v>
      </c>
      <c r="E201" s="43" t="s">
        <v>164</v>
      </c>
      <c r="F201" s="10"/>
      <c r="G201" s="10">
        <v>2</v>
      </c>
      <c r="H201" s="38">
        <v>23.527790999999997</v>
      </c>
      <c r="I201" s="39">
        <f t="shared" si="10"/>
        <v>47.055581999999994</v>
      </c>
      <c r="J201" s="8" t="s">
        <v>117</v>
      </c>
    </row>
    <row r="202" spans="1:10" ht="15.75" customHeight="1" x14ac:dyDescent="0.25">
      <c r="A202" s="95"/>
      <c r="B202" s="96"/>
      <c r="C202" s="17" t="s">
        <v>168</v>
      </c>
      <c r="D202" s="12" t="s">
        <v>160</v>
      </c>
      <c r="E202" s="43" t="s">
        <v>165</v>
      </c>
      <c r="F202" s="10"/>
      <c r="G202" s="10">
        <v>2</v>
      </c>
      <c r="H202" s="38">
        <v>37.262651999999996</v>
      </c>
      <c r="I202" s="39">
        <f t="shared" si="10"/>
        <v>74.525303999999991</v>
      </c>
      <c r="J202" s="8" t="s">
        <v>117</v>
      </c>
    </row>
    <row r="203" spans="1:10" ht="15.75" customHeight="1" x14ac:dyDescent="0.25">
      <c r="A203" s="95"/>
      <c r="B203" s="96"/>
      <c r="C203" s="17" t="s">
        <v>168</v>
      </c>
      <c r="D203" s="12" t="s">
        <v>88</v>
      </c>
      <c r="E203" s="43">
        <v>14588699</v>
      </c>
      <c r="F203" s="10" t="s">
        <v>166</v>
      </c>
      <c r="G203" s="10">
        <v>2</v>
      </c>
      <c r="H203" s="38">
        <v>81.496369500000014</v>
      </c>
      <c r="I203" s="39">
        <f t="shared" si="10"/>
        <v>162.99273900000003</v>
      </c>
      <c r="J203" s="8" t="s">
        <v>135</v>
      </c>
    </row>
    <row r="204" spans="1:10" ht="15.75" customHeight="1" x14ac:dyDescent="0.25">
      <c r="A204" s="95"/>
      <c r="B204" s="96"/>
      <c r="C204" s="17" t="s">
        <v>168</v>
      </c>
      <c r="D204" s="12" t="s">
        <v>22</v>
      </c>
      <c r="E204" s="43" t="s">
        <v>167</v>
      </c>
      <c r="F204" s="10"/>
      <c r="G204" s="10">
        <v>1</v>
      </c>
      <c r="H204" s="38">
        <v>65.428965000000005</v>
      </c>
      <c r="I204" s="39">
        <f t="shared" si="10"/>
        <v>65.428965000000005</v>
      </c>
      <c r="J204" s="8" t="s">
        <v>109</v>
      </c>
    </row>
    <row r="205" spans="1:10" ht="15.75" customHeight="1" x14ac:dyDescent="0.25">
      <c r="A205" s="95"/>
      <c r="B205" s="96"/>
      <c r="C205" s="17" t="s">
        <v>31</v>
      </c>
      <c r="D205" s="12" t="s">
        <v>88</v>
      </c>
      <c r="E205" s="43">
        <v>14588698</v>
      </c>
      <c r="F205" s="10" t="s">
        <v>163</v>
      </c>
      <c r="G205" s="10">
        <v>4</v>
      </c>
      <c r="H205" s="38">
        <v>81.496369500000014</v>
      </c>
      <c r="I205" s="39">
        <f t="shared" si="10"/>
        <v>325.98547800000006</v>
      </c>
      <c r="J205" s="8" t="s">
        <v>109</v>
      </c>
    </row>
    <row r="206" spans="1:10" ht="15.75" customHeight="1" x14ac:dyDescent="0.25">
      <c r="A206" s="95"/>
      <c r="B206" s="96"/>
      <c r="C206" s="17" t="s">
        <v>168</v>
      </c>
      <c r="D206" s="12" t="s">
        <v>160</v>
      </c>
      <c r="E206" s="43" t="s">
        <v>164</v>
      </c>
      <c r="F206" s="10"/>
      <c r="G206" s="10">
        <v>4</v>
      </c>
      <c r="H206" s="38">
        <v>37.963484999999999</v>
      </c>
      <c r="I206" s="39">
        <f t="shared" si="10"/>
        <v>151.85393999999999</v>
      </c>
      <c r="J206" s="8" t="s">
        <v>117</v>
      </c>
    </row>
    <row r="207" spans="1:10" ht="15.75" customHeight="1" x14ac:dyDescent="0.25">
      <c r="A207" s="95"/>
      <c r="B207" s="96"/>
      <c r="C207" s="17" t="s">
        <v>168</v>
      </c>
      <c r="D207" s="12" t="s">
        <v>22</v>
      </c>
      <c r="E207" s="43" t="s">
        <v>167</v>
      </c>
      <c r="F207" s="10"/>
      <c r="G207" s="10">
        <v>1</v>
      </c>
      <c r="H207" s="38">
        <v>65.428965000000005</v>
      </c>
      <c r="I207" s="39">
        <f t="shared" si="10"/>
        <v>65.428965000000005</v>
      </c>
      <c r="J207" s="8" t="s">
        <v>109</v>
      </c>
    </row>
    <row r="208" spans="1:10" ht="15.75" customHeight="1" x14ac:dyDescent="0.25">
      <c r="A208" s="95"/>
      <c r="B208" s="96"/>
      <c r="C208" s="17" t="s">
        <v>168</v>
      </c>
      <c r="D208" s="12" t="s">
        <v>16</v>
      </c>
      <c r="E208" s="43">
        <v>14629476</v>
      </c>
      <c r="F208" s="10"/>
      <c r="G208" s="10">
        <v>2</v>
      </c>
      <c r="H208" s="38">
        <v>457.90098900000004</v>
      </c>
      <c r="I208" s="39">
        <f t="shared" si="10"/>
        <v>915.80197800000008</v>
      </c>
      <c r="J208" s="8" t="s">
        <v>117</v>
      </c>
    </row>
    <row r="209" spans="1:10" ht="15.75" customHeight="1" x14ac:dyDescent="0.25">
      <c r="A209" s="48"/>
      <c r="B209" s="1"/>
      <c r="C209" s="14"/>
      <c r="D209" s="15"/>
      <c r="E209" s="16"/>
      <c r="F209" s="89" t="s">
        <v>100</v>
      </c>
      <c r="G209" s="90"/>
      <c r="H209" s="91"/>
      <c r="I209" s="58">
        <f>SUM(I193:I208)</f>
        <v>2743.4146886250001</v>
      </c>
    </row>
    <row r="210" spans="1:10" ht="15.75" customHeight="1" x14ac:dyDescent="0.25">
      <c r="A210" s="11" t="s">
        <v>19</v>
      </c>
      <c r="B210" s="7" t="s">
        <v>6</v>
      </c>
      <c r="C210" s="9" t="s">
        <v>7</v>
      </c>
      <c r="D210" s="9" t="s">
        <v>8</v>
      </c>
      <c r="E210" s="9" t="s">
        <v>9</v>
      </c>
      <c r="F210" s="7" t="s">
        <v>10</v>
      </c>
      <c r="G210" s="9" t="s">
        <v>11</v>
      </c>
      <c r="H210" s="7" t="s">
        <v>103</v>
      </c>
      <c r="I210" s="7" t="s">
        <v>12</v>
      </c>
      <c r="J210" s="7" t="s">
        <v>102</v>
      </c>
    </row>
    <row r="211" spans="1:10" ht="15.75" customHeight="1" x14ac:dyDescent="0.25">
      <c r="A211" s="97" t="s">
        <v>170</v>
      </c>
      <c r="B211" s="100" t="s">
        <v>110</v>
      </c>
      <c r="C211" s="8"/>
      <c r="D211" s="73" t="s">
        <v>16</v>
      </c>
      <c r="E211" s="74">
        <v>14537414</v>
      </c>
      <c r="F211" s="72"/>
      <c r="G211" s="71">
        <v>1</v>
      </c>
      <c r="H211" s="75"/>
      <c r="I211" s="39">
        <f t="shared" ref="I211:I215" si="11">H211*G211</f>
        <v>0</v>
      </c>
      <c r="J211" s="60"/>
    </row>
    <row r="212" spans="1:10" ht="15.75" customHeight="1" x14ac:dyDescent="0.25">
      <c r="A212" s="98"/>
      <c r="B212" s="101"/>
      <c r="C212" s="8" t="s">
        <v>15</v>
      </c>
      <c r="D212" s="73" t="s">
        <v>152</v>
      </c>
      <c r="E212" s="74" t="s">
        <v>111</v>
      </c>
      <c r="F212" s="72"/>
      <c r="G212" s="71">
        <v>1</v>
      </c>
      <c r="H212" s="75">
        <v>42.87</v>
      </c>
      <c r="I212" s="39">
        <f t="shared" si="11"/>
        <v>42.87</v>
      </c>
      <c r="J212" s="76" t="s">
        <v>107</v>
      </c>
    </row>
    <row r="213" spans="1:10" ht="15.75" customHeight="1" x14ac:dyDescent="0.25">
      <c r="A213" s="98"/>
      <c r="B213" s="101"/>
      <c r="C213" s="8" t="s">
        <v>15</v>
      </c>
      <c r="D213" s="73" t="s">
        <v>153</v>
      </c>
      <c r="E213" s="74">
        <v>14537417</v>
      </c>
      <c r="F213" s="72"/>
      <c r="G213" s="71">
        <v>1</v>
      </c>
      <c r="H213" s="75">
        <v>1348.85</v>
      </c>
      <c r="I213" s="39">
        <f t="shared" si="11"/>
        <v>1348.85</v>
      </c>
      <c r="J213" s="76" t="s">
        <v>13</v>
      </c>
    </row>
    <row r="214" spans="1:10" ht="15.75" customHeight="1" x14ac:dyDescent="0.25">
      <c r="A214" s="98"/>
      <c r="B214" s="101"/>
      <c r="C214" s="8" t="s">
        <v>15</v>
      </c>
      <c r="D214" s="73" t="s">
        <v>29</v>
      </c>
      <c r="E214" s="74">
        <v>14536017</v>
      </c>
      <c r="F214" s="72"/>
      <c r="G214" s="71">
        <v>1</v>
      </c>
      <c r="H214" s="75">
        <v>42.87</v>
      </c>
      <c r="I214" s="39">
        <f t="shared" si="11"/>
        <v>42.87</v>
      </c>
      <c r="J214" s="76" t="s">
        <v>107</v>
      </c>
    </row>
    <row r="215" spans="1:10" ht="15.75" customHeight="1" x14ac:dyDescent="0.25">
      <c r="A215" s="98"/>
      <c r="B215" s="101"/>
      <c r="C215" s="8" t="s">
        <v>15</v>
      </c>
      <c r="D215" s="73" t="s">
        <v>105</v>
      </c>
      <c r="E215" s="74">
        <v>14537416</v>
      </c>
      <c r="F215" s="72"/>
      <c r="G215" s="71">
        <v>1</v>
      </c>
      <c r="H215" s="75">
        <v>138.13999999999999</v>
      </c>
      <c r="I215" s="39">
        <f t="shared" si="11"/>
        <v>138.13999999999999</v>
      </c>
      <c r="J215" s="76" t="s">
        <v>112</v>
      </c>
    </row>
    <row r="216" spans="1:10" ht="15.75" customHeight="1" x14ac:dyDescent="0.25">
      <c r="A216" s="98"/>
      <c r="B216" s="101"/>
      <c r="C216" s="68"/>
      <c r="D216" s="73"/>
      <c r="E216" s="69"/>
      <c r="F216" s="67"/>
      <c r="G216" s="68"/>
      <c r="H216" s="67"/>
      <c r="I216" s="67"/>
      <c r="J216" s="67"/>
    </row>
    <row r="217" spans="1:10" ht="15.75" customHeight="1" x14ac:dyDescent="0.25">
      <c r="A217" s="99"/>
      <c r="B217" s="102"/>
      <c r="C217" s="77" t="s">
        <v>15</v>
      </c>
      <c r="D217" s="77" t="s">
        <v>128</v>
      </c>
      <c r="E217" s="78">
        <v>14537417</v>
      </c>
      <c r="F217" s="79"/>
      <c r="G217" s="77">
        <v>1</v>
      </c>
      <c r="H217" s="80">
        <v>1507.4579519999998</v>
      </c>
      <c r="I217" s="81">
        <f t="shared" ref="I217" si="12">H217*G217</f>
        <v>1507.4579519999998</v>
      </c>
      <c r="J217" s="77" t="s">
        <v>135</v>
      </c>
    </row>
    <row r="218" spans="1:10" ht="15.75" customHeight="1" x14ac:dyDescent="0.25">
      <c r="F218" s="89" t="s">
        <v>100</v>
      </c>
      <c r="G218" s="90"/>
      <c r="H218" s="91"/>
      <c r="I218" s="58">
        <f>SUM(I217)</f>
        <v>1507.4579519999998</v>
      </c>
    </row>
    <row r="219" spans="1:10" x14ac:dyDescent="0.25">
      <c r="F219" s="92" t="s">
        <v>104</v>
      </c>
      <c r="G219" s="93"/>
      <c r="H219" s="94"/>
      <c r="I219" s="40">
        <f>I209+I191+I111+I107+I103+I89+I73+I57+I42+I26+I22+I18+I14+I218</f>
        <v>64953.29337516932</v>
      </c>
      <c r="J219" s="49"/>
    </row>
    <row r="220" spans="1:10" x14ac:dyDescent="0.25">
      <c r="F220" s="92" t="s">
        <v>89</v>
      </c>
      <c r="G220" s="93"/>
      <c r="H220" s="94"/>
      <c r="I220" s="52">
        <v>3500</v>
      </c>
      <c r="J220" s="51"/>
    </row>
    <row r="221" spans="1:10" x14ac:dyDescent="0.25">
      <c r="F221" s="92" t="s">
        <v>101</v>
      </c>
      <c r="G221" s="93"/>
      <c r="H221" s="94"/>
      <c r="I221" s="40">
        <f>I220+I219</f>
        <v>68453.29337516932</v>
      </c>
      <c r="J221" s="50"/>
    </row>
    <row r="223" spans="1:10" s="22" customFormat="1" ht="15.75" x14ac:dyDescent="0.25">
      <c r="A223" s="18" t="s">
        <v>90</v>
      </c>
      <c r="B223" s="19"/>
      <c r="C223" s="20"/>
      <c r="D223" s="20"/>
      <c r="E223" s="21"/>
      <c r="F223" s="21"/>
      <c r="G223" s="21"/>
    </row>
    <row r="224" spans="1:10" ht="15.75" x14ac:dyDescent="0.25">
      <c r="A224" s="18" t="s">
        <v>91</v>
      </c>
      <c r="B224" s="19"/>
      <c r="C224" s="20"/>
      <c r="D224" s="20"/>
      <c r="E224" s="21"/>
      <c r="F224" s="21"/>
      <c r="G224" s="21"/>
    </row>
    <row r="225" spans="1:10" ht="15.75" x14ac:dyDescent="0.25">
      <c r="A225" s="23" t="s">
        <v>92</v>
      </c>
      <c r="B225" s="24"/>
      <c r="C225" s="25"/>
      <c r="D225" s="25"/>
      <c r="E225" s="26"/>
      <c r="F225" s="26"/>
      <c r="G225" s="26"/>
    </row>
    <row r="226" spans="1:10" ht="15.75" x14ac:dyDescent="0.25">
      <c r="A226" s="23" t="s">
        <v>93</v>
      </c>
      <c r="B226" s="24"/>
      <c r="C226" s="25"/>
      <c r="D226" s="25"/>
      <c r="E226" s="26"/>
      <c r="F226" s="26"/>
      <c r="G226" s="26"/>
    </row>
    <row r="227" spans="1:10" ht="15.75" x14ac:dyDescent="0.25">
      <c r="A227" s="18" t="s">
        <v>94</v>
      </c>
      <c r="B227" s="19"/>
      <c r="C227" s="20"/>
      <c r="D227" s="20"/>
      <c r="E227" s="21"/>
      <c r="F227" s="21"/>
      <c r="G227" s="21"/>
    </row>
    <row r="228" spans="1:10" x14ac:dyDescent="0.25">
      <c r="A228" s="27" t="s">
        <v>95</v>
      </c>
      <c r="B228" s="21"/>
      <c r="C228" s="20"/>
      <c r="D228" s="20"/>
      <c r="E228" s="21"/>
      <c r="F228" s="21"/>
      <c r="G228" s="21"/>
    </row>
    <row r="229" spans="1:10" ht="15.75" thickBot="1" x14ac:dyDescent="0.3">
      <c r="A229" s="27"/>
      <c r="B229" s="21"/>
      <c r="C229" s="20"/>
      <c r="D229" s="20"/>
      <c r="E229" s="21"/>
      <c r="F229" s="21"/>
      <c r="G229" s="21"/>
    </row>
    <row r="230" spans="1:10" ht="19.5" thickBot="1" x14ac:dyDescent="0.3">
      <c r="A230" s="28" t="s">
        <v>96</v>
      </c>
      <c r="B230" s="29"/>
      <c r="C230" s="30"/>
      <c r="D230" s="30"/>
      <c r="E230" s="29"/>
      <c r="F230" s="29"/>
      <c r="G230" s="29"/>
      <c r="H230" s="29"/>
      <c r="I230" s="29"/>
      <c r="J230" s="29"/>
    </row>
    <row r="231" spans="1:10" ht="18.75" x14ac:dyDescent="0.25">
      <c r="A231" s="31"/>
      <c r="B231" s="32"/>
      <c r="C231" s="33"/>
      <c r="D231" s="33"/>
      <c r="E231" s="32"/>
      <c r="F231" s="32"/>
      <c r="G231" s="32"/>
    </row>
    <row r="232" spans="1:10" ht="15.75" x14ac:dyDescent="0.25">
      <c r="A232" s="88" t="s">
        <v>97</v>
      </c>
      <c r="B232" s="88"/>
      <c r="C232" s="34"/>
      <c r="D232" s="88" t="s">
        <v>123</v>
      </c>
      <c r="E232" s="88"/>
      <c r="H232" s="53" t="s">
        <v>126</v>
      </c>
      <c r="I232" s="18"/>
    </row>
    <row r="233" spans="1:10" ht="15.75" x14ac:dyDescent="0.25">
      <c r="A233" s="34"/>
      <c r="B233" s="34"/>
      <c r="C233" s="34"/>
      <c r="D233" s="34"/>
      <c r="E233" s="34"/>
      <c r="H233" s="54"/>
      <c r="I233" s="54"/>
    </row>
    <row r="234" spans="1:10" ht="15.75" x14ac:dyDescent="0.25">
      <c r="A234" s="34" t="s">
        <v>98</v>
      </c>
      <c r="B234" s="35"/>
      <c r="C234" s="36"/>
      <c r="D234" s="34" t="s">
        <v>98</v>
      </c>
      <c r="E234" s="35"/>
      <c r="H234" s="53" t="s">
        <v>98</v>
      </c>
      <c r="I234" s="55"/>
    </row>
    <row r="235" spans="1:10" ht="15.75" x14ac:dyDescent="0.25">
      <c r="A235" s="88" t="s">
        <v>122</v>
      </c>
      <c r="B235" s="88"/>
      <c r="C235" s="37"/>
      <c r="D235" s="88" t="s">
        <v>124</v>
      </c>
      <c r="E235" s="88"/>
      <c r="H235" s="53" t="s">
        <v>127</v>
      </c>
      <c r="I235" s="18"/>
    </row>
    <row r="236" spans="1:10" ht="15.75" x14ac:dyDescent="0.25">
      <c r="A236" s="88" t="s">
        <v>99</v>
      </c>
      <c r="B236" s="88"/>
      <c r="C236" s="34"/>
      <c r="D236" s="88" t="s">
        <v>125</v>
      </c>
      <c r="E236" s="88"/>
      <c r="H236" s="87"/>
      <c r="I236" s="87"/>
    </row>
  </sheetData>
  <autoFilter ref="A11:J219" xr:uid="{00000000-0009-0000-0000-000001000000}"/>
  <mergeCells count="55">
    <mergeCell ref="F218:H218"/>
    <mergeCell ref="D236:E236"/>
    <mergeCell ref="H236:I236"/>
    <mergeCell ref="F14:H14"/>
    <mergeCell ref="F18:H18"/>
    <mergeCell ref="F22:H22"/>
    <mergeCell ref="F26:H26"/>
    <mergeCell ref="F42:H42"/>
    <mergeCell ref="F57:H57"/>
    <mergeCell ref="F73:H73"/>
    <mergeCell ref="F89:H89"/>
    <mergeCell ref="F103:H103"/>
    <mergeCell ref="F107:H107"/>
    <mergeCell ref="F111:H111"/>
    <mergeCell ref="F191:H191"/>
    <mergeCell ref="F209:H209"/>
    <mergeCell ref="A16:A17"/>
    <mergeCell ref="B16:B17"/>
    <mergeCell ref="B4:G4"/>
    <mergeCell ref="B6:C6"/>
    <mergeCell ref="B7:C7"/>
    <mergeCell ref="A12:A13"/>
    <mergeCell ref="B12:B13"/>
    <mergeCell ref="A20:A21"/>
    <mergeCell ref="B20:B21"/>
    <mergeCell ref="A24:A25"/>
    <mergeCell ref="B24:B25"/>
    <mergeCell ref="A28:A41"/>
    <mergeCell ref="B28:B41"/>
    <mergeCell ref="A44:A56"/>
    <mergeCell ref="B44:B56"/>
    <mergeCell ref="A59:A72"/>
    <mergeCell ref="B59:B72"/>
    <mergeCell ref="A75:A88"/>
    <mergeCell ref="B75:B88"/>
    <mergeCell ref="A91:A102"/>
    <mergeCell ref="B91:B102"/>
    <mergeCell ref="A105:A106"/>
    <mergeCell ref="B105:B106"/>
    <mergeCell ref="A109:A110"/>
    <mergeCell ref="B109:B110"/>
    <mergeCell ref="A236:B236"/>
    <mergeCell ref="A113:A190"/>
    <mergeCell ref="B113:B190"/>
    <mergeCell ref="A193:A208"/>
    <mergeCell ref="B193:B208"/>
    <mergeCell ref="A211:A217"/>
    <mergeCell ref="B211:B217"/>
    <mergeCell ref="F219:H219"/>
    <mergeCell ref="F220:H220"/>
    <mergeCell ref="F221:H221"/>
    <mergeCell ref="A232:B232"/>
    <mergeCell ref="A235:B235"/>
    <mergeCell ref="D232:E232"/>
    <mergeCell ref="D235:E235"/>
  </mergeCells>
  <pageMargins left="0.7" right="0.7" top="0.31" bottom="0.3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</vt:lpstr>
      <vt:lpstr>Volvo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2023-08-21T04:05:37Z</cp:lastPrinted>
  <dcterms:created xsi:type="dcterms:W3CDTF">2023-07-18T07:55:37Z</dcterms:created>
  <dcterms:modified xsi:type="dcterms:W3CDTF">2023-09-23T02:33:29Z</dcterms:modified>
</cp:coreProperties>
</file>