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C:\#KMT\Quotation for NMGB\"/>
    </mc:Choice>
  </mc:AlternateContent>
  <xr:revisionPtr revIDLastSave="0" documentId="13_ncr:1_{EFCD271B-59A3-41DC-8C8B-FA0083669C7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ZX670-3 (3X) " sheetId="6" r:id="rId1"/>
    <sheet name="ZX670-5 (3X)" sheetId="5" r:id="rId2"/>
    <sheet name="ZX670-5(1X)" sheetId="4" r:id="rId3"/>
    <sheet name="CCO" sheetId="3" r:id="rId4"/>
  </sheets>
  <definedNames>
    <definedName name="_xlnm._FilterDatabase" localSheetId="3" hidden="1">CCO!$A$11:$K$17</definedName>
    <definedName name="_xlnm._FilterDatabase" localSheetId="0" hidden="1">'ZX670-3 (3X) '!$A$11:$K$11</definedName>
    <definedName name="_xlnm._FilterDatabase" localSheetId="1" hidden="1">'ZX670-5 (3X)'!$A$11:$K$11</definedName>
    <definedName name="_xlnm._FilterDatabase" localSheetId="2" hidden="1">'ZX670-5(1X)'!$A$11:$K$11</definedName>
    <definedName name="_xlnm.Print_Area" localSheetId="3">CCO!$A$139:$K$139</definedName>
    <definedName name="_xlnm.Print_Area" localSheetId="0">'ZX670-3 (3X) '!$A$23:$K$23</definedName>
    <definedName name="_xlnm.Print_Area" localSheetId="1">'ZX670-5 (3X)'!$A$23:$K$23</definedName>
    <definedName name="_xlnm.Print_Area" localSheetId="2">'ZX670-5(1X)'!$A$23:$K$23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6" l="1"/>
  <c r="I14" i="6"/>
  <c r="I15" i="6"/>
  <c r="I16" i="6"/>
  <c r="I17" i="6"/>
  <c r="I18" i="6"/>
  <c r="I19" i="6"/>
  <c r="I20" i="6"/>
  <c r="I21" i="6"/>
  <c r="I22" i="6"/>
  <c r="I12" i="6"/>
  <c r="H22" i="6"/>
  <c r="H21" i="6"/>
  <c r="H20" i="6"/>
  <c r="H19" i="6"/>
  <c r="H18" i="6"/>
  <c r="H17" i="6"/>
  <c r="H16" i="6"/>
  <c r="H15" i="6"/>
  <c r="H14" i="6"/>
  <c r="H13" i="6"/>
  <c r="H12" i="6"/>
  <c r="I13" i="4"/>
  <c r="I14" i="4"/>
  <c r="I15" i="4"/>
  <c r="I16" i="4"/>
  <c r="I17" i="4"/>
  <c r="I18" i="4"/>
  <c r="I19" i="4"/>
  <c r="I20" i="4"/>
  <c r="I21" i="4"/>
  <c r="I22" i="4"/>
  <c r="I12" i="4"/>
  <c r="I13" i="5"/>
  <c r="I14" i="5"/>
  <c r="I15" i="5"/>
  <c r="I16" i="5"/>
  <c r="I17" i="5"/>
  <c r="I18" i="5"/>
  <c r="I19" i="5"/>
  <c r="I20" i="5"/>
  <c r="I21" i="5"/>
  <c r="I22" i="5"/>
  <c r="I12" i="5"/>
  <c r="H22" i="5"/>
  <c r="H21" i="5"/>
  <c r="H20" i="5"/>
  <c r="H19" i="5"/>
  <c r="H18" i="5"/>
  <c r="H17" i="5"/>
  <c r="H16" i="5"/>
  <c r="H15" i="5"/>
  <c r="H14" i="5"/>
  <c r="H13" i="5"/>
  <c r="H12" i="5"/>
  <c r="H23" i="5" s="1"/>
  <c r="H22" i="4"/>
  <c r="H21" i="4"/>
  <c r="H20" i="4"/>
  <c r="H19" i="4"/>
  <c r="H18" i="4"/>
  <c r="H17" i="4"/>
  <c r="H16" i="4"/>
  <c r="H15" i="4"/>
  <c r="H14" i="4"/>
  <c r="H13" i="4"/>
  <c r="H12" i="4"/>
  <c r="K140" i="3"/>
  <c r="H138" i="3"/>
  <c r="H139" i="3" s="1"/>
  <c r="I138" i="3"/>
  <c r="I139" i="3" s="1"/>
  <c r="I128" i="3"/>
  <c r="I129" i="3"/>
  <c r="I132" i="3"/>
  <c r="I133" i="3"/>
  <c r="I136" i="3"/>
  <c r="I137" i="3"/>
  <c r="H128" i="3"/>
  <c r="H129" i="3"/>
  <c r="H130" i="3"/>
  <c r="I130" i="3" s="1"/>
  <c r="H131" i="3"/>
  <c r="I131" i="3" s="1"/>
  <c r="H132" i="3"/>
  <c r="H133" i="3"/>
  <c r="H134" i="3"/>
  <c r="I134" i="3" s="1"/>
  <c r="H135" i="3"/>
  <c r="I135" i="3" s="1"/>
  <c r="H136" i="3"/>
  <c r="H137" i="3"/>
  <c r="I23" i="6" l="1"/>
  <c r="I23" i="5"/>
  <c r="I23" i="4"/>
  <c r="H23" i="4"/>
  <c r="H12" i="3"/>
  <c r="H119" i="3"/>
  <c r="I119" i="3" s="1"/>
  <c r="H120" i="3"/>
  <c r="I120" i="3" s="1"/>
  <c r="H121" i="3"/>
  <c r="I121" i="3" s="1"/>
  <c r="H122" i="3"/>
  <c r="I122" i="3" s="1"/>
  <c r="H123" i="3"/>
  <c r="I123" i="3" s="1"/>
  <c r="H124" i="3"/>
  <c r="I124" i="3" s="1"/>
  <c r="H125" i="3"/>
  <c r="I125" i="3" s="1"/>
  <c r="H126" i="3"/>
  <c r="I126" i="3" s="1"/>
  <c r="H127" i="3"/>
  <c r="I127" i="3" s="1"/>
  <c r="H118" i="3"/>
  <c r="I118" i="3" s="1"/>
  <c r="H114" i="3"/>
  <c r="I114" i="3" s="1"/>
  <c r="H115" i="3"/>
  <c r="I115" i="3" s="1"/>
  <c r="H116" i="3"/>
  <c r="I116" i="3" s="1"/>
  <c r="H117" i="3"/>
  <c r="I117" i="3" s="1"/>
  <c r="H111" i="3"/>
  <c r="I111" i="3" s="1"/>
  <c r="H112" i="3"/>
  <c r="I112" i="3" s="1"/>
  <c r="H113" i="3"/>
  <c r="I113" i="3" s="1"/>
  <c r="H59" i="3"/>
  <c r="I59" i="3" s="1"/>
  <c r="H60" i="3"/>
  <c r="I60" i="3" s="1"/>
  <c r="H61" i="3"/>
  <c r="I61" i="3" s="1"/>
  <c r="H62" i="3"/>
  <c r="I62" i="3" s="1"/>
  <c r="H63" i="3"/>
  <c r="I63" i="3" s="1"/>
  <c r="H64" i="3"/>
  <c r="I64" i="3" s="1"/>
  <c r="H65" i="3"/>
  <c r="I65" i="3" s="1"/>
  <c r="H66" i="3"/>
  <c r="I66" i="3" s="1"/>
  <c r="H67" i="3"/>
  <c r="I67" i="3" s="1"/>
  <c r="H68" i="3"/>
  <c r="I68" i="3" s="1"/>
  <c r="H69" i="3"/>
  <c r="I69" i="3" s="1"/>
  <c r="H70" i="3"/>
  <c r="I70" i="3" s="1"/>
  <c r="H71" i="3"/>
  <c r="I71" i="3" s="1"/>
  <c r="H72" i="3"/>
  <c r="I72" i="3" s="1"/>
  <c r="H73" i="3"/>
  <c r="I73" i="3" s="1"/>
  <c r="H74" i="3"/>
  <c r="I74" i="3" s="1"/>
  <c r="H75" i="3"/>
  <c r="I75" i="3" s="1"/>
  <c r="H76" i="3"/>
  <c r="I76" i="3" s="1"/>
  <c r="H77" i="3"/>
  <c r="I77" i="3" s="1"/>
  <c r="H78" i="3"/>
  <c r="I78" i="3" s="1"/>
  <c r="H79" i="3"/>
  <c r="I79" i="3" s="1"/>
  <c r="H80" i="3"/>
  <c r="I80" i="3" s="1"/>
  <c r="H81" i="3"/>
  <c r="I81" i="3" s="1"/>
  <c r="H82" i="3"/>
  <c r="I82" i="3" s="1"/>
  <c r="H83" i="3"/>
  <c r="I83" i="3" s="1"/>
  <c r="H84" i="3"/>
  <c r="I84" i="3" s="1"/>
  <c r="H85" i="3"/>
  <c r="I85" i="3" s="1"/>
  <c r="H86" i="3"/>
  <c r="I86" i="3" s="1"/>
  <c r="H87" i="3"/>
  <c r="I87" i="3" s="1"/>
  <c r="H88" i="3"/>
  <c r="I88" i="3" s="1"/>
  <c r="H89" i="3"/>
  <c r="I89" i="3" s="1"/>
  <c r="H90" i="3"/>
  <c r="I90" i="3" s="1"/>
  <c r="H91" i="3"/>
  <c r="I91" i="3" s="1"/>
  <c r="H92" i="3"/>
  <c r="I92" i="3" s="1"/>
  <c r="H93" i="3"/>
  <c r="I93" i="3" s="1"/>
  <c r="H94" i="3"/>
  <c r="I94" i="3" s="1"/>
  <c r="H95" i="3"/>
  <c r="I95" i="3" s="1"/>
  <c r="H96" i="3"/>
  <c r="I96" i="3" s="1"/>
  <c r="H97" i="3"/>
  <c r="I97" i="3" s="1"/>
  <c r="H98" i="3"/>
  <c r="I98" i="3" s="1"/>
  <c r="H99" i="3"/>
  <c r="I99" i="3" s="1"/>
  <c r="H100" i="3"/>
  <c r="I100" i="3" s="1"/>
  <c r="H101" i="3"/>
  <c r="I101" i="3" s="1"/>
  <c r="H102" i="3"/>
  <c r="I102" i="3" s="1"/>
  <c r="H103" i="3"/>
  <c r="I103" i="3" s="1"/>
  <c r="H104" i="3"/>
  <c r="I104" i="3" s="1"/>
  <c r="H105" i="3"/>
  <c r="I105" i="3" s="1"/>
  <c r="H106" i="3"/>
  <c r="I106" i="3" s="1"/>
  <c r="H107" i="3"/>
  <c r="I107" i="3" s="1"/>
  <c r="H108" i="3"/>
  <c r="I108" i="3" s="1"/>
  <c r="H109" i="3"/>
  <c r="I109" i="3" s="1"/>
  <c r="H110" i="3"/>
  <c r="I110" i="3" s="1"/>
  <c r="I12" i="3"/>
  <c r="H13" i="3"/>
  <c r="I13" i="3" s="1"/>
  <c r="H14" i="3"/>
  <c r="I14" i="3" s="1"/>
  <c r="H15" i="3"/>
  <c r="I15" i="3" s="1"/>
  <c r="H16" i="3"/>
  <c r="I16" i="3" s="1"/>
  <c r="H17" i="3"/>
  <c r="I17" i="3" s="1"/>
  <c r="H18" i="3"/>
  <c r="I18" i="3" s="1"/>
  <c r="H19" i="3"/>
  <c r="I19" i="3" s="1"/>
  <c r="H20" i="3"/>
  <c r="I20" i="3" s="1"/>
  <c r="H21" i="3"/>
  <c r="I21" i="3" s="1"/>
  <c r="H22" i="3"/>
  <c r="I22" i="3" s="1"/>
  <c r="H23" i="3"/>
  <c r="I23" i="3" s="1"/>
  <c r="H24" i="3"/>
  <c r="I24" i="3" s="1"/>
  <c r="H25" i="3"/>
  <c r="I25" i="3" s="1"/>
  <c r="H26" i="3"/>
  <c r="I26" i="3" s="1"/>
  <c r="H27" i="3"/>
  <c r="I27" i="3" s="1"/>
  <c r="H28" i="3"/>
  <c r="I28" i="3" s="1"/>
  <c r="H29" i="3"/>
  <c r="I29" i="3" s="1"/>
  <c r="H30" i="3"/>
  <c r="I30" i="3" s="1"/>
  <c r="H31" i="3"/>
  <c r="I31" i="3" s="1"/>
  <c r="H32" i="3"/>
  <c r="I32" i="3" s="1"/>
  <c r="H33" i="3"/>
  <c r="I33" i="3" s="1"/>
  <c r="H34" i="3"/>
  <c r="I34" i="3" s="1"/>
  <c r="H35" i="3"/>
  <c r="I35" i="3" s="1"/>
  <c r="H36" i="3"/>
  <c r="I36" i="3" s="1"/>
  <c r="H37" i="3"/>
  <c r="I37" i="3" s="1"/>
  <c r="H38" i="3"/>
  <c r="I38" i="3" s="1"/>
  <c r="H39" i="3"/>
  <c r="I39" i="3" s="1"/>
  <c r="H40" i="3"/>
  <c r="I40" i="3" s="1"/>
  <c r="H41" i="3"/>
  <c r="I41" i="3" s="1"/>
  <c r="H42" i="3"/>
  <c r="I42" i="3" s="1"/>
  <c r="H43" i="3"/>
  <c r="I43" i="3" s="1"/>
  <c r="H44" i="3"/>
  <c r="I44" i="3" s="1"/>
  <c r="H45" i="3"/>
  <c r="I45" i="3" s="1"/>
  <c r="H46" i="3"/>
  <c r="I46" i="3" s="1"/>
  <c r="H47" i="3"/>
  <c r="I47" i="3" s="1"/>
  <c r="H48" i="3"/>
  <c r="I48" i="3" s="1"/>
  <c r="H49" i="3"/>
  <c r="I49" i="3" s="1"/>
  <c r="H50" i="3"/>
  <c r="I50" i="3" s="1"/>
  <c r="H51" i="3"/>
  <c r="I51" i="3" s="1"/>
  <c r="H52" i="3"/>
  <c r="I52" i="3" s="1"/>
  <c r="H53" i="3"/>
  <c r="I53" i="3" s="1"/>
  <c r="H54" i="3"/>
  <c r="I54" i="3" s="1"/>
  <c r="H55" i="3"/>
  <c r="I55" i="3" s="1"/>
  <c r="H56" i="3"/>
  <c r="I56" i="3" s="1"/>
  <c r="H57" i="3"/>
  <c r="I57" i="3" s="1"/>
  <c r="H58" i="3"/>
  <c r="I58" i="3" s="1"/>
</calcChain>
</file>

<file path=xl/sharedStrings.xml><?xml version="1.0" encoding="utf-8"?>
<sst xmlns="http://schemas.openxmlformats.org/spreadsheetml/2006/main" count="821" uniqueCount="95">
  <si>
    <t>CUSTOMER CONFIRMATION ORDER</t>
  </si>
  <si>
    <t>No</t>
  </si>
  <si>
    <t>Part No</t>
  </si>
  <si>
    <t>Currency</t>
  </si>
  <si>
    <t>MMK</t>
  </si>
  <si>
    <t>Stock Status           : Subject to priority sale for all stock in Chrysanthemum Wealth, Singapore, Germany, China and etc.</t>
  </si>
  <si>
    <t>Payment Terms     : 100% down payment must be pay after finishing each unit.</t>
  </si>
  <si>
    <t>Price Valid            : 1month after quotation date.</t>
  </si>
  <si>
    <r>
      <t xml:space="preserve">Warranty Term     </t>
    </r>
    <r>
      <rPr>
        <b/>
        <sz val="11"/>
        <color theme="1"/>
        <rFont val="Calibri"/>
        <family val="2"/>
        <scheme val="minor"/>
      </rPr>
      <t xml:space="preserve">: </t>
    </r>
  </si>
  <si>
    <t xml:space="preserve">Note: </t>
  </si>
  <si>
    <t xml:space="preserve">     Prepared By</t>
  </si>
  <si>
    <t>Acknowledged By</t>
  </si>
  <si>
    <t>Approved By</t>
  </si>
  <si>
    <t>Sign</t>
  </si>
  <si>
    <t xml:space="preserve">Sign                                   </t>
  </si>
  <si>
    <t>Customer</t>
  </si>
  <si>
    <t>Stock Status</t>
  </si>
  <si>
    <t>To</t>
  </si>
  <si>
    <t>: Nay Min Gabar</t>
  </si>
  <si>
    <t>Date</t>
  </si>
  <si>
    <t>Reff</t>
  </si>
  <si>
    <t>Component</t>
  </si>
  <si>
    <t>Brand</t>
  </si>
  <si>
    <t>Part Name</t>
  </si>
  <si>
    <t>Q'ty</t>
  </si>
  <si>
    <t xml:space="preserve">Unit Price </t>
  </si>
  <si>
    <t>O-Ring</t>
  </si>
  <si>
    <t>Center Joint</t>
  </si>
  <si>
    <t>Engine</t>
  </si>
  <si>
    <t>Aye Aye Mon-4</t>
  </si>
  <si>
    <t>Myo Min Htike</t>
  </si>
  <si>
    <t>Nay Min Gabar</t>
  </si>
  <si>
    <t>S'Part Dept;</t>
  </si>
  <si>
    <t>BOH</t>
  </si>
  <si>
    <t>General Manager(BU)</t>
  </si>
  <si>
    <t>: CCO/REM/PHK/2023/07/0013 (         )</t>
  </si>
  <si>
    <t>: 6.07.2023</t>
  </si>
  <si>
    <t>Seal; Oil</t>
  </si>
  <si>
    <t>Ring Back up</t>
  </si>
  <si>
    <t>Kit Seal (Gear Pump)</t>
  </si>
  <si>
    <t>Ring Back Up</t>
  </si>
  <si>
    <t>Total 1 unit</t>
  </si>
  <si>
    <t>Total 5 unit</t>
  </si>
  <si>
    <t>Main pump</t>
  </si>
  <si>
    <t>Hitachi</t>
  </si>
  <si>
    <t>O-RING</t>
  </si>
  <si>
    <t>RING;BACK-UP</t>
  </si>
  <si>
    <t>CLAMP;HOSE</t>
  </si>
  <si>
    <t>COUPLING; PIPE</t>
  </si>
  <si>
    <t>MCV</t>
  </si>
  <si>
    <t>Kit; Seal (Swing Oil Motor)</t>
  </si>
  <si>
    <t>Seal Oil</t>
  </si>
  <si>
    <t>Swing motor</t>
  </si>
  <si>
    <t>Seal; Dust</t>
  </si>
  <si>
    <t>Seal Kit (Travel Oil Motor)</t>
  </si>
  <si>
    <t>Travel motor</t>
  </si>
  <si>
    <t>Kit; Seal (Boom Cylinder)</t>
  </si>
  <si>
    <t>Ring Slide( Boom Cylinder)</t>
  </si>
  <si>
    <t>Kit; Seal Arm Cylinder</t>
  </si>
  <si>
    <t>Ring Slide (Arm Cylinder)</t>
  </si>
  <si>
    <t>Kit; Seal Bucket Cylinder</t>
  </si>
  <si>
    <t>Ring Slide (Bucket Cylinder)</t>
  </si>
  <si>
    <t>All Cyl:Seal kit</t>
  </si>
  <si>
    <t>GASKET SET : ENG OVERHAUL</t>
  </si>
  <si>
    <t>LINER SET (1X)</t>
  </si>
  <si>
    <t>METAL KIT : CR-SHF</t>
  </si>
  <si>
    <t>METAL SET : CONN-ROD,STD</t>
  </si>
  <si>
    <t>SLEEVE ; NOZZLE HOLDER</t>
  </si>
  <si>
    <t>SEAT; VALVE INSERT(EXH)</t>
  </si>
  <si>
    <t>SEAT;VALVE INSERT (INL)</t>
  </si>
  <si>
    <t>GUIDE; VALVE</t>
  </si>
  <si>
    <t>VALVE : INLET</t>
  </si>
  <si>
    <t>VALVE ; EXH</t>
  </si>
  <si>
    <t>ISUZU</t>
  </si>
  <si>
    <t>Grand Total</t>
  </si>
  <si>
    <t>Delivery Time - 2 to 3 week</t>
  </si>
  <si>
    <t>Delivery Time - 3 to 4 week</t>
  </si>
  <si>
    <t>Delivery Time        : We can delivery your components within 3 to 4 Weeks after your confirm and part complete date.</t>
  </si>
  <si>
    <t>Metal :cam</t>
  </si>
  <si>
    <t xml:space="preserve">Payment Terms     : (30)% - 896,38806MMK advance on order confirmation </t>
  </si>
  <si>
    <t>GASKET SET :ENG OVERHAUL</t>
  </si>
  <si>
    <t>LINER SET (3X)</t>
  </si>
  <si>
    <t>Delivery Time        : We can delivery your components  3 to 4 Weeks after your confirm and part complete date.</t>
  </si>
  <si>
    <t xml:space="preserve">Payment Terms     : (30)% - 354,14309MMK advance on order confirmation </t>
  </si>
  <si>
    <t>Payment Terms     : 100% down payment must be pay after part complete</t>
  </si>
  <si>
    <t>Total 3 unit</t>
  </si>
  <si>
    <t>187813-1650</t>
  </si>
  <si>
    <t>111510-0933</t>
  </si>
  <si>
    <t>112271-0960</t>
  </si>
  <si>
    <t>111129-0640</t>
  </si>
  <si>
    <t>111711-0740</t>
  </si>
  <si>
    <t>111715-1090</t>
  </si>
  <si>
    <t>111721-0120</t>
  </si>
  <si>
    <t>112551-1622</t>
  </si>
  <si>
    <t>112522-1002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</si>
</sst>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</cellStyleXfs>
  <cellXfs count="66">
    <xf numFmtId="0" fontId="0" fillId="0" borderId="0" xfId="0"/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Protection="1">
      <protection locked="0"/>
    </xf>
    <xf numFmtId="0" fontId="4" fillId="2" borderId="0" xfId="0" applyFont="1" applyFill="1" applyAlignment="1" applyProtection="1">
      <alignment vertical="center"/>
      <protection locked="0"/>
    </xf>
    <xf numFmtId="0" fontId="4" fillId="2" borderId="0" xfId="0" applyFont="1" applyFill="1" applyProtection="1"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3" fillId="0" borderId="0" xfId="0" applyFont="1"/>
    <xf numFmtId="0" fontId="5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>
      <alignment horizontal="center"/>
    </xf>
    <xf numFmtId="0" fontId="3" fillId="0" borderId="0" xfId="0" applyFont="1" applyAlignment="1" applyProtection="1">
      <alignment vertical="top"/>
      <protection locked="0"/>
    </xf>
    <xf numFmtId="0" fontId="3" fillId="0" borderId="0" xfId="0" quotePrefix="1" applyFont="1" applyProtection="1"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3" borderId="0" xfId="0" applyFont="1" applyFill="1"/>
    <xf numFmtId="0" fontId="6" fillId="0" borderId="0" xfId="0" applyFont="1"/>
    <xf numFmtId="164" fontId="4" fillId="0" borderId="1" xfId="1" applyNumberFormat="1" applyFont="1" applyBorder="1" applyAlignment="1">
      <alignment horizontal="center" vertical="center"/>
    </xf>
    <xf numFmtId="0" fontId="6" fillId="0" borderId="1" xfId="0" applyFont="1" applyBorder="1"/>
    <xf numFmtId="0" fontId="3" fillId="3" borderId="0" xfId="0" applyFont="1" applyFill="1" applyAlignment="1">
      <alignment horizontal="center"/>
    </xf>
    <xf numFmtId="1" fontId="3" fillId="3" borderId="0" xfId="0" applyNumberFormat="1" applyFont="1" applyFill="1"/>
    <xf numFmtId="0" fontId="3" fillId="3" borderId="0" xfId="0" applyFont="1" applyFill="1" applyAlignment="1">
      <alignment horizontal="center" vertical="center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164" fontId="1" fillId="0" borderId="0" xfId="0" applyNumberFormat="1" applyFont="1" applyProtection="1">
      <protection locked="0"/>
    </xf>
    <xf numFmtId="0" fontId="1" fillId="2" borderId="0" xfId="0" applyFont="1" applyFill="1" applyProtection="1">
      <protection locked="0"/>
    </xf>
    <xf numFmtId="0" fontId="1" fillId="2" borderId="0" xfId="0" applyFont="1" applyFill="1" applyAlignment="1" applyProtection="1">
      <alignment horizont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8" xfId="0" applyBorder="1" applyAlignment="1">
      <alignment vertical="center"/>
    </xf>
    <xf numFmtId="1" fontId="0" fillId="0" borderId="1" xfId="0" applyNumberForma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164" fontId="0" fillId="0" borderId="0" xfId="0" applyNumberFormat="1"/>
    <xf numFmtId="164" fontId="4" fillId="0" borderId="1" xfId="1" applyNumberFormat="1" applyFont="1" applyBorder="1" applyAlignment="1"/>
    <xf numFmtId="0" fontId="9" fillId="4" borderId="5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43" fontId="0" fillId="0" borderId="0" xfId="0" applyNumberFormat="1"/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4">
    <cellStyle name="Comma" xfId="1" builtinId="3"/>
    <cellStyle name="Normal" xfId="0" builtinId="0"/>
    <cellStyle name="Normal 2" xfId="3" xr:uid="{00000000-0005-0000-0000-000002000000}"/>
    <cellStyle name="Normal 5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295275</xdr:colOff>
      <xdr:row>0</xdr:row>
      <xdr:rowOff>9525</xdr:rowOff>
    </xdr:from>
    <xdr:to>
      <xdr:col>3</xdr:col>
      <xdr:colOff>1072756</xdr:colOff>
      <xdr:row>2</xdr:row>
      <xdr:rowOff>183092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CF6EC50-B821-443A-9B50-63CDEA402D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6075" y="9525"/>
          <a:ext cx="777481" cy="64981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295275</xdr:colOff>
      <xdr:row>0</xdr:row>
      <xdr:rowOff>9525</xdr:rowOff>
    </xdr:from>
    <xdr:to>
      <xdr:col>3</xdr:col>
      <xdr:colOff>1072756</xdr:colOff>
      <xdr:row>2</xdr:row>
      <xdr:rowOff>183092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0BD621A-E060-4341-9934-CA11672829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6075" y="9525"/>
          <a:ext cx="777481" cy="64981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295275</xdr:colOff>
      <xdr:row>0</xdr:row>
      <xdr:rowOff>9525</xdr:rowOff>
    </xdr:from>
    <xdr:to>
      <xdr:col>3</xdr:col>
      <xdr:colOff>1072756</xdr:colOff>
      <xdr:row>2</xdr:row>
      <xdr:rowOff>183092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F351A8E-358E-47CE-9735-0406F62C6C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6075" y="9525"/>
          <a:ext cx="777481" cy="64981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295275</xdr:colOff>
      <xdr:row>0</xdr:row>
      <xdr:rowOff>9525</xdr:rowOff>
    </xdr:from>
    <xdr:to>
      <xdr:col>3</xdr:col>
      <xdr:colOff>1072756</xdr:colOff>
      <xdr:row>2</xdr:row>
      <xdr:rowOff>183092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8950" y="9525"/>
          <a:ext cx="777481" cy="6498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934F8-6BDF-4933-BC97-843ADDE98E68}">
  <dimension ref="A1:K39"/>
  <sheetViews>
    <sheetView tabSelected="1" topLeftCell="A10" workbookViewId="0">
      <selection activeCell="E18" sqref="E18"/>
    </sheetView>
  </sheetViews>
  <sheetFormatPr defaultRowHeight="15" x14ac:dyDescent="0.25"/>
  <cols>
    <col min="1" max="1" width="11.140625" customWidth="1"/>
    <col min="2" max="2" width="19.42578125" customWidth="1"/>
    <col min="3" max="3" width="8.28515625" customWidth="1"/>
    <col min="4" max="4" width="26.85546875" customWidth="1"/>
    <col min="5" max="5" width="21.140625" customWidth="1"/>
    <col min="6" max="6" width="5.85546875" customWidth="1"/>
    <col min="7" max="7" width="12.5703125" customWidth="1"/>
    <col min="8" max="8" width="13.42578125" customWidth="1"/>
    <col min="9" max="9" width="15.28515625" customWidth="1"/>
    <col min="10" max="10" width="9.140625" customWidth="1"/>
    <col min="11" max="11" width="24.85546875" customWidth="1"/>
  </cols>
  <sheetData>
    <row r="1" spans="1:11" ht="18.75" customHeight="1" x14ac:dyDescent="0.25">
      <c r="B1" s="20"/>
      <c r="C1" s="20"/>
      <c r="D1" s="20"/>
      <c r="E1" s="20"/>
      <c r="F1" s="20"/>
      <c r="G1" s="20"/>
      <c r="H1" s="20"/>
      <c r="I1" s="20"/>
      <c r="J1" s="20"/>
    </row>
    <row r="2" spans="1:11" ht="18.75" customHeight="1" x14ac:dyDescent="0.25">
      <c r="B2" s="20"/>
      <c r="C2" s="20"/>
      <c r="D2" s="20"/>
      <c r="E2" s="20"/>
      <c r="F2" s="20"/>
      <c r="G2" s="20"/>
      <c r="H2" s="20"/>
      <c r="I2" s="20"/>
      <c r="J2" s="20"/>
    </row>
    <row r="3" spans="1:11" ht="18.75" customHeight="1" x14ac:dyDescent="0.25">
      <c r="B3" s="20"/>
      <c r="C3" s="20"/>
      <c r="D3" s="20"/>
      <c r="E3" s="20"/>
      <c r="F3" s="20"/>
      <c r="G3" s="20"/>
      <c r="H3" s="20"/>
      <c r="I3" s="20"/>
      <c r="J3" s="20"/>
    </row>
    <row r="4" spans="1:11" ht="18.75" customHeight="1" x14ac:dyDescent="0.25">
      <c r="B4" s="60" t="s">
        <v>0</v>
      </c>
      <c r="C4" s="61"/>
      <c r="D4" s="61"/>
      <c r="E4" s="61"/>
      <c r="F4" s="61"/>
      <c r="G4" s="61"/>
      <c r="H4" s="61"/>
      <c r="I4" s="61"/>
      <c r="J4" s="61"/>
    </row>
    <row r="5" spans="1:11" ht="18.75" customHeight="1" x14ac:dyDescent="0.25">
      <c r="B5" s="21"/>
      <c r="C5" s="20"/>
      <c r="D5" s="20"/>
      <c r="E5" s="20"/>
      <c r="F5" s="20"/>
      <c r="G5" s="20"/>
      <c r="H5" s="20"/>
      <c r="I5" s="20"/>
      <c r="J5" s="20"/>
    </row>
    <row r="6" spans="1:11" ht="18.75" customHeight="1" x14ac:dyDescent="0.25">
      <c r="A6" s="22" t="s">
        <v>17</v>
      </c>
      <c r="B6" s="62" t="s">
        <v>18</v>
      </c>
      <c r="C6" s="62"/>
      <c r="D6" s="20"/>
      <c r="E6" s="20"/>
      <c r="F6" s="20"/>
      <c r="G6" s="20"/>
      <c r="H6" s="20"/>
      <c r="I6" s="20"/>
      <c r="J6" s="20"/>
    </row>
    <row r="7" spans="1:11" ht="18.75" customHeight="1" x14ac:dyDescent="0.25">
      <c r="A7" s="22" t="s">
        <v>19</v>
      </c>
      <c r="B7" s="62" t="s">
        <v>36</v>
      </c>
      <c r="C7" s="62"/>
      <c r="D7" s="20"/>
      <c r="E7" s="20"/>
      <c r="F7" s="20"/>
      <c r="G7" s="20"/>
      <c r="H7" s="20"/>
      <c r="I7" s="20"/>
      <c r="J7" s="20"/>
    </row>
    <row r="8" spans="1:11" ht="18.75" customHeight="1" x14ac:dyDescent="0.25">
      <c r="A8" s="22" t="s">
        <v>20</v>
      </c>
      <c r="B8" s="23" t="s">
        <v>35</v>
      </c>
      <c r="C8" s="23"/>
      <c r="D8" s="20"/>
      <c r="E8" s="20"/>
      <c r="F8" s="20"/>
      <c r="G8" s="20"/>
      <c r="H8" s="20"/>
      <c r="I8" s="20"/>
      <c r="J8" s="20"/>
    </row>
    <row r="9" spans="1:11" ht="18.75" customHeight="1" x14ac:dyDescent="0.3">
      <c r="B9" s="24"/>
      <c r="C9" s="24"/>
      <c r="D9" s="24"/>
      <c r="E9" s="24"/>
      <c r="F9" s="24"/>
      <c r="G9" s="24"/>
      <c r="H9" s="24"/>
    </row>
    <row r="10" spans="1:11" ht="18.75" x14ac:dyDescent="0.3">
      <c r="B10" s="25"/>
      <c r="C10" s="25"/>
      <c r="D10" s="25"/>
      <c r="E10" s="25"/>
      <c r="F10" s="25"/>
      <c r="G10" s="25"/>
    </row>
    <row r="11" spans="1:11" ht="30" customHeight="1" x14ac:dyDescent="0.25">
      <c r="A11" s="46" t="s">
        <v>1</v>
      </c>
      <c r="B11" s="44" t="s">
        <v>21</v>
      </c>
      <c r="C11" s="44" t="s">
        <v>22</v>
      </c>
      <c r="D11" s="44" t="s">
        <v>23</v>
      </c>
      <c r="E11" s="44" t="s">
        <v>2</v>
      </c>
      <c r="F11" s="44" t="s">
        <v>24</v>
      </c>
      <c r="G11" s="44" t="s">
        <v>25</v>
      </c>
      <c r="H11" s="44" t="s">
        <v>41</v>
      </c>
      <c r="I11" s="44" t="s">
        <v>41</v>
      </c>
      <c r="J11" s="44" t="s">
        <v>3</v>
      </c>
      <c r="K11" s="45" t="s">
        <v>16</v>
      </c>
    </row>
    <row r="12" spans="1:11" s="38" customFormat="1" ht="15" customHeight="1" x14ac:dyDescent="0.25">
      <c r="A12" s="64">
        <v>1</v>
      </c>
      <c r="B12" s="65" t="s">
        <v>28</v>
      </c>
      <c r="C12" s="37" t="s">
        <v>73</v>
      </c>
      <c r="D12" s="37" t="s">
        <v>80</v>
      </c>
      <c r="E12" s="63" t="s">
        <v>86</v>
      </c>
      <c r="F12" s="37">
        <v>1</v>
      </c>
      <c r="G12" s="37">
        <v>3180870.0000000005</v>
      </c>
      <c r="H12" s="40">
        <f t="shared" ref="H12:H22" si="0">F12*G12</f>
        <v>3180870.0000000005</v>
      </c>
      <c r="I12" s="40">
        <f>H12*1</f>
        <v>3180870.0000000005</v>
      </c>
      <c r="J12" s="37" t="s">
        <v>4</v>
      </c>
      <c r="K12" s="39" t="s">
        <v>76</v>
      </c>
    </row>
    <row r="13" spans="1:11" s="38" customFormat="1" ht="15.75" customHeight="1" x14ac:dyDescent="0.25">
      <c r="A13" s="64"/>
      <c r="B13" s="65"/>
      <c r="C13" s="37" t="s">
        <v>73</v>
      </c>
      <c r="D13" s="37" t="s">
        <v>81</v>
      </c>
      <c r="E13" s="63"/>
      <c r="F13" s="37">
        <v>6</v>
      </c>
      <c r="G13" s="37">
        <v>1884960.0000000002</v>
      </c>
      <c r="H13" s="40">
        <f t="shared" si="0"/>
        <v>11309760.000000002</v>
      </c>
      <c r="I13" s="40">
        <f t="shared" ref="I13:I22" si="1">H13*1</f>
        <v>11309760.000000002</v>
      </c>
      <c r="J13" s="37" t="s">
        <v>4</v>
      </c>
      <c r="K13" s="39" t="s">
        <v>76</v>
      </c>
    </row>
    <row r="14" spans="1:11" s="38" customFormat="1" ht="15" customHeight="1" x14ac:dyDescent="0.25">
      <c r="A14" s="64"/>
      <c r="B14" s="65"/>
      <c r="C14" s="37" t="s">
        <v>73</v>
      </c>
      <c r="D14" s="37" t="s">
        <v>65</v>
      </c>
      <c r="E14" s="63" t="s">
        <v>87</v>
      </c>
      <c r="F14" s="37">
        <v>1</v>
      </c>
      <c r="G14" s="37">
        <v>718641</v>
      </c>
      <c r="H14" s="40">
        <f t="shared" si="0"/>
        <v>718641</v>
      </c>
      <c r="I14" s="40">
        <f t="shared" si="1"/>
        <v>718641</v>
      </c>
      <c r="J14" s="37" t="s">
        <v>4</v>
      </c>
      <c r="K14" s="39" t="s">
        <v>76</v>
      </c>
    </row>
    <row r="15" spans="1:11" s="38" customFormat="1" ht="15" customHeight="1" x14ac:dyDescent="0.25">
      <c r="A15" s="64"/>
      <c r="B15" s="65"/>
      <c r="C15" s="37" t="s">
        <v>73</v>
      </c>
      <c r="D15" s="37" t="s">
        <v>66</v>
      </c>
      <c r="E15" s="63" t="s">
        <v>88</v>
      </c>
      <c r="F15" s="37">
        <v>6</v>
      </c>
      <c r="G15" s="37">
        <v>94248</v>
      </c>
      <c r="H15" s="40">
        <f t="shared" si="0"/>
        <v>565488</v>
      </c>
      <c r="I15" s="40">
        <f t="shared" si="1"/>
        <v>565488</v>
      </c>
      <c r="J15" s="37" t="s">
        <v>4</v>
      </c>
      <c r="K15" s="39" t="s">
        <v>76</v>
      </c>
    </row>
    <row r="16" spans="1:11" s="38" customFormat="1" ht="15" customHeight="1" x14ac:dyDescent="0.25">
      <c r="A16" s="64"/>
      <c r="B16" s="65"/>
      <c r="C16" s="37" t="s">
        <v>73</v>
      </c>
      <c r="D16" s="37" t="s">
        <v>67</v>
      </c>
      <c r="E16" s="63" t="s">
        <v>89</v>
      </c>
      <c r="F16" s="37">
        <v>6</v>
      </c>
      <c r="G16" s="40">
        <v>108385.20000000003</v>
      </c>
      <c r="H16" s="40">
        <f t="shared" si="0"/>
        <v>650311.20000000019</v>
      </c>
      <c r="I16" s="40">
        <f t="shared" si="1"/>
        <v>650311.20000000019</v>
      </c>
      <c r="J16" s="37" t="s">
        <v>4</v>
      </c>
      <c r="K16" s="39" t="s">
        <v>76</v>
      </c>
    </row>
    <row r="17" spans="1:11" s="38" customFormat="1" ht="15" customHeight="1" x14ac:dyDescent="0.25">
      <c r="A17" s="64"/>
      <c r="B17" s="65"/>
      <c r="C17" s="37" t="s">
        <v>73</v>
      </c>
      <c r="D17" s="37" t="s">
        <v>68</v>
      </c>
      <c r="E17" s="47" t="s">
        <v>90</v>
      </c>
      <c r="F17" s="37">
        <v>12</v>
      </c>
      <c r="G17" s="40">
        <v>40055.4</v>
      </c>
      <c r="H17" s="40">
        <f t="shared" si="0"/>
        <v>480664.80000000005</v>
      </c>
      <c r="I17" s="40">
        <f t="shared" si="1"/>
        <v>480664.80000000005</v>
      </c>
      <c r="J17" s="37" t="s">
        <v>4</v>
      </c>
      <c r="K17" s="39" t="s">
        <v>76</v>
      </c>
    </row>
    <row r="18" spans="1:11" s="38" customFormat="1" ht="15" customHeight="1" x14ac:dyDescent="0.25">
      <c r="A18" s="64"/>
      <c r="B18" s="65"/>
      <c r="C18" s="37" t="s">
        <v>73</v>
      </c>
      <c r="D18" s="37" t="s">
        <v>69</v>
      </c>
      <c r="E18" s="63" t="s">
        <v>91</v>
      </c>
      <c r="F18" s="37">
        <v>12</v>
      </c>
      <c r="G18" s="40">
        <v>40055.4</v>
      </c>
      <c r="H18" s="40">
        <f t="shared" si="0"/>
        <v>480664.80000000005</v>
      </c>
      <c r="I18" s="40">
        <f t="shared" si="1"/>
        <v>480664.80000000005</v>
      </c>
      <c r="J18" s="37" t="s">
        <v>4</v>
      </c>
      <c r="K18" s="39" t="s">
        <v>76</v>
      </c>
    </row>
    <row r="19" spans="1:11" s="38" customFormat="1" ht="15" customHeight="1" x14ac:dyDescent="0.25">
      <c r="A19" s="64"/>
      <c r="B19" s="65"/>
      <c r="C19" s="37" t="s">
        <v>73</v>
      </c>
      <c r="D19" s="37" t="s">
        <v>70</v>
      </c>
      <c r="E19" s="63" t="s">
        <v>92</v>
      </c>
      <c r="F19" s="37">
        <v>24</v>
      </c>
      <c r="G19" s="37">
        <v>23562</v>
      </c>
      <c r="H19" s="40">
        <f t="shared" si="0"/>
        <v>565488</v>
      </c>
      <c r="I19" s="40">
        <f t="shared" si="1"/>
        <v>565488</v>
      </c>
      <c r="J19" s="37" t="s">
        <v>4</v>
      </c>
      <c r="K19" s="39" t="s">
        <v>76</v>
      </c>
    </row>
    <row r="20" spans="1:11" s="38" customFormat="1" ht="15" customHeight="1" x14ac:dyDescent="0.25">
      <c r="A20" s="64"/>
      <c r="B20" s="65"/>
      <c r="C20" s="37" t="s">
        <v>73</v>
      </c>
      <c r="D20" s="37" t="s">
        <v>71</v>
      </c>
      <c r="E20" s="63" t="s">
        <v>93</v>
      </c>
      <c r="F20" s="37">
        <v>12</v>
      </c>
      <c r="G20" s="37">
        <v>94248</v>
      </c>
      <c r="H20" s="40">
        <f t="shared" si="0"/>
        <v>1130976</v>
      </c>
      <c r="I20" s="40">
        <f t="shared" si="1"/>
        <v>1130976</v>
      </c>
      <c r="J20" s="37" t="s">
        <v>4</v>
      </c>
      <c r="K20" s="39" t="s">
        <v>76</v>
      </c>
    </row>
    <row r="21" spans="1:11" s="38" customFormat="1" ht="15" customHeight="1" x14ac:dyDescent="0.25">
      <c r="A21" s="64"/>
      <c r="B21" s="65"/>
      <c r="C21" s="37" t="s">
        <v>73</v>
      </c>
      <c r="D21" s="37" t="s">
        <v>72</v>
      </c>
      <c r="E21" s="63" t="s">
        <v>94</v>
      </c>
      <c r="F21" s="37">
        <v>12</v>
      </c>
      <c r="G21" s="37">
        <v>94248</v>
      </c>
      <c r="H21" s="40">
        <f t="shared" si="0"/>
        <v>1130976</v>
      </c>
      <c r="I21" s="40">
        <f t="shared" si="1"/>
        <v>1130976</v>
      </c>
      <c r="J21" s="37" t="s">
        <v>4</v>
      </c>
      <c r="K21" s="39" t="s">
        <v>76</v>
      </c>
    </row>
    <row r="22" spans="1:11" s="38" customFormat="1" ht="15" customHeight="1" x14ac:dyDescent="0.25">
      <c r="A22" s="47"/>
      <c r="B22" s="48"/>
      <c r="C22" s="37" t="s">
        <v>73</v>
      </c>
      <c r="D22" s="37" t="s">
        <v>78</v>
      </c>
      <c r="E22" s="63"/>
      <c r="F22" s="37">
        <v>7</v>
      </c>
      <c r="G22" s="37">
        <v>485100</v>
      </c>
      <c r="H22" s="40">
        <f t="shared" si="0"/>
        <v>3395700</v>
      </c>
      <c r="I22" s="40">
        <f t="shared" si="1"/>
        <v>3395700</v>
      </c>
      <c r="J22" s="37" t="s">
        <v>4</v>
      </c>
    </row>
    <row r="23" spans="1:11" ht="21" customHeight="1" x14ac:dyDescent="0.35">
      <c r="C23" s="58" t="s">
        <v>74</v>
      </c>
      <c r="D23" s="58"/>
      <c r="E23" s="58"/>
      <c r="F23" s="58"/>
      <c r="G23" s="58"/>
      <c r="H23" s="43"/>
      <c r="I23" s="26">
        <f>SUM(I12:I22)</f>
        <v>23609539.800000004</v>
      </c>
      <c r="J23" s="27" t="s">
        <v>4</v>
      </c>
      <c r="K23" s="42"/>
    </row>
    <row r="24" spans="1:11" ht="19.5" customHeight="1" x14ac:dyDescent="0.25">
      <c r="G24" s="28"/>
      <c r="H24" s="28"/>
      <c r="I24" s="29"/>
      <c r="J24" s="30"/>
      <c r="K24" s="49"/>
    </row>
    <row r="25" spans="1:11" s="6" customFormat="1" ht="15.75" x14ac:dyDescent="0.25">
      <c r="A25" s="1" t="s">
        <v>5</v>
      </c>
      <c r="B25" s="2"/>
      <c r="C25" s="31"/>
      <c r="D25" s="31"/>
      <c r="E25" s="32"/>
      <c r="F25" s="32"/>
      <c r="G25" s="31"/>
      <c r="H25" s="31"/>
      <c r="I25" s="32"/>
      <c r="J25" s="33"/>
      <c r="K25" s="32"/>
    </row>
    <row r="26" spans="1:11" ht="15.75" x14ac:dyDescent="0.25">
      <c r="A26" s="1" t="s">
        <v>77</v>
      </c>
      <c r="B26" s="2"/>
      <c r="C26" s="31"/>
      <c r="D26" s="31"/>
      <c r="E26" s="32"/>
      <c r="F26" s="32"/>
      <c r="G26" s="31"/>
      <c r="H26" s="31"/>
      <c r="I26" s="32"/>
      <c r="J26" s="32"/>
      <c r="K26" s="32"/>
    </row>
    <row r="27" spans="1:11" ht="15.75" x14ac:dyDescent="0.25">
      <c r="A27" s="3" t="s">
        <v>79</v>
      </c>
      <c r="B27" s="4"/>
      <c r="C27" s="5"/>
      <c r="D27" s="5"/>
      <c r="E27" s="34"/>
      <c r="F27" s="34"/>
      <c r="G27" s="35"/>
      <c r="H27" s="35"/>
      <c r="I27" s="34"/>
      <c r="J27" s="34"/>
      <c r="K27" s="32"/>
    </row>
    <row r="28" spans="1:11" ht="15.75" x14ac:dyDescent="0.25">
      <c r="A28" s="3" t="s">
        <v>6</v>
      </c>
      <c r="B28" s="4"/>
      <c r="C28" s="5"/>
      <c r="D28" s="5"/>
      <c r="E28" s="34"/>
      <c r="F28" s="34"/>
      <c r="G28" s="35"/>
      <c r="H28" s="35"/>
      <c r="I28" s="34"/>
      <c r="J28" s="34"/>
      <c r="K28" s="32"/>
    </row>
    <row r="29" spans="1:11" ht="15.75" x14ac:dyDescent="0.25">
      <c r="A29" s="1" t="s">
        <v>7</v>
      </c>
      <c r="B29" s="2"/>
      <c r="C29" s="31"/>
      <c r="D29" s="31"/>
      <c r="E29" s="32"/>
      <c r="F29" s="32"/>
      <c r="G29" s="31"/>
      <c r="H29" s="31"/>
      <c r="I29" s="32"/>
      <c r="J29" s="32"/>
      <c r="K29" s="32"/>
    </row>
    <row r="30" spans="1:11" x14ac:dyDescent="0.25">
      <c r="A30" s="36" t="s">
        <v>8</v>
      </c>
      <c r="B30" s="32"/>
      <c r="C30" s="31"/>
      <c r="D30" s="31"/>
      <c r="E30" s="32"/>
      <c r="F30" s="32"/>
      <c r="G30" s="31"/>
      <c r="H30" s="31"/>
      <c r="I30" s="32"/>
      <c r="J30" s="32"/>
      <c r="K30" s="32"/>
    </row>
    <row r="31" spans="1:11" ht="15.75" thickBot="1" x14ac:dyDescent="0.3">
      <c r="A31" s="36"/>
      <c r="B31" s="32"/>
      <c r="C31" s="31"/>
      <c r="D31" s="31"/>
      <c r="E31" s="32"/>
      <c r="F31" s="32"/>
      <c r="G31" s="31"/>
      <c r="H31" s="31"/>
      <c r="I31" s="32"/>
      <c r="J31" s="32"/>
      <c r="K31" s="32"/>
    </row>
    <row r="32" spans="1:11" ht="19.5" thickBot="1" x14ac:dyDescent="0.3">
      <c r="A32" s="7" t="s">
        <v>9</v>
      </c>
      <c r="B32" s="8"/>
      <c r="C32" s="9"/>
      <c r="D32" s="9"/>
      <c r="E32" s="8"/>
      <c r="F32" s="8"/>
      <c r="G32" s="9"/>
      <c r="H32" s="9"/>
      <c r="I32" s="8"/>
      <c r="J32" s="8"/>
      <c r="K32" s="8"/>
    </row>
    <row r="33" spans="1:11" ht="18.75" x14ac:dyDescent="0.25">
      <c r="A33" s="10"/>
      <c r="B33" s="11"/>
      <c r="C33" s="12"/>
      <c r="D33" s="12"/>
      <c r="E33" s="11"/>
      <c r="F33" s="11"/>
      <c r="G33" s="12"/>
      <c r="H33" s="12"/>
      <c r="I33" s="11"/>
      <c r="J33" s="11"/>
      <c r="K33" s="11"/>
    </row>
    <row r="34" spans="1:11" ht="15.75" x14ac:dyDescent="0.25">
      <c r="A34" s="50" t="s">
        <v>10</v>
      </c>
      <c r="B34" s="50"/>
      <c r="C34" s="17"/>
      <c r="D34" s="19" t="s">
        <v>11</v>
      </c>
      <c r="E34" s="13"/>
      <c r="F34" s="17"/>
      <c r="G34" s="52" t="s">
        <v>12</v>
      </c>
      <c r="H34" s="52"/>
      <c r="I34" s="2"/>
      <c r="J34" s="2" t="s">
        <v>12</v>
      </c>
    </row>
    <row r="35" spans="1:11" ht="15.75" x14ac:dyDescent="0.25">
      <c r="A35" s="16"/>
      <c r="B35" s="16"/>
      <c r="C35" s="17"/>
      <c r="D35" s="19"/>
      <c r="E35" s="13"/>
      <c r="F35" s="17"/>
      <c r="G35" s="19"/>
      <c r="H35" s="19"/>
      <c r="I35" s="2"/>
      <c r="J35" s="19"/>
    </row>
    <row r="36" spans="1:11" ht="15.75" x14ac:dyDescent="0.25">
      <c r="A36" s="17" t="s">
        <v>13</v>
      </c>
      <c r="B36" s="14"/>
      <c r="C36" s="14" t="s">
        <v>13</v>
      </c>
      <c r="D36" s="17"/>
      <c r="E36" s="17"/>
      <c r="G36" s="16" t="s">
        <v>13</v>
      </c>
      <c r="H36" s="6"/>
      <c r="I36" s="19"/>
      <c r="J36" s="14" t="s">
        <v>14</v>
      </c>
    </row>
    <row r="37" spans="1:11" ht="15.75" x14ac:dyDescent="0.25">
      <c r="A37" s="16" t="s">
        <v>29</v>
      </c>
      <c r="B37" s="16"/>
      <c r="C37" s="15"/>
      <c r="D37" s="19" t="s">
        <v>30</v>
      </c>
      <c r="E37" s="19"/>
      <c r="G37" s="18"/>
      <c r="H37" s="6"/>
      <c r="I37" s="14"/>
      <c r="J37" s="2" t="s">
        <v>31</v>
      </c>
    </row>
    <row r="38" spans="1:11" ht="15.75" x14ac:dyDescent="0.25">
      <c r="A38" s="50" t="s">
        <v>32</v>
      </c>
      <c r="B38" s="50"/>
      <c r="C38" s="17"/>
      <c r="D38" s="50" t="s">
        <v>33</v>
      </c>
      <c r="E38" s="50"/>
      <c r="G38" s="51" t="s">
        <v>34</v>
      </c>
      <c r="H38" s="51"/>
      <c r="I38" s="2"/>
      <c r="J38" s="19" t="s">
        <v>15</v>
      </c>
    </row>
    <row r="39" spans="1:11" ht="15.75" x14ac:dyDescent="0.25">
      <c r="C39" s="17"/>
      <c r="D39" s="17"/>
      <c r="E39" s="17"/>
      <c r="I39" s="17"/>
    </row>
  </sheetData>
  <autoFilter ref="A11:K11" xr:uid="{00000000-0009-0000-0000-000000000000}"/>
  <mergeCells count="11">
    <mergeCell ref="A34:B34"/>
    <mergeCell ref="G34:H34"/>
    <mergeCell ref="A38:B38"/>
    <mergeCell ref="D38:E38"/>
    <mergeCell ref="G38:H38"/>
    <mergeCell ref="B4:J4"/>
    <mergeCell ref="B6:C6"/>
    <mergeCell ref="B7:C7"/>
    <mergeCell ref="A12:A21"/>
    <mergeCell ref="B12:B21"/>
    <mergeCell ref="C23:G23"/>
  </mergeCells>
  <pageMargins left="0.55000000000000004" right="0.52" top="0.12" bottom="0.6" header="0.63" footer="0.12"/>
  <pageSetup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8276C-204B-48DB-A6FE-DAD1BED304E4}">
  <dimension ref="A1:K39"/>
  <sheetViews>
    <sheetView topLeftCell="A10" workbookViewId="0">
      <selection activeCell="D18" sqref="D18"/>
    </sheetView>
  </sheetViews>
  <sheetFormatPr defaultRowHeight="15" x14ac:dyDescent="0.25"/>
  <cols>
    <col min="1" max="1" width="11.140625" customWidth="1"/>
    <col min="2" max="2" width="19.42578125" customWidth="1"/>
    <col min="3" max="3" width="8.28515625" customWidth="1"/>
    <col min="4" max="4" width="26.85546875" customWidth="1"/>
    <col min="5" max="5" width="21.140625" customWidth="1"/>
    <col min="6" max="6" width="5.85546875" customWidth="1"/>
    <col min="7" max="7" width="12.5703125" customWidth="1"/>
    <col min="8" max="8" width="13.42578125" customWidth="1"/>
    <col min="9" max="9" width="15.28515625" customWidth="1"/>
    <col min="10" max="10" width="9.140625" customWidth="1"/>
    <col min="11" max="11" width="24.85546875" customWidth="1"/>
  </cols>
  <sheetData>
    <row r="1" spans="1:11" ht="18.75" customHeight="1" x14ac:dyDescent="0.25">
      <c r="B1" s="20"/>
      <c r="C1" s="20"/>
      <c r="D1" s="20"/>
      <c r="E1" s="20"/>
      <c r="F1" s="20"/>
      <c r="G1" s="20"/>
      <c r="H1" s="20"/>
      <c r="I1" s="20"/>
      <c r="J1" s="20"/>
    </row>
    <row r="2" spans="1:11" ht="18.75" customHeight="1" x14ac:dyDescent="0.25">
      <c r="B2" s="20"/>
      <c r="C2" s="20"/>
      <c r="D2" s="20"/>
      <c r="E2" s="20"/>
      <c r="F2" s="20"/>
      <c r="G2" s="20"/>
      <c r="H2" s="20"/>
      <c r="I2" s="20"/>
      <c r="J2" s="20"/>
    </row>
    <row r="3" spans="1:11" ht="18.75" customHeight="1" x14ac:dyDescent="0.25">
      <c r="B3" s="20"/>
      <c r="C3" s="20"/>
      <c r="D3" s="20"/>
      <c r="E3" s="20"/>
      <c r="F3" s="20"/>
      <c r="G3" s="20"/>
      <c r="H3" s="20"/>
      <c r="I3" s="20"/>
      <c r="J3" s="20"/>
    </row>
    <row r="4" spans="1:11" ht="18.75" customHeight="1" x14ac:dyDescent="0.25">
      <c r="B4" s="60" t="s">
        <v>0</v>
      </c>
      <c r="C4" s="61"/>
      <c r="D4" s="61"/>
      <c r="E4" s="61"/>
      <c r="F4" s="61"/>
      <c r="G4" s="61"/>
      <c r="H4" s="61"/>
      <c r="I4" s="61"/>
      <c r="J4" s="61"/>
    </row>
    <row r="5" spans="1:11" ht="18.75" customHeight="1" x14ac:dyDescent="0.25">
      <c r="B5" s="21"/>
      <c r="C5" s="20"/>
      <c r="D5" s="20"/>
      <c r="E5" s="20"/>
      <c r="F5" s="20"/>
      <c r="G5" s="20"/>
      <c r="H5" s="20"/>
      <c r="I5" s="20"/>
      <c r="J5" s="20"/>
    </row>
    <row r="6" spans="1:11" ht="18.75" customHeight="1" x14ac:dyDescent="0.25">
      <c r="A6" s="22" t="s">
        <v>17</v>
      </c>
      <c r="B6" s="62" t="s">
        <v>18</v>
      </c>
      <c r="C6" s="62"/>
      <c r="D6" s="20"/>
      <c r="E6" s="20"/>
      <c r="F6" s="20"/>
      <c r="G6" s="20"/>
      <c r="H6" s="20"/>
      <c r="I6" s="20"/>
      <c r="J6" s="20"/>
    </row>
    <row r="7" spans="1:11" ht="18.75" customHeight="1" x14ac:dyDescent="0.25">
      <c r="A7" s="22" t="s">
        <v>19</v>
      </c>
      <c r="B7" s="62" t="s">
        <v>36</v>
      </c>
      <c r="C7" s="62"/>
      <c r="D7" s="20"/>
      <c r="E7" s="20"/>
      <c r="F7" s="20"/>
      <c r="G7" s="20"/>
      <c r="H7" s="20"/>
      <c r="I7" s="20"/>
      <c r="J7" s="20"/>
    </row>
    <row r="8" spans="1:11" ht="18.75" customHeight="1" x14ac:dyDescent="0.25">
      <c r="A8" s="22" t="s">
        <v>20</v>
      </c>
      <c r="B8" s="23" t="s">
        <v>35</v>
      </c>
      <c r="C8" s="23"/>
      <c r="D8" s="20"/>
      <c r="E8" s="20"/>
      <c r="F8" s="20"/>
      <c r="G8" s="20"/>
      <c r="H8" s="20"/>
      <c r="I8" s="20"/>
      <c r="J8" s="20"/>
    </row>
    <row r="9" spans="1:11" ht="18.75" customHeight="1" x14ac:dyDescent="0.3">
      <c r="B9" s="24"/>
      <c r="C9" s="24"/>
      <c r="D9" s="24"/>
      <c r="E9" s="24"/>
      <c r="F9" s="24"/>
      <c r="G9" s="24"/>
      <c r="H9" s="24"/>
    </row>
    <row r="10" spans="1:11" ht="18.75" x14ac:dyDescent="0.3">
      <c r="B10" s="25"/>
      <c r="C10" s="25"/>
      <c r="D10" s="25"/>
      <c r="E10" s="25"/>
      <c r="F10" s="25"/>
      <c r="G10" s="25"/>
    </row>
    <row r="11" spans="1:11" ht="30" customHeight="1" x14ac:dyDescent="0.25">
      <c r="A11" s="46" t="s">
        <v>1</v>
      </c>
      <c r="B11" s="44" t="s">
        <v>21</v>
      </c>
      <c r="C11" s="44" t="s">
        <v>22</v>
      </c>
      <c r="D11" s="44" t="s">
        <v>23</v>
      </c>
      <c r="E11" s="44" t="s">
        <v>2</v>
      </c>
      <c r="F11" s="44" t="s">
        <v>24</v>
      </c>
      <c r="G11" s="44" t="s">
        <v>25</v>
      </c>
      <c r="H11" s="44" t="s">
        <v>41</v>
      </c>
      <c r="I11" s="44" t="s">
        <v>85</v>
      </c>
      <c r="J11" s="44" t="s">
        <v>3</v>
      </c>
      <c r="K11" s="45" t="s">
        <v>16</v>
      </c>
    </row>
    <row r="12" spans="1:11" s="38" customFormat="1" ht="15" customHeight="1" x14ac:dyDescent="0.25">
      <c r="A12" s="64">
        <v>1</v>
      </c>
      <c r="B12" s="65" t="s">
        <v>28</v>
      </c>
      <c r="C12" s="37" t="s">
        <v>73</v>
      </c>
      <c r="D12" s="37" t="s">
        <v>80</v>
      </c>
      <c r="E12" s="37">
        <v>1878121360</v>
      </c>
      <c r="F12" s="37">
        <v>1</v>
      </c>
      <c r="G12" s="37">
        <v>3180870.0000000005</v>
      </c>
      <c r="H12" s="40">
        <f t="shared" ref="H12:H22" si="0">F12*G12</f>
        <v>3180870.0000000005</v>
      </c>
      <c r="I12" s="40">
        <f>H12*3</f>
        <v>9542610.0000000019</v>
      </c>
      <c r="J12" s="37" t="s">
        <v>4</v>
      </c>
      <c r="K12" s="39" t="s">
        <v>76</v>
      </c>
    </row>
    <row r="13" spans="1:11" s="38" customFormat="1" ht="15.75" customHeight="1" x14ac:dyDescent="0.25">
      <c r="A13" s="64"/>
      <c r="B13" s="65"/>
      <c r="C13" s="37" t="s">
        <v>73</v>
      </c>
      <c r="D13" s="37" t="s">
        <v>81</v>
      </c>
      <c r="E13" s="37"/>
      <c r="F13" s="37">
        <v>6</v>
      </c>
      <c r="G13" s="37">
        <v>1884960.0000000002</v>
      </c>
      <c r="H13" s="40">
        <f t="shared" si="0"/>
        <v>11309760.000000002</v>
      </c>
      <c r="I13" s="40">
        <f t="shared" ref="I13:I22" si="1">H13*3</f>
        <v>33929280.000000007</v>
      </c>
      <c r="J13" s="37" t="s">
        <v>4</v>
      </c>
      <c r="K13" s="39" t="s">
        <v>76</v>
      </c>
    </row>
    <row r="14" spans="1:11" s="38" customFormat="1" ht="15" customHeight="1" x14ac:dyDescent="0.25">
      <c r="A14" s="64"/>
      <c r="B14" s="65"/>
      <c r="C14" s="37" t="s">
        <v>73</v>
      </c>
      <c r="D14" s="37" t="s">
        <v>65</v>
      </c>
      <c r="E14" s="37">
        <v>1878121360</v>
      </c>
      <c r="F14" s="37">
        <v>1</v>
      </c>
      <c r="G14" s="37">
        <v>718641</v>
      </c>
      <c r="H14" s="40">
        <f t="shared" si="0"/>
        <v>718641</v>
      </c>
      <c r="I14" s="40">
        <f t="shared" si="1"/>
        <v>2155923</v>
      </c>
      <c r="J14" s="37" t="s">
        <v>4</v>
      </c>
      <c r="K14" s="39" t="s">
        <v>76</v>
      </c>
    </row>
    <row r="15" spans="1:11" s="38" customFormat="1" ht="15" customHeight="1" x14ac:dyDescent="0.25">
      <c r="A15" s="64"/>
      <c r="B15" s="65"/>
      <c r="C15" s="37" t="s">
        <v>73</v>
      </c>
      <c r="D15" s="37" t="s">
        <v>66</v>
      </c>
      <c r="E15" s="37">
        <v>1115100930</v>
      </c>
      <c r="F15" s="37">
        <v>6</v>
      </c>
      <c r="G15" s="37">
        <v>94248</v>
      </c>
      <c r="H15" s="40">
        <f t="shared" si="0"/>
        <v>565488</v>
      </c>
      <c r="I15" s="40">
        <f t="shared" si="1"/>
        <v>1696464</v>
      </c>
      <c r="J15" s="37" t="s">
        <v>4</v>
      </c>
      <c r="K15" s="39" t="s">
        <v>76</v>
      </c>
    </row>
    <row r="16" spans="1:11" s="38" customFormat="1" ht="15" customHeight="1" x14ac:dyDescent="0.25">
      <c r="A16" s="64"/>
      <c r="B16" s="65"/>
      <c r="C16" s="37" t="s">
        <v>73</v>
      </c>
      <c r="D16" s="37" t="s">
        <v>67</v>
      </c>
      <c r="E16" s="37"/>
      <c r="F16" s="37">
        <v>6</v>
      </c>
      <c r="G16" s="40">
        <v>108385.20000000003</v>
      </c>
      <c r="H16" s="40">
        <f t="shared" si="0"/>
        <v>650311.20000000019</v>
      </c>
      <c r="I16" s="40">
        <f t="shared" si="1"/>
        <v>1950933.6000000006</v>
      </c>
      <c r="J16" s="37" t="s">
        <v>4</v>
      </c>
      <c r="K16" s="39" t="s">
        <v>76</v>
      </c>
    </row>
    <row r="17" spans="1:11" s="38" customFormat="1" ht="15" customHeight="1" x14ac:dyDescent="0.25">
      <c r="A17" s="64"/>
      <c r="B17" s="65"/>
      <c r="C17" s="37" t="s">
        <v>73</v>
      </c>
      <c r="D17" s="37" t="s">
        <v>68</v>
      </c>
      <c r="E17" s="38">
        <v>1117110770</v>
      </c>
      <c r="F17" s="37">
        <v>12</v>
      </c>
      <c r="G17" s="40">
        <v>40055.4</v>
      </c>
      <c r="H17" s="40">
        <f t="shared" si="0"/>
        <v>480664.80000000005</v>
      </c>
      <c r="I17" s="40">
        <f t="shared" si="1"/>
        <v>1441994.4000000001</v>
      </c>
      <c r="J17" s="37" t="s">
        <v>4</v>
      </c>
      <c r="K17" s="39" t="s">
        <v>76</v>
      </c>
    </row>
    <row r="18" spans="1:11" s="38" customFormat="1" ht="15" customHeight="1" x14ac:dyDescent="0.25">
      <c r="A18" s="64"/>
      <c r="B18" s="65"/>
      <c r="C18" s="37" t="s">
        <v>73</v>
      </c>
      <c r="D18" s="37" t="s">
        <v>69</v>
      </c>
      <c r="E18" s="37">
        <v>1117151120</v>
      </c>
      <c r="F18" s="37">
        <v>12</v>
      </c>
      <c r="G18" s="40">
        <v>40055.4</v>
      </c>
      <c r="H18" s="40">
        <f t="shared" si="0"/>
        <v>480664.80000000005</v>
      </c>
      <c r="I18" s="40">
        <f t="shared" si="1"/>
        <v>1441994.4000000001</v>
      </c>
      <c r="J18" s="37" t="s">
        <v>4</v>
      </c>
      <c r="K18" s="39" t="s">
        <v>76</v>
      </c>
    </row>
    <row r="19" spans="1:11" s="38" customFormat="1" ht="15" customHeight="1" x14ac:dyDescent="0.25">
      <c r="A19" s="64"/>
      <c r="B19" s="65"/>
      <c r="C19" s="37" t="s">
        <v>73</v>
      </c>
      <c r="D19" s="37" t="s">
        <v>70</v>
      </c>
      <c r="E19" s="37">
        <v>1117210120</v>
      </c>
      <c r="F19" s="37">
        <v>24</v>
      </c>
      <c r="G19" s="37">
        <v>23562</v>
      </c>
      <c r="H19" s="40">
        <f t="shared" si="0"/>
        <v>565488</v>
      </c>
      <c r="I19" s="40">
        <f t="shared" si="1"/>
        <v>1696464</v>
      </c>
      <c r="J19" s="37" t="s">
        <v>4</v>
      </c>
      <c r="K19" s="39" t="s">
        <v>76</v>
      </c>
    </row>
    <row r="20" spans="1:11" s="38" customFormat="1" ht="15" customHeight="1" x14ac:dyDescent="0.25">
      <c r="A20" s="64"/>
      <c r="B20" s="65"/>
      <c r="C20" s="37" t="s">
        <v>73</v>
      </c>
      <c r="D20" s="37" t="s">
        <v>71</v>
      </c>
      <c r="E20" s="37">
        <v>1125511510</v>
      </c>
      <c r="F20" s="37">
        <v>12</v>
      </c>
      <c r="G20" s="37">
        <v>94248</v>
      </c>
      <c r="H20" s="40">
        <f t="shared" si="0"/>
        <v>1130976</v>
      </c>
      <c r="I20" s="40">
        <f t="shared" si="1"/>
        <v>3392928</v>
      </c>
      <c r="J20" s="37" t="s">
        <v>4</v>
      </c>
      <c r="K20" s="39" t="s">
        <v>76</v>
      </c>
    </row>
    <row r="21" spans="1:11" s="38" customFormat="1" ht="15" customHeight="1" x14ac:dyDescent="0.25">
      <c r="A21" s="64"/>
      <c r="B21" s="65"/>
      <c r="C21" s="37" t="s">
        <v>73</v>
      </c>
      <c r="D21" s="37" t="s">
        <v>72</v>
      </c>
      <c r="E21" s="37">
        <v>1125521090</v>
      </c>
      <c r="F21" s="37">
        <v>12</v>
      </c>
      <c r="G21" s="37">
        <v>94248</v>
      </c>
      <c r="H21" s="40">
        <f t="shared" si="0"/>
        <v>1130976</v>
      </c>
      <c r="I21" s="40">
        <f t="shared" si="1"/>
        <v>3392928</v>
      </c>
      <c r="J21" s="37" t="s">
        <v>4</v>
      </c>
      <c r="K21" s="39" t="s">
        <v>76</v>
      </c>
    </row>
    <row r="22" spans="1:11" s="38" customFormat="1" ht="15" customHeight="1" x14ac:dyDescent="0.25">
      <c r="A22" s="47"/>
      <c r="B22" s="48"/>
      <c r="C22" s="37" t="s">
        <v>73</v>
      </c>
      <c r="D22" s="37" t="s">
        <v>78</v>
      </c>
      <c r="E22" s="37"/>
      <c r="F22" s="37">
        <v>7</v>
      </c>
      <c r="G22" s="37">
        <v>485100</v>
      </c>
      <c r="H22" s="40">
        <f t="shared" si="0"/>
        <v>3395700</v>
      </c>
      <c r="I22" s="40">
        <f t="shared" si="1"/>
        <v>10187100</v>
      </c>
      <c r="J22" s="37" t="s">
        <v>4</v>
      </c>
    </row>
    <row r="23" spans="1:11" ht="21" customHeight="1" x14ac:dyDescent="0.35">
      <c r="C23" s="58" t="s">
        <v>74</v>
      </c>
      <c r="D23" s="58"/>
      <c r="E23" s="58"/>
      <c r="F23" s="58"/>
      <c r="G23" s="58"/>
      <c r="H23" s="43">
        <f>SUM(H12:H22)</f>
        <v>23609539.800000004</v>
      </c>
      <c r="I23" s="26">
        <f>SUM(I12:I22)</f>
        <v>70828619.400000006</v>
      </c>
      <c r="J23" s="27" t="s">
        <v>4</v>
      </c>
      <c r="K23" s="42"/>
    </row>
    <row r="24" spans="1:11" ht="19.5" customHeight="1" x14ac:dyDescent="0.25">
      <c r="G24" s="28"/>
      <c r="H24" s="28"/>
      <c r="I24" s="29"/>
      <c r="J24" s="30"/>
      <c r="K24" s="49"/>
    </row>
    <row r="25" spans="1:11" s="6" customFormat="1" ht="15.75" x14ac:dyDescent="0.25">
      <c r="A25" s="1" t="s">
        <v>5</v>
      </c>
      <c r="B25" s="2"/>
      <c r="C25" s="31"/>
      <c r="D25" s="31"/>
      <c r="E25" s="32"/>
      <c r="F25" s="32"/>
      <c r="G25" s="31"/>
      <c r="H25" s="31"/>
      <c r="I25" s="32"/>
      <c r="J25" s="33"/>
      <c r="K25" s="32"/>
    </row>
    <row r="26" spans="1:11" ht="15.75" x14ac:dyDescent="0.25">
      <c r="A26" s="1" t="s">
        <v>77</v>
      </c>
      <c r="B26" s="2"/>
      <c r="C26" s="31"/>
      <c r="D26" s="31"/>
      <c r="E26" s="32"/>
      <c r="F26" s="32"/>
      <c r="G26" s="31"/>
      <c r="H26" s="31"/>
      <c r="I26" s="32"/>
      <c r="J26" s="32"/>
      <c r="K26" s="32"/>
    </row>
    <row r="27" spans="1:11" ht="15.75" x14ac:dyDescent="0.25">
      <c r="A27" s="3" t="s">
        <v>79</v>
      </c>
      <c r="B27" s="4"/>
      <c r="C27" s="5"/>
      <c r="D27" s="5"/>
      <c r="E27" s="34"/>
      <c r="F27" s="34"/>
      <c r="G27" s="35"/>
      <c r="H27" s="35"/>
      <c r="I27" s="34"/>
      <c r="J27" s="34"/>
      <c r="K27" s="32"/>
    </row>
    <row r="28" spans="1:11" ht="15.75" x14ac:dyDescent="0.25">
      <c r="A28" s="3" t="s">
        <v>6</v>
      </c>
      <c r="B28" s="4"/>
      <c r="C28" s="5"/>
      <c r="D28" s="5"/>
      <c r="E28" s="34"/>
      <c r="F28" s="34"/>
      <c r="G28" s="35"/>
      <c r="H28" s="35"/>
      <c r="I28" s="34"/>
      <c r="J28" s="34"/>
      <c r="K28" s="32"/>
    </row>
    <row r="29" spans="1:11" ht="15.75" x14ac:dyDescent="0.25">
      <c r="A29" s="1" t="s">
        <v>7</v>
      </c>
      <c r="B29" s="2"/>
      <c r="C29" s="31"/>
      <c r="D29" s="31"/>
      <c r="E29" s="32"/>
      <c r="F29" s="32"/>
      <c r="G29" s="31"/>
      <c r="H29" s="31"/>
      <c r="I29" s="32"/>
      <c r="J29" s="32"/>
      <c r="K29" s="32"/>
    </row>
    <row r="30" spans="1:11" x14ac:dyDescent="0.25">
      <c r="A30" s="36" t="s">
        <v>8</v>
      </c>
      <c r="B30" s="32"/>
      <c r="C30" s="31"/>
      <c r="D30" s="31"/>
      <c r="E30" s="32"/>
      <c r="F30" s="32"/>
      <c r="G30" s="31"/>
      <c r="H30" s="31"/>
      <c r="I30" s="32"/>
      <c r="J30" s="32"/>
      <c r="K30" s="32"/>
    </row>
    <row r="31" spans="1:11" ht="15.75" thickBot="1" x14ac:dyDescent="0.3">
      <c r="A31" s="36"/>
      <c r="B31" s="32"/>
      <c r="C31" s="31"/>
      <c r="D31" s="31"/>
      <c r="E31" s="32"/>
      <c r="F31" s="32"/>
      <c r="G31" s="31"/>
      <c r="H31" s="31"/>
      <c r="I31" s="32"/>
      <c r="J31" s="32"/>
      <c r="K31" s="32"/>
    </row>
    <row r="32" spans="1:11" ht="19.5" thickBot="1" x14ac:dyDescent="0.3">
      <c r="A32" s="7" t="s">
        <v>9</v>
      </c>
      <c r="B32" s="8"/>
      <c r="C32" s="9"/>
      <c r="D32" s="9"/>
      <c r="E32" s="8"/>
      <c r="F32" s="8"/>
      <c r="G32" s="9"/>
      <c r="H32" s="9"/>
      <c r="I32" s="8"/>
      <c r="J32" s="8"/>
      <c r="K32" s="8"/>
    </row>
    <row r="33" spans="1:11" ht="18.75" x14ac:dyDescent="0.25">
      <c r="A33" s="10"/>
      <c r="B33" s="11"/>
      <c r="C33" s="12"/>
      <c r="D33" s="12"/>
      <c r="E33" s="11"/>
      <c r="F33" s="11"/>
      <c r="G33" s="12"/>
      <c r="H33" s="12"/>
      <c r="I33" s="11"/>
      <c r="J33" s="11"/>
      <c r="K33" s="11"/>
    </row>
    <row r="34" spans="1:11" ht="15.75" x14ac:dyDescent="0.25">
      <c r="A34" s="50" t="s">
        <v>10</v>
      </c>
      <c r="B34" s="50"/>
      <c r="C34" s="17"/>
      <c r="D34" s="19" t="s">
        <v>11</v>
      </c>
      <c r="E34" s="13"/>
      <c r="F34" s="17"/>
      <c r="G34" s="52" t="s">
        <v>12</v>
      </c>
      <c r="H34" s="52"/>
      <c r="I34" s="2"/>
      <c r="J34" s="2" t="s">
        <v>12</v>
      </c>
    </row>
    <row r="35" spans="1:11" ht="15.75" x14ac:dyDescent="0.25">
      <c r="A35" s="16"/>
      <c r="B35" s="16"/>
      <c r="C35" s="17"/>
      <c r="D35" s="19"/>
      <c r="E35" s="13"/>
      <c r="F35" s="17"/>
      <c r="G35" s="19"/>
      <c r="H35" s="19"/>
      <c r="I35" s="2"/>
      <c r="J35" s="19"/>
    </row>
    <row r="36" spans="1:11" ht="15.75" x14ac:dyDescent="0.25">
      <c r="A36" s="17" t="s">
        <v>13</v>
      </c>
      <c r="B36" s="14"/>
      <c r="C36" s="14" t="s">
        <v>13</v>
      </c>
      <c r="D36" s="17"/>
      <c r="E36" s="17"/>
      <c r="G36" s="16" t="s">
        <v>13</v>
      </c>
      <c r="H36" s="6"/>
      <c r="I36" s="19"/>
      <c r="J36" s="14" t="s">
        <v>14</v>
      </c>
    </row>
    <row r="37" spans="1:11" ht="15.75" x14ac:dyDescent="0.25">
      <c r="A37" s="16" t="s">
        <v>29</v>
      </c>
      <c r="B37" s="16"/>
      <c r="C37" s="15"/>
      <c r="D37" s="19" t="s">
        <v>30</v>
      </c>
      <c r="E37" s="19"/>
      <c r="G37" s="18"/>
      <c r="H37" s="6"/>
      <c r="I37" s="14"/>
      <c r="J37" s="2" t="s">
        <v>31</v>
      </c>
    </row>
    <row r="38" spans="1:11" ht="15.75" x14ac:dyDescent="0.25">
      <c r="A38" s="50" t="s">
        <v>32</v>
      </c>
      <c r="B38" s="50"/>
      <c r="C38" s="17"/>
      <c r="D38" s="50" t="s">
        <v>33</v>
      </c>
      <c r="E38" s="50"/>
      <c r="G38" s="51" t="s">
        <v>34</v>
      </c>
      <c r="H38" s="51"/>
      <c r="I38" s="2"/>
      <c r="J38" s="19" t="s">
        <v>15</v>
      </c>
    </row>
    <row r="39" spans="1:11" ht="15.75" x14ac:dyDescent="0.25">
      <c r="C39" s="17"/>
      <c r="D39" s="17"/>
      <c r="E39" s="17"/>
      <c r="I39" s="17"/>
    </row>
  </sheetData>
  <autoFilter ref="A11:K11" xr:uid="{00000000-0009-0000-0000-000000000000}"/>
  <mergeCells count="11">
    <mergeCell ref="A34:B34"/>
    <mergeCell ref="G34:H34"/>
    <mergeCell ref="A38:B38"/>
    <mergeCell ref="D38:E38"/>
    <mergeCell ref="G38:H38"/>
    <mergeCell ref="B4:J4"/>
    <mergeCell ref="B6:C6"/>
    <mergeCell ref="B7:C7"/>
    <mergeCell ref="A12:A21"/>
    <mergeCell ref="B12:B21"/>
    <mergeCell ref="C23:G23"/>
  </mergeCells>
  <pageMargins left="0.55000000000000004" right="0.52" top="0.12" bottom="0.6" header="0.63" footer="0.12"/>
  <pageSetup orientation="landscape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C30A5-BE7D-44D3-9B56-1EC604B0B8A2}">
  <dimension ref="A1:K39"/>
  <sheetViews>
    <sheetView topLeftCell="A8" workbookViewId="0">
      <selection activeCell="D18" sqref="D18"/>
    </sheetView>
  </sheetViews>
  <sheetFormatPr defaultRowHeight="15" x14ac:dyDescent="0.25"/>
  <cols>
    <col min="1" max="1" width="11.140625" customWidth="1"/>
    <col min="2" max="2" width="19.42578125" customWidth="1"/>
    <col min="3" max="3" width="8.28515625" customWidth="1"/>
    <col min="4" max="4" width="26.85546875" customWidth="1"/>
    <col min="5" max="5" width="21.140625" customWidth="1"/>
    <col min="6" max="6" width="5.85546875" customWidth="1"/>
    <col min="7" max="7" width="12.5703125" customWidth="1"/>
    <col min="8" max="8" width="13.42578125" customWidth="1"/>
    <col min="9" max="9" width="15.28515625" customWidth="1"/>
    <col min="10" max="10" width="9.140625" customWidth="1"/>
    <col min="11" max="11" width="26" customWidth="1"/>
  </cols>
  <sheetData>
    <row r="1" spans="1:11" ht="18.75" customHeight="1" x14ac:dyDescent="0.25">
      <c r="B1" s="20"/>
      <c r="C1" s="20"/>
      <c r="D1" s="20"/>
      <c r="E1" s="20"/>
      <c r="F1" s="20"/>
      <c r="G1" s="20"/>
      <c r="H1" s="20"/>
      <c r="I1" s="20"/>
      <c r="J1" s="20"/>
    </row>
    <row r="2" spans="1:11" ht="18.75" customHeight="1" x14ac:dyDescent="0.25">
      <c r="B2" s="20"/>
      <c r="C2" s="20"/>
      <c r="D2" s="20"/>
      <c r="E2" s="20"/>
      <c r="F2" s="20"/>
      <c r="G2" s="20"/>
      <c r="H2" s="20"/>
      <c r="I2" s="20"/>
      <c r="J2" s="20"/>
    </row>
    <row r="3" spans="1:11" ht="18.75" customHeight="1" x14ac:dyDescent="0.25">
      <c r="B3" s="20"/>
      <c r="C3" s="20"/>
      <c r="D3" s="20"/>
      <c r="E3" s="20"/>
      <c r="F3" s="20"/>
      <c r="G3" s="20"/>
      <c r="H3" s="20"/>
      <c r="I3" s="20"/>
      <c r="J3" s="20"/>
    </row>
    <row r="4" spans="1:11" ht="18.75" customHeight="1" x14ac:dyDescent="0.25">
      <c r="B4" s="60" t="s">
        <v>0</v>
      </c>
      <c r="C4" s="61"/>
      <c r="D4" s="61"/>
      <c r="E4" s="61"/>
      <c r="F4" s="61"/>
      <c r="G4" s="61"/>
      <c r="H4" s="61"/>
      <c r="I4" s="61"/>
      <c r="J4" s="61"/>
    </row>
    <row r="5" spans="1:11" ht="18.75" customHeight="1" x14ac:dyDescent="0.25">
      <c r="B5" s="21"/>
      <c r="C5" s="20"/>
      <c r="D5" s="20"/>
      <c r="E5" s="20"/>
      <c r="F5" s="20"/>
      <c r="G5" s="20"/>
      <c r="H5" s="20"/>
      <c r="I5" s="20"/>
      <c r="J5" s="20"/>
    </row>
    <row r="6" spans="1:11" ht="18.75" customHeight="1" x14ac:dyDescent="0.25">
      <c r="A6" s="22" t="s">
        <v>17</v>
      </c>
      <c r="B6" s="62" t="s">
        <v>18</v>
      </c>
      <c r="C6" s="62"/>
      <c r="D6" s="20"/>
      <c r="E6" s="20"/>
      <c r="F6" s="20"/>
      <c r="G6" s="20"/>
      <c r="H6" s="20"/>
      <c r="I6" s="20"/>
      <c r="J6" s="20"/>
    </row>
    <row r="7" spans="1:11" ht="18.75" customHeight="1" x14ac:dyDescent="0.25">
      <c r="A7" s="22" t="s">
        <v>19</v>
      </c>
      <c r="B7" s="62" t="s">
        <v>36</v>
      </c>
      <c r="C7" s="62"/>
      <c r="D7" s="20"/>
      <c r="E7" s="20"/>
      <c r="F7" s="20"/>
      <c r="G7" s="20"/>
      <c r="H7" s="20"/>
      <c r="I7" s="20"/>
      <c r="J7" s="20"/>
    </row>
    <row r="8" spans="1:11" ht="18.75" customHeight="1" x14ac:dyDescent="0.25">
      <c r="A8" s="22" t="s">
        <v>20</v>
      </c>
      <c r="B8" s="23" t="s">
        <v>35</v>
      </c>
      <c r="C8" s="23"/>
      <c r="D8" s="20"/>
      <c r="E8" s="20"/>
      <c r="F8" s="20"/>
      <c r="G8" s="20"/>
      <c r="H8" s="20"/>
      <c r="I8" s="20"/>
      <c r="J8" s="20"/>
    </row>
    <row r="9" spans="1:11" ht="18.75" customHeight="1" x14ac:dyDescent="0.3">
      <c r="B9" s="24"/>
      <c r="C9" s="24"/>
      <c r="D9" s="24"/>
      <c r="E9" s="24"/>
      <c r="F9" s="24"/>
      <c r="G9" s="24"/>
      <c r="H9" s="24"/>
    </row>
    <row r="10" spans="1:11" ht="18.75" x14ac:dyDescent="0.3">
      <c r="B10" s="25"/>
      <c r="C10" s="25"/>
      <c r="D10" s="25"/>
      <c r="E10" s="25"/>
      <c r="F10" s="25"/>
      <c r="G10" s="25"/>
    </row>
    <row r="11" spans="1:11" ht="30" customHeight="1" x14ac:dyDescent="0.25">
      <c r="A11" s="46" t="s">
        <v>1</v>
      </c>
      <c r="B11" s="44" t="s">
        <v>21</v>
      </c>
      <c r="C11" s="44" t="s">
        <v>22</v>
      </c>
      <c r="D11" s="44" t="s">
        <v>23</v>
      </c>
      <c r="E11" s="44" t="s">
        <v>2</v>
      </c>
      <c r="F11" s="44" t="s">
        <v>24</v>
      </c>
      <c r="G11" s="44" t="s">
        <v>25</v>
      </c>
      <c r="H11" s="44" t="s">
        <v>41</v>
      </c>
      <c r="I11" s="44" t="s">
        <v>42</v>
      </c>
      <c r="J11" s="44" t="s">
        <v>3</v>
      </c>
      <c r="K11" s="45" t="s">
        <v>16</v>
      </c>
    </row>
    <row r="12" spans="1:11" s="38" customFormat="1" ht="15" customHeight="1" x14ac:dyDescent="0.25">
      <c r="A12" s="64">
        <v>1</v>
      </c>
      <c r="B12" s="65" t="s">
        <v>28</v>
      </c>
      <c r="C12" s="37" t="s">
        <v>73</v>
      </c>
      <c r="D12" s="37" t="s">
        <v>80</v>
      </c>
      <c r="E12" s="37">
        <v>1878121360</v>
      </c>
      <c r="F12" s="37">
        <v>1</v>
      </c>
      <c r="G12" s="37">
        <v>3180870.0000000005</v>
      </c>
      <c r="H12" s="40">
        <f t="shared" ref="H12:H22" si="0">F12*G12</f>
        <v>3180870.0000000005</v>
      </c>
      <c r="I12" s="40">
        <f>H12*1</f>
        <v>3180870.0000000005</v>
      </c>
      <c r="J12" s="37" t="s">
        <v>4</v>
      </c>
      <c r="K12" s="39" t="s">
        <v>76</v>
      </c>
    </row>
    <row r="13" spans="1:11" s="38" customFormat="1" ht="15.75" customHeight="1" x14ac:dyDescent="0.25">
      <c r="A13" s="64"/>
      <c r="B13" s="65"/>
      <c r="C13" s="37" t="s">
        <v>73</v>
      </c>
      <c r="D13" s="37" t="s">
        <v>64</v>
      </c>
      <c r="E13" s="37"/>
      <c r="F13" s="37">
        <v>6</v>
      </c>
      <c r="G13" s="37">
        <v>1884960.0000000002</v>
      </c>
      <c r="H13" s="40">
        <f t="shared" si="0"/>
        <v>11309760.000000002</v>
      </c>
      <c r="I13" s="40">
        <f t="shared" ref="I13:I22" si="1">H13*1</f>
        <v>11309760.000000002</v>
      </c>
      <c r="J13" s="37" t="s">
        <v>4</v>
      </c>
      <c r="K13" s="39" t="s">
        <v>76</v>
      </c>
    </row>
    <row r="14" spans="1:11" s="38" customFormat="1" ht="15" customHeight="1" x14ac:dyDescent="0.25">
      <c r="A14" s="64"/>
      <c r="B14" s="65"/>
      <c r="C14" s="37" t="s">
        <v>73</v>
      </c>
      <c r="D14" s="37" t="s">
        <v>65</v>
      </c>
      <c r="E14" s="37">
        <v>1878121360</v>
      </c>
      <c r="F14" s="37">
        <v>1</v>
      </c>
      <c r="G14" s="37">
        <v>718641</v>
      </c>
      <c r="H14" s="40">
        <f t="shared" si="0"/>
        <v>718641</v>
      </c>
      <c r="I14" s="40">
        <f t="shared" si="1"/>
        <v>718641</v>
      </c>
      <c r="J14" s="37" t="s">
        <v>4</v>
      </c>
      <c r="K14" s="39" t="s">
        <v>76</v>
      </c>
    </row>
    <row r="15" spans="1:11" s="38" customFormat="1" ht="15" customHeight="1" x14ac:dyDescent="0.25">
      <c r="A15" s="64"/>
      <c r="B15" s="65"/>
      <c r="C15" s="37" t="s">
        <v>73</v>
      </c>
      <c r="D15" s="37" t="s">
        <v>66</v>
      </c>
      <c r="E15" s="37">
        <v>1115100930</v>
      </c>
      <c r="F15" s="37">
        <v>6</v>
      </c>
      <c r="G15" s="37">
        <v>94248</v>
      </c>
      <c r="H15" s="40">
        <f t="shared" si="0"/>
        <v>565488</v>
      </c>
      <c r="I15" s="40">
        <f t="shared" si="1"/>
        <v>565488</v>
      </c>
      <c r="J15" s="37" t="s">
        <v>4</v>
      </c>
      <c r="K15" s="39" t="s">
        <v>76</v>
      </c>
    </row>
    <row r="16" spans="1:11" s="38" customFormat="1" ht="15" customHeight="1" x14ac:dyDescent="0.25">
      <c r="A16" s="64"/>
      <c r="B16" s="65"/>
      <c r="C16" s="37" t="s">
        <v>73</v>
      </c>
      <c r="D16" s="37" t="s">
        <v>67</v>
      </c>
      <c r="E16" s="37"/>
      <c r="F16" s="37">
        <v>6</v>
      </c>
      <c r="G16" s="40">
        <v>108385.20000000003</v>
      </c>
      <c r="H16" s="40">
        <f t="shared" si="0"/>
        <v>650311.20000000019</v>
      </c>
      <c r="I16" s="40">
        <f t="shared" si="1"/>
        <v>650311.20000000019</v>
      </c>
      <c r="J16" s="37" t="s">
        <v>4</v>
      </c>
      <c r="K16" s="39" t="s">
        <v>76</v>
      </c>
    </row>
    <row r="17" spans="1:11" s="38" customFormat="1" ht="15" customHeight="1" x14ac:dyDescent="0.25">
      <c r="A17" s="64"/>
      <c r="B17" s="65"/>
      <c r="C17" s="37" t="s">
        <v>73</v>
      </c>
      <c r="D17" s="37" t="s">
        <v>68</v>
      </c>
      <c r="E17" s="38">
        <v>1117110770</v>
      </c>
      <c r="F17" s="37">
        <v>12</v>
      </c>
      <c r="G17" s="40">
        <v>40055.4</v>
      </c>
      <c r="H17" s="40">
        <f t="shared" si="0"/>
        <v>480664.80000000005</v>
      </c>
      <c r="I17" s="40">
        <f t="shared" si="1"/>
        <v>480664.80000000005</v>
      </c>
      <c r="J17" s="37" t="s">
        <v>4</v>
      </c>
      <c r="K17" s="39" t="s">
        <v>76</v>
      </c>
    </row>
    <row r="18" spans="1:11" s="38" customFormat="1" ht="15" customHeight="1" x14ac:dyDescent="0.25">
      <c r="A18" s="64"/>
      <c r="B18" s="65"/>
      <c r="C18" s="37" t="s">
        <v>73</v>
      </c>
      <c r="D18" s="37" t="s">
        <v>69</v>
      </c>
      <c r="E18" s="37">
        <v>1117151120</v>
      </c>
      <c r="F18" s="37">
        <v>12</v>
      </c>
      <c r="G18" s="40">
        <v>40055.4</v>
      </c>
      <c r="H18" s="40">
        <f t="shared" si="0"/>
        <v>480664.80000000005</v>
      </c>
      <c r="I18" s="40">
        <f t="shared" si="1"/>
        <v>480664.80000000005</v>
      </c>
      <c r="J18" s="37" t="s">
        <v>4</v>
      </c>
      <c r="K18" s="39" t="s">
        <v>76</v>
      </c>
    </row>
    <row r="19" spans="1:11" s="38" customFormat="1" ht="15" customHeight="1" x14ac:dyDescent="0.25">
      <c r="A19" s="64"/>
      <c r="B19" s="65"/>
      <c r="C19" s="37" t="s">
        <v>73</v>
      </c>
      <c r="D19" s="37" t="s">
        <v>70</v>
      </c>
      <c r="E19" s="37">
        <v>1117210120</v>
      </c>
      <c r="F19" s="37">
        <v>24</v>
      </c>
      <c r="G19" s="37">
        <v>23562</v>
      </c>
      <c r="H19" s="40">
        <f t="shared" si="0"/>
        <v>565488</v>
      </c>
      <c r="I19" s="40">
        <f t="shared" si="1"/>
        <v>565488</v>
      </c>
      <c r="J19" s="37" t="s">
        <v>4</v>
      </c>
      <c r="K19" s="39" t="s">
        <v>76</v>
      </c>
    </row>
    <row r="20" spans="1:11" s="38" customFormat="1" ht="15" customHeight="1" x14ac:dyDescent="0.25">
      <c r="A20" s="64"/>
      <c r="B20" s="65"/>
      <c r="C20" s="37" t="s">
        <v>73</v>
      </c>
      <c r="D20" s="37" t="s">
        <v>71</v>
      </c>
      <c r="E20" s="37">
        <v>1125511510</v>
      </c>
      <c r="F20" s="37">
        <v>12</v>
      </c>
      <c r="G20" s="37">
        <v>94248</v>
      </c>
      <c r="H20" s="40">
        <f t="shared" si="0"/>
        <v>1130976</v>
      </c>
      <c r="I20" s="40">
        <f t="shared" si="1"/>
        <v>1130976</v>
      </c>
      <c r="J20" s="37" t="s">
        <v>4</v>
      </c>
      <c r="K20" s="39" t="s">
        <v>76</v>
      </c>
    </row>
    <row r="21" spans="1:11" s="38" customFormat="1" ht="15" customHeight="1" x14ac:dyDescent="0.25">
      <c r="A21" s="64"/>
      <c r="B21" s="65"/>
      <c r="C21" s="37" t="s">
        <v>73</v>
      </c>
      <c r="D21" s="37" t="s">
        <v>72</v>
      </c>
      <c r="E21" s="37">
        <v>1125521090</v>
      </c>
      <c r="F21" s="37">
        <v>12</v>
      </c>
      <c r="G21" s="37">
        <v>94248</v>
      </c>
      <c r="H21" s="40">
        <f t="shared" si="0"/>
        <v>1130976</v>
      </c>
      <c r="I21" s="40">
        <f t="shared" si="1"/>
        <v>1130976</v>
      </c>
      <c r="J21" s="37" t="s">
        <v>4</v>
      </c>
      <c r="K21" s="39" t="s">
        <v>76</v>
      </c>
    </row>
    <row r="22" spans="1:11" s="38" customFormat="1" ht="15" customHeight="1" x14ac:dyDescent="0.25">
      <c r="A22" s="47"/>
      <c r="B22" s="48"/>
      <c r="C22" s="37" t="s">
        <v>73</v>
      </c>
      <c r="D22" s="37" t="s">
        <v>78</v>
      </c>
      <c r="E22" s="37"/>
      <c r="F22" s="37">
        <v>7</v>
      </c>
      <c r="G22" s="37">
        <v>485100</v>
      </c>
      <c r="H22" s="40">
        <f t="shared" si="0"/>
        <v>3395700</v>
      </c>
      <c r="I22" s="40">
        <f t="shared" si="1"/>
        <v>3395700</v>
      </c>
      <c r="J22" s="37"/>
    </row>
    <row r="23" spans="1:11" ht="21" customHeight="1" x14ac:dyDescent="0.35">
      <c r="C23" s="58" t="s">
        <v>74</v>
      </c>
      <c r="D23" s="58"/>
      <c r="E23" s="58"/>
      <c r="F23" s="58"/>
      <c r="G23" s="58"/>
      <c r="H23" s="43">
        <f>SUM(H12:H22)</f>
        <v>23609539.800000004</v>
      </c>
      <c r="I23" s="26">
        <f>SUM(I12:I22)</f>
        <v>23609539.800000004</v>
      </c>
      <c r="J23" s="27" t="s">
        <v>4</v>
      </c>
      <c r="K23" s="42"/>
    </row>
    <row r="24" spans="1:11" ht="19.5" customHeight="1" x14ac:dyDescent="0.25">
      <c r="G24" s="28"/>
      <c r="H24" s="28"/>
      <c r="I24" s="29"/>
      <c r="J24" s="30"/>
      <c r="K24" s="49"/>
    </row>
    <row r="25" spans="1:11" s="6" customFormat="1" ht="15.75" x14ac:dyDescent="0.25">
      <c r="A25" s="1" t="s">
        <v>5</v>
      </c>
      <c r="B25" s="2"/>
      <c r="C25" s="31"/>
      <c r="D25" s="31"/>
      <c r="E25" s="32"/>
      <c r="F25" s="32"/>
      <c r="G25" s="31"/>
      <c r="H25" s="31"/>
      <c r="I25" s="32"/>
      <c r="J25" s="33"/>
      <c r="K25" s="32"/>
    </row>
    <row r="26" spans="1:11" ht="15.75" x14ac:dyDescent="0.25">
      <c r="A26" s="1" t="s">
        <v>82</v>
      </c>
      <c r="B26" s="2"/>
      <c r="C26" s="31"/>
      <c r="D26" s="31"/>
      <c r="E26" s="32"/>
      <c r="F26" s="32"/>
      <c r="G26" s="31"/>
      <c r="H26" s="31"/>
      <c r="I26" s="32"/>
      <c r="J26" s="32"/>
      <c r="K26" s="32"/>
    </row>
    <row r="27" spans="1:11" ht="15.75" x14ac:dyDescent="0.25">
      <c r="A27" s="3" t="s">
        <v>83</v>
      </c>
      <c r="B27" s="4"/>
      <c r="C27" s="5"/>
      <c r="D27" s="5"/>
      <c r="E27" s="34"/>
      <c r="F27" s="34"/>
      <c r="G27" s="35"/>
      <c r="H27" s="35"/>
      <c r="I27" s="34"/>
      <c r="J27" s="34"/>
      <c r="K27" s="32"/>
    </row>
    <row r="28" spans="1:11" ht="15.75" x14ac:dyDescent="0.25">
      <c r="A28" s="3" t="s">
        <v>84</v>
      </c>
      <c r="B28" s="4"/>
      <c r="C28" s="5"/>
      <c r="D28" s="5"/>
      <c r="E28" s="34"/>
      <c r="F28" s="34"/>
      <c r="G28" s="35"/>
      <c r="H28" s="35"/>
      <c r="I28" s="34"/>
      <c r="J28" s="34"/>
      <c r="K28" s="32"/>
    </row>
    <row r="29" spans="1:11" ht="15.75" x14ac:dyDescent="0.25">
      <c r="A29" s="1" t="s">
        <v>7</v>
      </c>
      <c r="B29" s="2"/>
      <c r="C29" s="31"/>
      <c r="D29" s="31"/>
      <c r="E29" s="32"/>
      <c r="F29" s="32"/>
      <c r="G29" s="31"/>
      <c r="H29" s="31"/>
      <c r="I29" s="32"/>
      <c r="J29" s="32"/>
      <c r="K29" s="32"/>
    </row>
    <row r="30" spans="1:11" x14ac:dyDescent="0.25">
      <c r="A30" s="36" t="s">
        <v>8</v>
      </c>
      <c r="B30" s="32"/>
      <c r="C30" s="31"/>
      <c r="D30" s="31"/>
      <c r="E30" s="32"/>
      <c r="F30" s="32"/>
      <c r="G30" s="31"/>
      <c r="H30" s="31"/>
      <c r="I30" s="32"/>
      <c r="J30" s="32"/>
      <c r="K30" s="32"/>
    </row>
    <row r="31" spans="1:11" ht="15.75" thickBot="1" x14ac:dyDescent="0.3">
      <c r="A31" s="36"/>
      <c r="B31" s="32"/>
      <c r="C31" s="31"/>
      <c r="D31" s="31"/>
      <c r="E31" s="32"/>
      <c r="F31" s="32"/>
      <c r="G31" s="31"/>
      <c r="H31" s="31"/>
      <c r="I31" s="32"/>
      <c r="J31" s="32"/>
      <c r="K31" s="32"/>
    </row>
    <row r="32" spans="1:11" ht="19.5" thickBot="1" x14ac:dyDescent="0.3">
      <c r="A32" s="7" t="s">
        <v>9</v>
      </c>
      <c r="B32" s="8"/>
      <c r="C32" s="9"/>
      <c r="D32" s="9"/>
      <c r="E32" s="8"/>
      <c r="F32" s="8"/>
      <c r="G32" s="9"/>
      <c r="H32" s="9"/>
      <c r="I32" s="8"/>
      <c r="J32" s="8"/>
      <c r="K32" s="8"/>
    </row>
    <row r="33" spans="1:11" ht="18.75" x14ac:dyDescent="0.25">
      <c r="A33" s="10"/>
      <c r="B33" s="11"/>
      <c r="C33" s="12"/>
      <c r="D33" s="12"/>
      <c r="E33" s="11"/>
      <c r="F33" s="11"/>
      <c r="G33" s="12"/>
      <c r="H33" s="12"/>
      <c r="I33" s="11"/>
      <c r="J33" s="11"/>
      <c r="K33" s="11"/>
    </row>
    <row r="34" spans="1:11" ht="15.75" x14ac:dyDescent="0.25">
      <c r="A34" s="50" t="s">
        <v>10</v>
      </c>
      <c r="B34" s="50"/>
      <c r="C34" s="17"/>
      <c r="D34" s="19" t="s">
        <v>11</v>
      </c>
      <c r="E34" s="13"/>
      <c r="F34" s="17"/>
      <c r="G34" s="52" t="s">
        <v>12</v>
      </c>
      <c r="H34" s="52"/>
      <c r="I34" s="2"/>
      <c r="J34" s="2" t="s">
        <v>12</v>
      </c>
    </row>
    <row r="35" spans="1:11" ht="15.75" x14ac:dyDescent="0.25">
      <c r="A35" s="16"/>
      <c r="B35" s="16"/>
      <c r="C35" s="17"/>
      <c r="D35" s="19"/>
      <c r="E35" s="13"/>
      <c r="F35" s="17"/>
      <c r="G35" s="19"/>
      <c r="H35" s="19"/>
      <c r="I35" s="2"/>
      <c r="J35" s="19"/>
    </row>
    <row r="36" spans="1:11" ht="15.75" x14ac:dyDescent="0.25">
      <c r="A36" s="17" t="s">
        <v>13</v>
      </c>
      <c r="B36" s="14"/>
      <c r="C36" s="14" t="s">
        <v>13</v>
      </c>
      <c r="D36" s="17"/>
      <c r="E36" s="17"/>
      <c r="G36" s="16" t="s">
        <v>13</v>
      </c>
      <c r="H36" s="6"/>
      <c r="I36" s="19"/>
      <c r="J36" s="14" t="s">
        <v>14</v>
      </c>
    </row>
    <row r="37" spans="1:11" ht="15.75" x14ac:dyDescent="0.25">
      <c r="A37" s="16" t="s">
        <v>29</v>
      </c>
      <c r="B37" s="16"/>
      <c r="C37" s="15"/>
      <c r="D37" s="19" t="s">
        <v>30</v>
      </c>
      <c r="E37" s="19"/>
      <c r="G37" s="18"/>
      <c r="H37" s="6"/>
      <c r="I37" s="14"/>
      <c r="J37" s="2" t="s">
        <v>31</v>
      </c>
    </row>
    <row r="38" spans="1:11" ht="15.75" x14ac:dyDescent="0.25">
      <c r="A38" s="50" t="s">
        <v>32</v>
      </c>
      <c r="B38" s="50"/>
      <c r="C38" s="17"/>
      <c r="D38" s="50" t="s">
        <v>33</v>
      </c>
      <c r="E38" s="50"/>
      <c r="G38" s="51" t="s">
        <v>34</v>
      </c>
      <c r="H38" s="51"/>
      <c r="I38" s="2"/>
      <c r="J38" s="19" t="s">
        <v>15</v>
      </c>
    </row>
    <row r="39" spans="1:11" ht="15.75" x14ac:dyDescent="0.25">
      <c r="C39" s="17"/>
      <c r="D39" s="17"/>
      <c r="E39" s="17"/>
      <c r="I39" s="17"/>
    </row>
  </sheetData>
  <autoFilter ref="A11:K11" xr:uid="{00000000-0009-0000-0000-000000000000}"/>
  <mergeCells count="11">
    <mergeCell ref="A12:A21"/>
    <mergeCell ref="B12:B21"/>
    <mergeCell ref="C23:G23"/>
    <mergeCell ref="A34:B34"/>
    <mergeCell ref="G34:H34"/>
    <mergeCell ref="A38:B38"/>
    <mergeCell ref="D38:E38"/>
    <mergeCell ref="G38:H38"/>
    <mergeCell ref="B4:J4"/>
    <mergeCell ref="B6:C6"/>
    <mergeCell ref="B7:C7"/>
  </mergeCells>
  <pageMargins left="0.55000000000000004" right="0.52" top="0.12" bottom="0.6" header="0.63" footer="0.12"/>
  <pageSetup orientation="landscape" horizontalDpi="360" verticalDpi="36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5"/>
  <sheetViews>
    <sheetView topLeftCell="A91" workbookViewId="0">
      <selection activeCell="D9" sqref="D9"/>
    </sheetView>
  </sheetViews>
  <sheetFormatPr defaultRowHeight="15" x14ac:dyDescent="0.25"/>
  <cols>
    <col min="1" max="1" width="11.140625" customWidth="1"/>
    <col min="2" max="2" width="19.42578125" customWidth="1"/>
    <col min="3" max="3" width="8.28515625" customWidth="1"/>
    <col min="4" max="4" width="24.140625" customWidth="1"/>
    <col min="5" max="5" width="4" hidden="1" customWidth="1"/>
    <col min="6" max="6" width="4.85546875" customWidth="1"/>
    <col min="7" max="7" width="12.5703125" customWidth="1"/>
    <col min="8" max="8" width="13.42578125" customWidth="1"/>
    <col min="9" max="9" width="15.28515625" customWidth="1"/>
    <col min="10" max="10" width="9.140625" customWidth="1"/>
    <col min="11" max="11" width="24.85546875" customWidth="1"/>
  </cols>
  <sheetData>
    <row r="1" spans="1:11" ht="18.75" customHeight="1" x14ac:dyDescent="0.25">
      <c r="B1" s="20"/>
      <c r="C1" s="20"/>
      <c r="D1" s="20"/>
      <c r="E1" s="20"/>
      <c r="F1" s="20"/>
      <c r="G1" s="20"/>
      <c r="H1" s="20"/>
      <c r="I1" s="20"/>
      <c r="J1" s="20"/>
    </row>
    <row r="2" spans="1:11" ht="18.75" customHeight="1" x14ac:dyDescent="0.25">
      <c r="B2" s="20"/>
      <c r="C2" s="20"/>
      <c r="D2" s="20"/>
      <c r="E2" s="20"/>
      <c r="F2" s="20"/>
      <c r="G2" s="20"/>
      <c r="H2" s="20"/>
      <c r="I2" s="20"/>
      <c r="J2" s="20"/>
    </row>
    <row r="3" spans="1:11" ht="18.75" customHeight="1" x14ac:dyDescent="0.25">
      <c r="B3" s="20"/>
      <c r="C3" s="20"/>
      <c r="D3" s="20"/>
      <c r="E3" s="20"/>
      <c r="F3" s="20"/>
      <c r="G3" s="20"/>
      <c r="H3" s="20"/>
      <c r="I3" s="20"/>
      <c r="J3" s="20"/>
    </row>
    <row r="4" spans="1:11" ht="18.75" customHeight="1" x14ac:dyDescent="0.25">
      <c r="B4" s="60" t="s">
        <v>0</v>
      </c>
      <c r="C4" s="61"/>
      <c r="D4" s="61"/>
      <c r="E4" s="61"/>
      <c r="F4" s="61"/>
      <c r="G4" s="61"/>
      <c r="H4" s="61"/>
      <c r="I4" s="61"/>
      <c r="J4" s="61"/>
    </row>
    <row r="5" spans="1:11" ht="18.75" customHeight="1" x14ac:dyDescent="0.25">
      <c r="B5" s="21"/>
      <c r="C5" s="20"/>
      <c r="D5" s="20"/>
      <c r="E5" s="20"/>
      <c r="F5" s="20"/>
      <c r="G5" s="20"/>
      <c r="H5" s="20"/>
      <c r="I5" s="20"/>
      <c r="J5" s="20"/>
    </row>
    <row r="6" spans="1:11" ht="18.75" customHeight="1" x14ac:dyDescent="0.25">
      <c r="A6" s="22" t="s">
        <v>17</v>
      </c>
      <c r="B6" s="62" t="s">
        <v>18</v>
      </c>
      <c r="C6" s="62"/>
      <c r="D6" s="20"/>
      <c r="E6" s="20"/>
      <c r="F6" s="20"/>
      <c r="G6" s="20"/>
      <c r="H6" s="20"/>
      <c r="I6" s="20"/>
      <c r="J6" s="20"/>
    </row>
    <row r="7" spans="1:11" ht="18.75" customHeight="1" x14ac:dyDescent="0.25">
      <c r="A7" s="22" t="s">
        <v>19</v>
      </c>
      <c r="B7" s="62" t="s">
        <v>36</v>
      </c>
      <c r="C7" s="62"/>
      <c r="D7" s="20"/>
      <c r="E7" s="20"/>
      <c r="F7" s="20"/>
      <c r="G7" s="20"/>
      <c r="H7" s="20"/>
      <c r="I7" s="20"/>
      <c r="J7" s="20"/>
    </row>
    <row r="8" spans="1:11" ht="18.75" customHeight="1" x14ac:dyDescent="0.25">
      <c r="A8" s="22" t="s">
        <v>20</v>
      </c>
      <c r="B8" s="23" t="s">
        <v>35</v>
      </c>
      <c r="C8" s="23"/>
      <c r="D8" s="20"/>
      <c r="E8" s="20"/>
      <c r="F8" s="20"/>
      <c r="G8" s="20"/>
      <c r="H8" s="20"/>
      <c r="I8" s="20"/>
      <c r="J8" s="20"/>
    </row>
    <row r="9" spans="1:11" ht="18.75" customHeight="1" x14ac:dyDescent="0.3">
      <c r="B9" s="24"/>
      <c r="C9" s="24"/>
      <c r="D9" s="24"/>
      <c r="E9" s="24"/>
      <c r="F9" s="24"/>
      <c r="G9" s="24"/>
      <c r="H9" s="24"/>
    </row>
    <row r="10" spans="1:11" ht="18.75" x14ac:dyDescent="0.3">
      <c r="B10" s="25"/>
      <c r="C10" s="25"/>
      <c r="D10" s="25"/>
      <c r="E10" s="25"/>
      <c r="F10" s="25"/>
      <c r="G10" s="25"/>
    </row>
    <row r="11" spans="1:11" ht="30" customHeight="1" x14ac:dyDescent="0.25">
      <c r="A11" s="46" t="s">
        <v>1</v>
      </c>
      <c r="B11" s="44" t="s">
        <v>21</v>
      </c>
      <c r="C11" s="44" t="s">
        <v>22</v>
      </c>
      <c r="D11" s="44" t="s">
        <v>23</v>
      </c>
      <c r="E11" s="44" t="s">
        <v>2</v>
      </c>
      <c r="F11" s="44" t="s">
        <v>24</v>
      </c>
      <c r="G11" s="44" t="s">
        <v>25</v>
      </c>
      <c r="H11" s="44" t="s">
        <v>41</v>
      </c>
      <c r="I11" s="44" t="s">
        <v>42</v>
      </c>
      <c r="J11" s="44" t="s">
        <v>3</v>
      </c>
      <c r="K11" s="45" t="s">
        <v>16</v>
      </c>
    </row>
    <row r="12" spans="1:11" s="38" customFormat="1" ht="15" customHeight="1" x14ac:dyDescent="0.25">
      <c r="A12" s="53">
        <v>1</v>
      </c>
      <c r="B12" s="53" t="s">
        <v>43</v>
      </c>
      <c r="C12" s="37" t="s">
        <v>44</v>
      </c>
      <c r="D12" s="37" t="s">
        <v>26</v>
      </c>
      <c r="E12" s="37"/>
      <c r="F12" s="37">
        <v>2</v>
      </c>
      <c r="G12" s="40">
        <v>110949.56888400002</v>
      </c>
      <c r="H12" s="40">
        <f>F12*G12</f>
        <v>221899.13776800004</v>
      </c>
      <c r="I12" s="40">
        <f>H12*5</f>
        <v>1109495.6888400002</v>
      </c>
      <c r="J12" s="37" t="s">
        <v>4</v>
      </c>
      <c r="K12" s="39" t="s">
        <v>76</v>
      </c>
    </row>
    <row r="13" spans="1:11" s="38" customFormat="1" ht="15" customHeight="1" x14ac:dyDescent="0.25">
      <c r="A13" s="54"/>
      <c r="B13" s="54"/>
      <c r="C13" s="37" t="s">
        <v>44</v>
      </c>
      <c r="D13" s="37" t="s">
        <v>26</v>
      </c>
      <c r="E13" s="37"/>
      <c r="F13" s="37">
        <v>1</v>
      </c>
      <c r="G13" s="40">
        <v>78536.690694000019</v>
      </c>
      <c r="H13" s="40">
        <f t="shared" ref="H13:H76" si="0">F13*G13</f>
        <v>78536.690694000019</v>
      </c>
      <c r="I13" s="40">
        <f t="shared" ref="I13:I76" si="1">H13*5</f>
        <v>392683.45347000007</v>
      </c>
      <c r="J13" s="37" t="s">
        <v>4</v>
      </c>
      <c r="K13" s="39" t="s">
        <v>75</v>
      </c>
    </row>
    <row r="14" spans="1:11" s="38" customFormat="1" ht="15" customHeight="1" x14ac:dyDescent="0.25">
      <c r="A14" s="54"/>
      <c r="B14" s="54"/>
      <c r="C14" s="37" t="s">
        <v>44</v>
      </c>
      <c r="D14" s="37" t="s">
        <v>26</v>
      </c>
      <c r="E14" s="37"/>
      <c r="F14" s="37">
        <v>1</v>
      </c>
      <c r="G14" s="40">
        <v>43599.623760000009</v>
      </c>
      <c r="H14" s="40">
        <f t="shared" si="0"/>
        <v>43599.623760000009</v>
      </c>
      <c r="I14" s="40">
        <f t="shared" si="1"/>
        <v>217998.11880000005</v>
      </c>
      <c r="J14" s="37" t="s">
        <v>4</v>
      </c>
      <c r="K14" s="39" t="s">
        <v>75</v>
      </c>
    </row>
    <row r="15" spans="1:11" s="38" customFormat="1" ht="15" customHeight="1" x14ac:dyDescent="0.25">
      <c r="A15" s="54"/>
      <c r="B15" s="54"/>
      <c r="C15" s="37" t="s">
        <v>44</v>
      </c>
      <c r="D15" s="37" t="s">
        <v>26</v>
      </c>
      <c r="E15" s="37"/>
      <c r="F15" s="37">
        <v>1</v>
      </c>
      <c r="G15" s="40">
        <v>14915.660760000002</v>
      </c>
      <c r="H15" s="40">
        <f t="shared" si="0"/>
        <v>14915.660760000002</v>
      </c>
      <c r="I15" s="40">
        <f t="shared" si="1"/>
        <v>74578.303800000009</v>
      </c>
      <c r="J15" s="37" t="s">
        <v>4</v>
      </c>
      <c r="K15" s="39" t="s">
        <v>75</v>
      </c>
    </row>
    <row r="16" spans="1:11" s="38" customFormat="1" ht="15" customHeight="1" x14ac:dyDescent="0.25">
      <c r="A16" s="54"/>
      <c r="B16" s="54"/>
      <c r="C16" s="37" t="s">
        <v>44</v>
      </c>
      <c r="D16" s="37" t="s">
        <v>26</v>
      </c>
      <c r="E16" s="37"/>
      <c r="F16" s="37">
        <v>1</v>
      </c>
      <c r="G16" s="40">
        <v>11358.849348000002</v>
      </c>
      <c r="H16" s="40">
        <f t="shared" si="0"/>
        <v>11358.849348000002</v>
      </c>
      <c r="I16" s="40">
        <f t="shared" si="1"/>
        <v>56794.24674000001</v>
      </c>
      <c r="J16" s="37" t="s">
        <v>4</v>
      </c>
      <c r="K16" s="39" t="s">
        <v>75</v>
      </c>
    </row>
    <row r="17" spans="1:11" s="38" customFormat="1" ht="15" customHeight="1" x14ac:dyDescent="0.25">
      <c r="A17" s="54"/>
      <c r="B17" s="54"/>
      <c r="C17" s="37" t="s">
        <v>44</v>
      </c>
      <c r="D17" s="37" t="s">
        <v>26</v>
      </c>
      <c r="E17" s="37"/>
      <c r="F17" s="37">
        <v>1</v>
      </c>
      <c r="G17" s="40">
        <v>164588.57969400001</v>
      </c>
      <c r="H17" s="40">
        <f t="shared" si="0"/>
        <v>164588.57969400001</v>
      </c>
      <c r="I17" s="40">
        <f t="shared" si="1"/>
        <v>822942.89847000013</v>
      </c>
      <c r="J17" s="37" t="s">
        <v>4</v>
      </c>
      <c r="K17" s="39" t="s">
        <v>75</v>
      </c>
    </row>
    <row r="18" spans="1:11" s="38" customFormat="1" ht="11.25" customHeight="1" x14ac:dyDescent="0.25">
      <c r="A18" s="54"/>
      <c r="B18" s="54"/>
      <c r="C18" s="37" t="s">
        <v>44</v>
      </c>
      <c r="D18" s="37" t="s">
        <v>37</v>
      </c>
      <c r="E18" s="37"/>
      <c r="F18" s="37">
        <v>1</v>
      </c>
      <c r="G18" s="40">
        <v>419347.35819900007</v>
      </c>
      <c r="H18" s="40">
        <f t="shared" si="0"/>
        <v>419347.35819900007</v>
      </c>
      <c r="I18" s="40">
        <f t="shared" si="1"/>
        <v>2096736.7909950004</v>
      </c>
      <c r="J18" s="37" t="s">
        <v>4</v>
      </c>
      <c r="K18" s="39" t="s">
        <v>75</v>
      </c>
    </row>
    <row r="19" spans="1:11" s="38" customFormat="1" ht="15.75" customHeight="1" x14ac:dyDescent="0.25">
      <c r="A19" s="54"/>
      <c r="B19" s="54"/>
      <c r="C19" s="37" t="s">
        <v>44</v>
      </c>
      <c r="D19" s="37" t="s">
        <v>26</v>
      </c>
      <c r="E19" s="37"/>
      <c r="F19" s="37">
        <v>2</v>
      </c>
      <c r="G19" s="40">
        <v>176406.37245000002</v>
      </c>
      <c r="H19" s="40">
        <f t="shared" si="0"/>
        <v>352812.74490000005</v>
      </c>
      <c r="I19" s="40">
        <f t="shared" si="1"/>
        <v>1764063.7245000002</v>
      </c>
      <c r="J19" s="37" t="s">
        <v>4</v>
      </c>
      <c r="K19" s="39" t="s">
        <v>75</v>
      </c>
    </row>
    <row r="20" spans="1:11" s="38" customFormat="1" ht="15" customHeight="1" x14ac:dyDescent="0.25">
      <c r="A20" s="54"/>
      <c r="B20" s="54"/>
      <c r="C20" s="37" t="s">
        <v>44</v>
      </c>
      <c r="D20" s="37" t="s">
        <v>26</v>
      </c>
      <c r="E20" s="37"/>
      <c r="F20" s="37">
        <v>1</v>
      </c>
      <c r="G20" s="40">
        <v>18472.472172000005</v>
      </c>
      <c r="H20" s="40">
        <f t="shared" si="0"/>
        <v>18472.472172000005</v>
      </c>
      <c r="I20" s="40">
        <f t="shared" si="1"/>
        <v>92362.36086000003</v>
      </c>
      <c r="J20" s="37" t="s">
        <v>4</v>
      </c>
      <c r="K20" s="39" t="s">
        <v>75</v>
      </c>
    </row>
    <row r="21" spans="1:11" s="38" customFormat="1" ht="15" customHeight="1" x14ac:dyDescent="0.25">
      <c r="A21" s="54"/>
      <c r="B21" s="54"/>
      <c r="C21" s="37" t="s">
        <v>44</v>
      </c>
      <c r="D21" s="37" t="s">
        <v>26</v>
      </c>
      <c r="E21" s="37"/>
      <c r="F21" s="37">
        <v>1</v>
      </c>
      <c r="G21" s="40">
        <v>9695.179494</v>
      </c>
      <c r="H21" s="40">
        <f t="shared" si="0"/>
        <v>9695.179494</v>
      </c>
      <c r="I21" s="40">
        <f t="shared" si="1"/>
        <v>48475.897469999996</v>
      </c>
      <c r="J21" s="37" t="s">
        <v>4</v>
      </c>
      <c r="K21" s="39" t="s">
        <v>75</v>
      </c>
    </row>
    <row r="22" spans="1:11" s="38" customFormat="1" ht="15" customHeight="1" x14ac:dyDescent="0.25">
      <c r="A22" s="54"/>
      <c r="B22" s="54"/>
      <c r="C22" s="37" t="s">
        <v>44</v>
      </c>
      <c r="D22" s="37" t="s">
        <v>26</v>
      </c>
      <c r="E22" s="37"/>
      <c r="F22" s="37">
        <v>1</v>
      </c>
      <c r="G22" s="40">
        <v>9695.179494</v>
      </c>
      <c r="H22" s="40">
        <f t="shared" si="0"/>
        <v>9695.179494</v>
      </c>
      <c r="I22" s="40">
        <f t="shared" si="1"/>
        <v>48475.897469999996</v>
      </c>
      <c r="J22" s="37" t="s">
        <v>4</v>
      </c>
      <c r="K22" s="39" t="s">
        <v>75</v>
      </c>
    </row>
    <row r="23" spans="1:11" s="38" customFormat="1" ht="15" customHeight="1" x14ac:dyDescent="0.25">
      <c r="A23" s="54"/>
      <c r="B23" s="54"/>
      <c r="C23" s="37" t="s">
        <v>44</v>
      </c>
      <c r="D23" s="37" t="s">
        <v>26</v>
      </c>
      <c r="E23" s="37"/>
      <c r="F23" s="37">
        <v>2</v>
      </c>
      <c r="G23" s="40">
        <v>24897.679884000001</v>
      </c>
      <c r="H23" s="40">
        <f t="shared" si="0"/>
        <v>49795.359768000002</v>
      </c>
      <c r="I23" s="40">
        <f t="shared" si="1"/>
        <v>248976.79884</v>
      </c>
      <c r="J23" s="37" t="s">
        <v>4</v>
      </c>
      <c r="K23" s="39" t="s">
        <v>75</v>
      </c>
    </row>
    <row r="24" spans="1:11" s="38" customFormat="1" ht="15" customHeight="1" x14ac:dyDescent="0.25">
      <c r="A24" s="54"/>
      <c r="B24" s="54"/>
      <c r="C24" s="37" t="s">
        <v>44</v>
      </c>
      <c r="D24" s="37" t="s">
        <v>26</v>
      </c>
      <c r="E24" s="37"/>
      <c r="F24" s="37">
        <v>2</v>
      </c>
      <c r="G24" s="40">
        <v>33674.972562000003</v>
      </c>
      <c r="H24" s="40">
        <f t="shared" si="0"/>
        <v>67349.945124000005</v>
      </c>
      <c r="I24" s="40">
        <f t="shared" si="1"/>
        <v>336749.72562000004</v>
      </c>
      <c r="J24" s="37" t="s">
        <v>4</v>
      </c>
      <c r="K24" s="39" t="s">
        <v>75</v>
      </c>
    </row>
    <row r="25" spans="1:11" s="38" customFormat="1" ht="12" customHeight="1" x14ac:dyDescent="0.25">
      <c r="A25" s="54"/>
      <c r="B25" s="54"/>
      <c r="C25" s="37" t="s">
        <v>44</v>
      </c>
      <c r="D25" s="37" t="s">
        <v>26</v>
      </c>
      <c r="E25" s="37"/>
      <c r="F25" s="37">
        <v>2</v>
      </c>
      <c r="G25" s="40">
        <v>97927.049682000012</v>
      </c>
      <c r="H25" s="40">
        <f t="shared" si="0"/>
        <v>195854.09936400002</v>
      </c>
      <c r="I25" s="40">
        <f t="shared" si="1"/>
        <v>979270.49682000012</v>
      </c>
      <c r="J25" s="37" t="s">
        <v>4</v>
      </c>
      <c r="K25" s="39" t="s">
        <v>75</v>
      </c>
    </row>
    <row r="26" spans="1:11" s="38" customFormat="1" ht="15.75" customHeight="1" x14ac:dyDescent="0.25">
      <c r="A26" s="54"/>
      <c r="B26" s="54"/>
      <c r="C26" s="37" t="s">
        <v>44</v>
      </c>
      <c r="D26" s="37" t="s">
        <v>26</v>
      </c>
      <c r="E26" s="37"/>
      <c r="F26" s="37">
        <v>2</v>
      </c>
      <c r="G26" s="40">
        <v>106646.97443400002</v>
      </c>
      <c r="H26" s="40">
        <f t="shared" si="0"/>
        <v>213293.94886800004</v>
      </c>
      <c r="I26" s="40">
        <f t="shared" si="1"/>
        <v>1066469.7443400002</v>
      </c>
      <c r="J26" s="37" t="s">
        <v>4</v>
      </c>
      <c r="K26" s="39" t="s">
        <v>75</v>
      </c>
    </row>
    <row r="27" spans="1:11" s="38" customFormat="1" ht="15" customHeight="1" x14ac:dyDescent="0.25">
      <c r="A27" s="54"/>
      <c r="B27" s="54"/>
      <c r="C27" s="37" t="s">
        <v>44</v>
      </c>
      <c r="D27" s="37" t="s">
        <v>26</v>
      </c>
      <c r="E27" s="37"/>
      <c r="F27" s="37">
        <v>2</v>
      </c>
      <c r="G27" s="40">
        <v>7228.3586760000017</v>
      </c>
      <c r="H27" s="40">
        <f t="shared" si="0"/>
        <v>14456.717352000003</v>
      </c>
      <c r="I27" s="40">
        <f t="shared" si="1"/>
        <v>72283.58676000002</v>
      </c>
      <c r="J27" s="37" t="s">
        <v>4</v>
      </c>
      <c r="K27" s="39" t="s">
        <v>75</v>
      </c>
    </row>
    <row r="28" spans="1:11" s="38" customFormat="1" ht="15" customHeight="1" x14ac:dyDescent="0.25">
      <c r="A28" s="54"/>
      <c r="B28" s="54"/>
      <c r="C28" s="37" t="s">
        <v>44</v>
      </c>
      <c r="D28" s="37" t="s">
        <v>26</v>
      </c>
      <c r="E28" s="37"/>
      <c r="F28" s="37">
        <v>48</v>
      </c>
      <c r="G28" s="40">
        <v>7170.9907500000027</v>
      </c>
      <c r="H28" s="40">
        <f t="shared" si="0"/>
        <v>344207.5560000001</v>
      </c>
      <c r="I28" s="40">
        <f t="shared" si="1"/>
        <v>1721037.7800000005</v>
      </c>
      <c r="J28" s="37" t="s">
        <v>4</v>
      </c>
      <c r="K28" s="39" t="s">
        <v>75</v>
      </c>
    </row>
    <row r="29" spans="1:11" s="38" customFormat="1" ht="15" customHeight="1" x14ac:dyDescent="0.25">
      <c r="A29" s="54"/>
      <c r="B29" s="54"/>
      <c r="C29" s="37" t="s">
        <v>44</v>
      </c>
      <c r="D29" s="37" t="s">
        <v>26</v>
      </c>
      <c r="E29" s="37"/>
      <c r="F29" s="37">
        <v>10</v>
      </c>
      <c r="G29" s="40">
        <v>9006.7643820000012</v>
      </c>
      <c r="H29" s="40">
        <f t="shared" si="0"/>
        <v>90067.643820000012</v>
      </c>
      <c r="I29" s="40">
        <f t="shared" si="1"/>
        <v>450338.21910000005</v>
      </c>
      <c r="J29" s="37" t="s">
        <v>4</v>
      </c>
      <c r="K29" s="39" t="s">
        <v>75</v>
      </c>
    </row>
    <row r="30" spans="1:11" s="38" customFormat="1" ht="15" customHeight="1" x14ac:dyDescent="0.25">
      <c r="A30" s="54"/>
      <c r="B30" s="54"/>
      <c r="C30" s="37" t="s">
        <v>44</v>
      </c>
      <c r="D30" s="37" t="s">
        <v>26</v>
      </c>
      <c r="E30" s="37"/>
      <c r="F30" s="37">
        <v>6</v>
      </c>
      <c r="G30" s="40">
        <v>15833.547575999997</v>
      </c>
      <c r="H30" s="40">
        <f t="shared" si="0"/>
        <v>95001.285455999983</v>
      </c>
      <c r="I30" s="40">
        <f t="shared" si="1"/>
        <v>475006.42727999995</v>
      </c>
      <c r="J30" s="37" t="s">
        <v>4</v>
      </c>
      <c r="K30" s="39" t="s">
        <v>75</v>
      </c>
    </row>
    <row r="31" spans="1:11" s="38" customFormat="1" ht="15" customHeight="1" x14ac:dyDescent="0.25">
      <c r="A31" s="54"/>
      <c r="B31" s="54"/>
      <c r="C31" s="37" t="s">
        <v>44</v>
      </c>
      <c r="D31" s="37" t="s">
        <v>26</v>
      </c>
      <c r="E31" s="37"/>
      <c r="F31" s="37">
        <v>2</v>
      </c>
      <c r="G31" s="40">
        <v>7228.3586760000017</v>
      </c>
      <c r="H31" s="40">
        <f t="shared" si="0"/>
        <v>14456.717352000003</v>
      </c>
      <c r="I31" s="40">
        <f t="shared" si="1"/>
        <v>72283.58676000002</v>
      </c>
      <c r="J31" s="37" t="s">
        <v>4</v>
      </c>
      <c r="K31" s="39" t="s">
        <v>75</v>
      </c>
    </row>
    <row r="32" spans="1:11" s="38" customFormat="1" ht="15" customHeight="1" x14ac:dyDescent="0.25">
      <c r="A32" s="54"/>
      <c r="B32" s="54"/>
      <c r="C32" s="37" t="s">
        <v>44</v>
      </c>
      <c r="D32" s="37" t="s">
        <v>37</v>
      </c>
      <c r="E32" s="37"/>
      <c r="F32" s="37">
        <v>2</v>
      </c>
      <c r="G32" s="40">
        <v>218112.85465200007</v>
      </c>
      <c r="H32" s="40">
        <f t="shared" si="0"/>
        <v>436225.70930400013</v>
      </c>
      <c r="I32" s="40">
        <f t="shared" si="1"/>
        <v>2181128.5465200008</v>
      </c>
      <c r="J32" s="37" t="s">
        <v>4</v>
      </c>
      <c r="K32" s="39" t="s">
        <v>75</v>
      </c>
    </row>
    <row r="33" spans="1:11" s="38" customFormat="1" ht="12" customHeight="1" x14ac:dyDescent="0.25">
      <c r="A33" s="54"/>
      <c r="B33" s="54"/>
      <c r="C33" s="37" t="s">
        <v>44</v>
      </c>
      <c r="D33" s="37" t="s">
        <v>38</v>
      </c>
      <c r="E33" s="37"/>
      <c r="F33" s="37">
        <v>2</v>
      </c>
      <c r="G33" s="40">
        <v>73947.256614000013</v>
      </c>
      <c r="H33" s="40">
        <f t="shared" si="0"/>
        <v>147894.51322800003</v>
      </c>
      <c r="I33" s="40">
        <f t="shared" si="1"/>
        <v>739472.56614000013</v>
      </c>
      <c r="J33" s="37" t="s">
        <v>4</v>
      </c>
      <c r="K33" s="39" t="s">
        <v>75</v>
      </c>
    </row>
    <row r="34" spans="1:11" s="38" customFormat="1" ht="15.75" customHeight="1" x14ac:dyDescent="0.25">
      <c r="A34" s="54"/>
      <c r="B34" s="54"/>
      <c r="C34" s="37" t="s">
        <v>44</v>
      </c>
      <c r="D34" s="37" t="s">
        <v>38</v>
      </c>
      <c r="E34" s="37"/>
      <c r="F34" s="37">
        <v>2</v>
      </c>
      <c r="G34" s="40">
        <v>37117.048122</v>
      </c>
      <c r="H34" s="40">
        <f t="shared" si="0"/>
        <v>74234.096244</v>
      </c>
      <c r="I34" s="40">
        <f t="shared" si="1"/>
        <v>371170.48122000002</v>
      </c>
      <c r="J34" s="37" t="s">
        <v>4</v>
      </c>
      <c r="K34" s="39" t="s">
        <v>75</v>
      </c>
    </row>
    <row r="35" spans="1:11" s="38" customFormat="1" ht="15" customHeight="1" x14ac:dyDescent="0.25">
      <c r="A35" s="54"/>
      <c r="B35" s="54"/>
      <c r="C35" s="37" t="s">
        <v>44</v>
      </c>
      <c r="D35" s="37" t="s">
        <v>26</v>
      </c>
      <c r="E35" s="37"/>
      <c r="F35" s="37">
        <v>2</v>
      </c>
      <c r="G35" s="40">
        <v>44919.086058000008</v>
      </c>
      <c r="H35" s="40">
        <f t="shared" si="0"/>
        <v>89838.172116000016</v>
      </c>
      <c r="I35" s="40">
        <f t="shared" si="1"/>
        <v>449190.8605800001</v>
      </c>
      <c r="J35" s="37" t="s">
        <v>4</v>
      </c>
      <c r="K35" s="39" t="s">
        <v>75</v>
      </c>
    </row>
    <row r="36" spans="1:11" s="38" customFormat="1" ht="15" customHeight="1" x14ac:dyDescent="0.25">
      <c r="A36" s="54"/>
      <c r="B36" s="54"/>
      <c r="C36" s="37" t="s">
        <v>44</v>
      </c>
      <c r="D36" s="37" t="s">
        <v>26</v>
      </c>
      <c r="E36" s="37"/>
      <c r="F36" s="37">
        <v>2</v>
      </c>
      <c r="G36" s="40">
        <v>18988.783506000003</v>
      </c>
      <c r="H36" s="40">
        <f t="shared" si="0"/>
        <v>37977.567012000007</v>
      </c>
      <c r="I36" s="40">
        <f t="shared" si="1"/>
        <v>189887.83506000004</v>
      </c>
      <c r="J36" s="37" t="s">
        <v>4</v>
      </c>
      <c r="K36" s="39" t="s">
        <v>75</v>
      </c>
    </row>
    <row r="37" spans="1:11" s="38" customFormat="1" ht="15" customHeight="1" x14ac:dyDescent="0.25">
      <c r="A37" s="54"/>
      <c r="B37" s="54"/>
      <c r="C37" s="37" t="s">
        <v>44</v>
      </c>
      <c r="D37" s="37" t="s">
        <v>26</v>
      </c>
      <c r="E37" s="37"/>
      <c r="F37" s="37">
        <v>7</v>
      </c>
      <c r="G37" s="40">
        <v>11358.849348000002</v>
      </c>
      <c r="H37" s="40">
        <f t="shared" si="0"/>
        <v>79511.945436000009</v>
      </c>
      <c r="I37" s="40">
        <f t="shared" si="1"/>
        <v>397559.72718000005</v>
      </c>
      <c r="J37" s="37" t="s">
        <v>4</v>
      </c>
      <c r="K37" s="39" t="s">
        <v>75</v>
      </c>
    </row>
    <row r="38" spans="1:11" s="38" customFormat="1" ht="15" customHeight="1" x14ac:dyDescent="0.25">
      <c r="A38" s="54"/>
      <c r="B38" s="54"/>
      <c r="C38" s="37" t="s">
        <v>44</v>
      </c>
      <c r="D38" s="37" t="s">
        <v>26</v>
      </c>
      <c r="E38" s="37"/>
      <c r="F38" s="37">
        <v>4</v>
      </c>
      <c r="G38" s="40">
        <v>14628.821130000004</v>
      </c>
      <c r="H38" s="40">
        <f t="shared" si="0"/>
        <v>58515.284520000016</v>
      </c>
      <c r="I38" s="40">
        <f t="shared" si="1"/>
        <v>292576.42260000005</v>
      </c>
      <c r="J38" s="37" t="s">
        <v>4</v>
      </c>
      <c r="K38" s="39" t="s">
        <v>75</v>
      </c>
    </row>
    <row r="39" spans="1:11" s="38" customFormat="1" ht="15" customHeight="1" x14ac:dyDescent="0.25">
      <c r="A39" s="54"/>
      <c r="B39" s="54"/>
      <c r="C39" s="37" t="s">
        <v>44</v>
      </c>
      <c r="D39" s="37" t="s">
        <v>26</v>
      </c>
      <c r="E39" s="37"/>
      <c r="F39" s="37">
        <v>2</v>
      </c>
      <c r="G39" s="40">
        <v>11703.056904000001</v>
      </c>
      <c r="H39" s="40">
        <f t="shared" si="0"/>
        <v>23406.113808000002</v>
      </c>
      <c r="I39" s="40">
        <f t="shared" si="1"/>
        <v>117030.56904</v>
      </c>
      <c r="J39" s="37" t="s">
        <v>4</v>
      </c>
      <c r="K39" s="39" t="s">
        <v>75</v>
      </c>
    </row>
    <row r="40" spans="1:11" s="38" customFormat="1" ht="15" customHeight="1" x14ac:dyDescent="0.25">
      <c r="A40" s="54"/>
      <c r="B40" s="54"/>
      <c r="C40" s="37" t="s">
        <v>44</v>
      </c>
      <c r="D40" s="37" t="s">
        <v>39</v>
      </c>
      <c r="E40" s="37"/>
      <c r="F40" s="37">
        <v>1</v>
      </c>
      <c r="G40" s="40">
        <v>218170.22257800004</v>
      </c>
      <c r="H40" s="40">
        <f t="shared" si="0"/>
        <v>218170.22257800004</v>
      </c>
      <c r="I40" s="40">
        <f t="shared" si="1"/>
        <v>1090851.1128900002</v>
      </c>
      <c r="J40" s="37" t="s">
        <v>4</v>
      </c>
      <c r="K40" s="39" t="s">
        <v>75</v>
      </c>
    </row>
    <row r="41" spans="1:11" s="38" customFormat="1" ht="12.75" customHeight="1" x14ac:dyDescent="0.25">
      <c r="A41" s="54"/>
      <c r="B41" s="54"/>
      <c r="C41" s="37" t="s">
        <v>44</v>
      </c>
      <c r="D41" s="37" t="s">
        <v>26</v>
      </c>
      <c r="E41" s="37"/>
      <c r="F41" s="37">
        <v>1</v>
      </c>
      <c r="G41" s="40">
        <v>18759.311802000004</v>
      </c>
      <c r="H41" s="40">
        <f t="shared" si="0"/>
        <v>18759.311802000004</v>
      </c>
      <c r="I41" s="40">
        <f t="shared" si="1"/>
        <v>93796.559010000026</v>
      </c>
      <c r="J41" s="37" t="s">
        <v>4</v>
      </c>
      <c r="K41" s="39" t="s">
        <v>75</v>
      </c>
    </row>
    <row r="42" spans="1:11" s="38" customFormat="1" ht="17.25" customHeight="1" x14ac:dyDescent="0.25">
      <c r="A42" s="54"/>
      <c r="B42" s="54"/>
      <c r="C42" s="37" t="s">
        <v>44</v>
      </c>
      <c r="D42" s="37" t="s">
        <v>26</v>
      </c>
      <c r="E42" s="37"/>
      <c r="F42" s="37">
        <v>1</v>
      </c>
      <c r="G42" s="40">
        <v>22832.434548000001</v>
      </c>
      <c r="H42" s="40">
        <f t="shared" si="0"/>
        <v>22832.434548000001</v>
      </c>
      <c r="I42" s="40">
        <f t="shared" si="1"/>
        <v>114162.17274000001</v>
      </c>
      <c r="J42" s="37" t="s">
        <v>4</v>
      </c>
      <c r="K42" s="39" t="s">
        <v>75</v>
      </c>
    </row>
    <row r="43" spans="1:11" s="38" customFormat="1" ht="17.25" customHeight="1" x14ac:dyDescent="0.25">
      <c r="A43" s="54"/>
      <c r="B43" s="54"/>
      <c r="C43" s="37" t="s">
        <v>44</v>
      </c>
      <c r="D43" s="37" t="s">
        <v>26</v>
      </c>
      <c r="E43" s="37"/>
      <c r="F43" s="37">
        <v>1</v>
      </c>
      <c r="G43" s="40">
        <v>33445.500858000007</v>
      </c>
      <c r="H43" s="40">
        <f t="shared" si="0"/>
        <v>33445.500858000007</v>
      </c>
      <c r="I43" s="40">
        <f t="shared" si="1"/>
        <v>167227.50429000004</v>
      </c>
      <c r="J43" s="37" t="s">
        <v>4</v>
      </c>
      <c r="K43" s="39" t="s">
        <v>75</v>
      </c>
    </row>
    <row r="44" spans="1:11" s="38" customFormat="1" ht="17.25" customHeight="1" x14ac:dyDescent="0.25">
      <c r="A44" s="54"/>
      <c r="B44" s="54"/>
      <c r="C44" s="37" t="s">
        <v>44</v>
      </c>
      <c r="D44" s="37" t="s">
        <v>26</v>
      </c>
      <c r="E44" s="37"/>
      <c r="F44" s="37">
        <v>1</v>
      </c>
      <c r="G44" s="40">
        <v>14858.292834000002</v>
      </c>
      <c r="H44" s="40">
        <f t="shared" si="0"/>
        <v>14858.292834000002</v>
      </c>
      <c r="I44" s="40">
        <f t="shared" si="1"/>
        <v>74291.464170000007</v>
      </c>
      <c r="J44" s="37" t="s">
        <v>4</v>
      </c>
      <c r="K44" s="39" t="s">
        <v>75</v>
      </c>
    </row>
    <row r="45" spans="1:11" s="38" customFormat="1" ht="17.25" customHeight="1" x14ac:dyDescent="0.25">
      <c r="A45" s="54"/>
      <c r="B45" s="54"/>
      <c r="C45" s="37" t="s">
        <v>44</v>
      </c>
      <c r="D45" s="37" t="s">
        <v>26</v>
      </c>
      <c r="E45" s="37"/>
      <c r="F45" s="37">
        <v>4</v>
      </c>
      <c r="G45" s="40">
        <v>7572.5662320000019</v>
      </c>
      <c r="H45" s="40">
        <f t="shared" si="0"/>
        <v>30290.264928000008</v>
      </c>
      <c r="I45" s="40">
        <f t="shared" si="1"/>
        <v>151451.32464000004</v>
      </c>
      <c r="J45" s="37" t="s">
        <v>4</v>
      </c>
      <c r="K45" s="39" t="s">
        <v>75</v>
      </c>
    </row>
    <row r="46" spans="1:11" s="38" customFormat="1" ht="17.25" customHeight="1" x14ac:dyDescent="0.25">
      <c r="A46" s="54"/>
      <c r="B46" s="54"/>
      <c r="C46" s="37" t="s">
        <v>44</v>
      </c>
      <c r="D46" s="37" t="s">
        <v>26</v>
      </c>
      <c r="E46" s="37"/>
      <c r="F46" s="37">
        <v>3</v>
      </c>
      <c r="G46" s="40">
        <v>12506.207868000003</v>
      </c>
      <c r="H46" s="40">
        <f t="shared" si="0"/>
        <v>37518.623604000008</v>
      </c>
      <c r="I46" s="40">
        <f t="shared" si="1"/>
        <v>187593.11802000005</v>
      </c>
      <c r="J46" s="37" t="s">
        <v>4</v>
      </c>
      <c r="K46" s="39" t="s">
        <v>75</v>
      </c>
    </row>
    <row r="47" spans="1:11" s="38" customFormat="1" ht="17.25" customHeight="1" x14ac:dyDescent="0.25">
      <c r="A47" s="54"/>
      <c r="B47" s="54"/>
      <c r="C47" s="37" t="s">
        <v>44</v>
      </c>
      <c r="D47" s="37" t="s">
        <v>37</v>
      </c>
      <c r="E47" s="37"/>
      <c r="F47" s="37">
        <v>1</v>
      </c>
      <c r="G47" s="40">
        <v>482923.20106800017</v>
      </c>
      <c r="H47" s="40">
        <f t="shared" si="0"/>
        <v>482923.20106800017</v>
      </c>
      <c r="I47" s="40">
        <f t="shared" si="1"/>
        <v>2414616.0053400006</v>
      </c>
      <c r="J47" s="37" t="s">
        <v>4</v>
      </c>
      <c r="K47" s="39" t="s">
        <v>75</v>
      </c>
    </row>
    <row r="48" spans="1:11" s="38" customFormat="1" ht="17.25" customHeight="1" x14ac:dyDescent="0.25">
      <c r="A48" s="54"/>
      <c r="B48" s="54"/>
      <c r="C48" s="37" t="s">
        <v>44</v>
      </c>
      <c r="D48" s="37" t="s">
        <v>40</v>
      </c>
      <c r="E48" s="37"/>
      <c r="F48" s="37">
        <v>1</v>
      </c>
      <c r="G48" s="40">
        <v>31552.359300000004</v>
      </c>
      <c r="H48" s="40">
        <f t="shared" si="0"/>
        <v>31552.359300000004</v>
      </c>
      <c r="I48" s="40">
        <f t="shared" si="1"/>
        <v>157761.79650000003</v>
      </c>
      <c r="J48" s="37" t="s">
        <v>4</v>
      </c>
      <c r="K48" s="39" t="s">
        <v>75</v>
      </c>
    </row>
    <row r="49" spans="1:11" s="38" customFormat="1" ht="17.25" customHeight="1" x14ac:dyDescent="0.25">
      <c r="A49" s="54"/>
      <c r="B49" s="54"/>
      <c r="C49" s="37" t="s">
        <v>44</v>
      </c>
      <c r="D49" s="37" t="s">
        <v>40</v>
      </c>
      <c r="E49" s="37"/>
      <c r="F49" s="37">
        <v>1</v>
      </c>
      <c r="G49" s="40">
        <v>32699.717820000013</v>
      </c>
      <c r="H49" s="40">
        <f t="shared" si="0"/>
        <v>32699.717820000013</v>
      </c>
      <c r="I49" s="40">
        <f t="shared" si="1"/>
        <v>163498.58910000007</v>
      </c>
      <c r="J49" s="37" t="s">
        <v>4</v>
      </c>
      <c r="K49" s="39" t="s">
        <v>75</v>
      </c>
    </row>
    <row r="50" spans="1:11" s="38" customFormat="1" ht="17.25" customHeight="1" x14ac:dyDescent="0.25">
      <c r="A50" s="54"/>
      <c r="B50" s="54"/>
      <c r="C50" s="37" t="s">
        <v>44</v>
      </c>
      <c r="D50" s="37" t="s">
        <v>26</v>
      </c>
      <c r="E50" s="37"/>
      <c r="F50" s="37">
        <v>1</v>
      </c>
      <c r="G50" s="40">
        <v>20250.877878000003</v>
      </c>
      <c r="H50" s="40">
        <f t="shared" si="0"/>
        <v>20250.877878000003</v>
      </c>
      <c r="I50" s="40">
        <f t="shared" si="1"/>
        <v>101254.38939000001</v>
      </c>
      <c r="J50" s="37" t="s">
        <v>4</v>
      </c>
      <c r="K50" s="39" t="s">
        <v>75</v>
      </c>
    </row>
    <row r="51" spans="1:11" s="38" customFormat="1" ht="17.25" customHeight="1" x14ac:dyDescent="0.25">
      <c r="A51" s="54"/>
      <c r="B51" s="54"/>
      <c r="C51" s="37" t="s">
        <v>44</v>
      </c>
      <c r="D51" s="37" t="s">
        <v>26</v>
      </c>
      <c r="E51" s="37"/>
      <c r="F51" s="37">
        <v>3</v>
      </c>
      <c r="G51" s="40">
        <v>6425.2077120000013</v>
      </c>
      <c r="H51" s="40">
        <f t="shared" si="0"/>
        <v>19275.623136000002</v>
      </c>
      <c r="I51" s="40">
        <f t="shared" si="1"/>
        <v>96378.115680000017</v>
      </c>
      <c r="J51" s="37" t="s">
        <v>4</v>
      </c>
      <c r="K51" s="39" t="s">
        <v>75</v>
      </c>
    </row>
    <row r="52" spans="1:11" s="38" customFormat="1" ht="17.25" customHeight="1" x14ac:dyDescent="0.25">
      <c r="A52" s="54"/>
      <c r="B52" s="54"/>
      <c r="C52" s="37" t="s">
        <v>44</v>
      </c>
      <c r="D52" s="37" t="s">
        <v>26</v>
      </c>
      <c r="E52" s="37"/>
      <c r="F52" s="37">
        <v>1</v>
      </c>
      <c r="G52" s="40">
        <v>8433.0851220000004</v>
      </c>
      <c r="H52" s="40">
        <f t="shared" si="0"/>
        <v>8433.0851220000004</v>
      </c>
      <c r="I52" s="40">
        <f t="shared" si="1"/>
        <v>42165.425610000006</v>
      </c>
      <c r="J52" s="37" t="s">
        <v>4</v>
      </c>
      <c r="K52" s="39" t="s">
        <v>75</v>
      </c>
    </row>
    <row r="53" spans="1:11" s="38" customFormat="1" ht="17.25" customHeight="1" x14ac:dyDescent="0.25">
      <c r="A53" s="54"/>
      <c r="B53" s="54"/>
      <c r="C53" s="37" t="s">
        <v>44</v>
      </c>
      <c r="D53" s="37" t="s">
        <v>26</v>
      </c>
      <c r="E53" s="37"/>
      <c r="F53" s="37">
        <v>1</v>
      </c>
      <c r="G53" s="40">
        <v>9580.4436420000002</v>
      </c>
      <c r="H53" s="40">
        <f t="shared" si="0"/>
        <v>9580.4436420000002</v>
      </c>
      <c r="I53" s="40">
        <f t="shared" si="1"/>
        <v>47902.218209999999</v>
      </c>
      <c r="J53" s="37" t="s">
        <v>4</v>
      </c>
      <c r="K53" s="39" t="s">
        <v>75</v>
      </c>
    </row>
    <row r="54" spans="1:11" s="38" customFormat="1" ht="17.25" customHeight="1" x14ac:dyDescent="0.25">
      <c r="A54" s="54"/>
      <c r="B54" s="54"/>
      <c r="C54" s="37" t="s">
        <v>44</v>
      </c>
      <c r="D54" s="37" t="s">
        <v>26</v>
      </c>
      <c r="E54" s="37"/>
      <c r="F54" s="37">
        <v>1</v>
      </c>
      <c r="G54" s="40">
        <v>9236.2360860000026</v>
      </c>
      <c r="H54" s="40">
        <f t="shared" si="0"/>
        <v>9236.2360860000026</v>
      </c>
      <c r="I54" s="40">
        <f t="shared" si="1"/>
        <v>46181.180430000015</v>
      </c>
      <c r="J54" s="37" t="s">
        <v>4</v>
      </c>
      <c r="K54" s="39" t="s">
        <v>75</v>
      </c>
    </row>
    <row r="55" spans="1:11" s="38" customFormat="1" ht="17.25" customHeight="1" x14ac:dyDescent="0.25">
      <c r="A55" s="54"/>
      <c r="B55" s="54"/>
      <c r="C55" s="37" t="s">
        <v>44</v>
      </c>
      <c r="D55" s="37" t="s">
        <v>26</v>
      </c>
      <c r="E55" s="37"/>
      <c r="F55" s="37">
        <v>1</v>
      </c>
      <c r="G55" s="40">
        <v>9809.9153459999998</v>
      </c>
      <c r="H55" s="40">
        <f t="shared" si="0"/>
        <v>9809.9153459999998</v>
      </c>
      <c r="I55" s="40">
        <f t="shared" si="1"/>
        <v>49049.576730000001</v>
      </c>
      <c r="J55" s="37" t="s">
        <v>4</v>
      </c>
      <c r="K55" s="39" t="s">
        <v>75</v>
      </c>
    </row>
    <row r="56" spans="1:11" s="38" customFormat="1" ht="17.25" customHeight="1" x14ac:dyDescent="0.25">
      <c r="A56" s="54"/>
      <c r="B56" s="54"/>
      <c r="C56" s="37" t="s">
        <v>44</v>
      </c>
      <c r="D56" s="37" t="s">
        <v>26</v>
      </c>
      <c r="E56" s="37"/>
      <c r="F56" s="37">
        <v>1</v>
      </c>
      <c r="G56" s="40">
        <v>7802.0379360000015</v>
      </c>
      <c r="H56" s="40">
        <f t="shared" si="0"/>
        <v>7802.0379360000015</v>
      </c>
      <c r="I56" s="40">
        <f t="shared" si="1"/>
        <v>39010.18968000001</v>
      </c>
      <c r="J56" s="37" t="s">
        <v>4</v>
      </c>
      <c r="K56" s="39" t="s">
        <v>75</v>
      </c>
    </row>
    <row r="57" spans="1:11" s="38" customFormat="1" ht="17.25" customHeight="1" x14ac:dyDescent="0.25">
      <c r="A57" s="54"/>
      <c r="B57" s="54"/>
      <c r="C57" s="37" t="s">
        <v>44</v>
      </c>
      <c r="D57" s="37" t="s">
        <v>26</v>
      </c>
      <c r="E57" s="37"/>
      <c r="F57" s="37">
        <v>1</v>
      </c>
      <c r="G57" s="40">
        <v>9982.0191240000004</v>
      </c>
      <c r="H57" s="40">
        <f t="shared" si="0"/>
        <v>9982.0191240000004</v>
      </c>
      <c r="I57" s="40">
        <f t="shared" si="1"/>
        <v>49910.09562</v>
      </c>
      <c r="J57" s="37" t="s">
        <v>4</v>
      </c>
      <c r="K57" s="39" t="s">
        <v>75</v>
      </c>
    </row>
    <row r="58" spans="1:11" s="38" customFormat="1" ht="17.25" customHeight="1" x14ac:dyDescent="0.25">
      <c r="A58" s="55"/>
      <c r="B58" s="55"/>
      <c r="C58" s="37" t="s">
        <v>44</v>
      </c>
      <c r="D58" s="37" t="s">
        <v>26</v>
      </c>
      <c r="E58" s="37"/>
      <c r="F58" s="37">
        <v>1</v>
      </c>
      <c r="G58" s="40">
        <v>11588.321052000001</v>
      </c>
      <c r="H58" s="40">
        <f t="shared" si="0"/>
        <v>11588.321052000001</v>
      </c>
      <c r="I58" s="40">
        <f t="shared" si="1"/>
        <v>57941.605260000004</v>
      </c>
      <c r="J58" s="37" t="s">
        <v>4</v>
      </c>
      <c r="K58" s="39" t="s">
        <v>75</v>
      </c>
    </row>
    <row r="59" spans="1:11" s="38" customFormat="1" ht="17.25" customHeight="1" x14ac:dyDescent="0.25">
      <c r="A59" s="53">
        <v>2</v>
      </c>
      <c r="B59" s="53" t="s">
        <v>49</v>
      </c>
      <c r="C59" s="37" t="s">
        <v>44</v>
      </c>
      <c r="D59" s="37" t="s">
        <v>45</v>
      </c>
      <c r="E59" s="37"/>
      <c r="F59" s="37">
        <v>18</v>
      </c>
      <c r="G59" s="40">
        <v>12620.943720000003</v>
      </c>
      <c r="H59" s="40">
        <f t="shared" si="0"/>
        <v>227176.98696000007</v>
      </c>
      <c r="I59" s="40">
        <f t="shared" si="1"/>
        <v>1135884.9348000004</v>
      </c>
      <c r="J59" s="37" t="s">
        <v>4</v>
      </c>
      <c r="K59" s="39" t="s">
        <v>75</v>
      </c>
    </row>
    <row r="60" spans="1:11" s="38" customFormat="1" ht="17.25" customHeight="1" x14ac:dyDescent="0.25">
      <c r="A60" s="54"/>
      <c r="B60" s="54"/>
      <c r="C60" s="37" t="s">
        <v>44</v>
      </c>
      <c r="D60" s="37" t="s">
        <v>45</v>
      </c>
      <c r="E60" s="37"/>
      <c r="F60" s="37">
        <v>6</v>
      </c>
      <c r="G60" s="40">
        <v>23750.321364000003</v>
      </c>
      <c r="H60" s="40">
        <f t="shared" si="0"/>
        <v>142501.92818400002</v>
      </c>
      <c r="I60" s="40">
        <f t="shared" si="1"/>
        <v>712509.64092000015</v>
      </c>
      <c r="J60" s="37" t="s">
        <v>4</v>
      </c>
      <c r="K60" s="39" t="s">
        <v>75</v>
      </c>
    </row>
    <row r="61" spans="1:11" s="38" customFormat="1" ht="17.25" customHeight="1" x14ac:dyDescent="0.25">
      <c r="A61" s="54"/>
      <c r="B61" s="54"/>
      <c r="C61" s="37" t="s">
        <v>44</v>
      </c>
      <c r="D61" s="37" t="s">
        <v>45</v>
      </c>
      <c r="E61" s="37"/>
      <c r="F61" s="37">
        <v>4</v>
      </c>
      <c r="G61" s="40">
        <v>41190.170868000001</v>
      </c>
      <c r="H61" s="40">
        <f t="shared" si="0"/>
        <v>164760.683472</v>
      </c>
      <c r="I61" s="40">
        <f t="shared" si="1"/>
        <v>823803.41736000008</v>
      </c>
      <c r="J61" s="37" t="s">
        <v>4</v>
      </c>
      <c r="K61" s="39" t="s">
        <v>75</v>
      </c>
    </row>
    <row r="62" spans="1:11" s="38" customFormat="1" ht="17.25" customHeight="1" x14ac:dyDescent="0.25">
      <c r="A62" s="54"/>
      <c r="B62" s="54"/>
      <c r="C62" s="37" t="s">
        <v>44</v>
      </c>
      <c r="D62" s="37" t="s">
        <v>45</v>
      </c>
      <c r="E62" s="37"/>
      <c r="F62" s="37">
        <v>1</v>
      </c>
      <c r="G62" s="40">
        <v>11358.849348000002</v>
      </c>
      <c r="H62" s="40">
        <f t="shared" si="0"/>
        <v>11358.849348000002</v>
      </c>
      <c r="I62" s="40">
        <f t="shared" si="1"/>
        <v>56794.24674000001</v>
      </c>
      <c r="J62" s="37" t="s">
        <v>4</v>
      </c>
      <c r="K62" s="39" t="s">
        <v>75</v>
      </c>
    </row>
    <row r="63" spans="1:11" s="38" customFormat="1" ht="17.25" customHeight="1" x14ac:dyDescent="0.25">
      <c r="A63" s="54"/>
      <c r="B63" s="54"/>
      <c r="C63" s="37" t="s">
        <v>44</v>
      </c>
      <c r="D63" s="37" t="s">
        <v>45</v>
      </c>
      <c r="E63" s="37"/>
      <c r="F63" s="37">
        <v>2</v>
      </c>
      <c r="G63" s="40">
        <v>9752.547419999999</v>
      </c>
      <c r="H63" s="40">
        <f t="shared" si="0"/>
        <v>19505.094839999998</v>
      </c>
      <c r="I63" s="40">
        <f t="shared" si="1"/>
        <v>97525.474199999997</v>
      </c>
      <c r="J63" s="37" t="s">
        <v>4</v>
      </c>
      <c r="K63" s="39" t="s">
        <v>75</v>
      </c>
    </row>
    <row r="64" spans="1:11" s="38" customFormat="1" ht="17.25" customHeight="1" x14ac:dyDescent="0.25">
      <c r="A64" s="54"/>
      <c r="B64" s="54"/>
      <c r="C64" s="37" t="s">
        <v>44</v>
      </c>
      <c r="D64" s="37" t="s">
        <v>45</v>
      </c>
      <c r="E64" s="37"/>
      <c r="F64" s="37">
        <v>4</v>
      </c>
      <c r="G64" s="40">
        <v>19562.462766000004</v>
      </c>
      <c r="H64" s="40">
        <f t="shared" si="0"/>
        <v>78249.851064000017</v>
      </c>
      <c r="I64" s="40">
        <f t="shared" si="1"/>
        <v>391249.25532000011</v>
      </c>
      <c r="J64" s="37" t="s">
        <v>4</v>
      </c>
      <c r="K64" s="39" t="s">
        <v>75</v>
      </c>
    </row>
    <row r="65" spans="1:11" s="38" customFormat="1" ht="17.25" customHeight="1" x14ac:dyDescent="0.25">
      <c r="A65" s="54"/>
      <c r="B65" s="54"/>
      <c r="C65" s="37" t="s">
        <v>44</v>
      </c>
      <c r="D65" s="37" t="s">
        <v>45</v>
      </c>
      <c r="E65" s="37"/>
      <c r="F65" s="37">
        <v>1</v>
      </c>
      <c r="G65" s="40">
        <v>8490.4530480000012</v>
      </c>
      <c r="H65" s="40">
        <f t="shared" si="0"/>
        <v>8490.4530480000012</v>
      </c>
      <c r="I65" s="40">
        <f t="shared" si="1"/>
        <v>42452.265240000008</v>
      </c>
      <c r="J65" s="37" t="s">
        <v>4</v>
      </c>
      <c r="K65" s="39" t="s">
        <v>75</v>
      </c>
    </row>
    <row r="66" spans="1:11" s="38" customFormat="1" ht="17.25" customHeight="1" x14ac:dyDescent="0.25">
      <c r="A66" s="54"/>
      <c r="B66" s="54"/>
      <c r="C66" s="37" t="s">
        <v>44</v>
      </c>
      <c r="D66" s="37" t="s">
        <v>45</v>
      </c>
      <c r="E66" s="37"/>
      <c r="F66" s="37">
        <v>1</v>
      </c>
      <c r="G66" s="40">
        <v>8490.4530480000012</v>
      </c>
      <c r="H66" s="40">
        <f t="shared" si="0"/>
        <v>8490.4530480000012</v>
      </c>
      <c r="I66" s="40">
        <f t="shared" si="1"/>
        <v>42452.265240000008</v>
      </c>
      <c r="J66" s="37" t="s">
        <v>4</v>
      </c>
      <c r="K66" s="39" t="s">
        <v>75</v>
      </c>
    </row>
    <row r="67" spans="1:11" s="38" customFormat="1" ht="17.25" customHeight="1" x14ac:dyDescent="0.25">
      <c r="A67" s="54"/>
      <c r="B67" s="54"/>
      <c r="C67" s="37" t="s">
        <v>44</v>
      </c>
      <c r="D67" s="37" t="s">
        <v>45</v>
      </c>
      <c r="E67" s="37"/>
      <c r="F67" s="37">
        <v>9</v>
      </c>
      <c r="G67" s="40">
        <v>10096.754976000002</v>
      </c>
      <c r="H67" s="40">
        <f t="shared" si="0"/>
        <v>90870.794784000012</v>
      </c>
      <c r="I67" s="40">
        <f t="shared" si="1"/>
        <v>454353.97392000008</v>
      </c>
      <c r="J67" s="37" t="s">
        <v>4</v>
      </c>
      <c r="K67" s="39" t="s">
        <v>75</v>
      </c>
    </row>
    <row r="68" spans="1:11" s="38" customFormat="1" ht="17.25" customHeight="1" x14ac:dyDescent="0.25">
      <c r="A68" s="54"/>
      <c r="B68" s="54"/>
      <c r="C68" s="37" t="s">
        <v>44</v>
      </c>
      <c r="D68" s="37" t="s">
        <v>45</v>
      </c>
      <c r="E68" s="37"/>
      <c r="F68" s="37">
        <v>8</v>
      </c>
      <c r="G68" s="40">
        <v>13366.726758000004</v>
      </c>
      <c r="H68" s="40">
        <f t="shared" si="0"/>
        <v>106933.81406400003</v>
      </c>
      <c r="I68" s="40">
        <f t="shared" si="1"/>
        <v>534669.07032000017</v>
      </c>
      <c r="J68" s="37" t="s">
        <v>4</v>
      </c>
      <c r="K68" s="39" t="s">
        <v>75</v>
      </c>
    </row>
    <row r="69" spans="1:11" s="38" customFormat="1" ht="17.25" customHeight="1" x14ac:dyDescent="0.25">
      <c r="A69" s="54"/>
      <c r="B69" s="54"/>
      <c r="C69" s="37" t="s">
        <v>44</v>
      </c>
      <c r="D69" s="37" t="s">
        <v>45</v>
      </c>
      <c r="E69" s="37"/>
      <c r="F69" s="37">
        <v>1</v>
      </c>
      <c r="G69" s="40">
        <v>8318.3492700000006</v>
      </c>
      <c r="H69" s="40">
        <f t="shared" si="0"/>
        <v>8318.3492700000006</v>
      </c>
      <c r="I69" s="40">
        <f t="shared" si="1"/>
        <v>41591.746350000001</v>
      </c>
      <c r="J69" s="37" t="s">
        <v>4</v>
      </c>
      <c r="K69" s="39" t="s">
        <v>75</v>
      </c>
    </row>
    <row r="70" spans="1:11" s="38" customFormat="1" ht="17.25" customHeight="1" x14ac:dyDescent="0.25">
      <c r="A70" s="54"/>
      <c r="B70" s="54"/>
      <c r="C70" s="37" t="s">
        <v>44</v>
      </c>
      <c r="D70" s="37" t="s">
        <v>45</v>
      </c>
      <c r="E70" s="37"/>
      <c r="F70" s="37">
        <v>1</v>
      </c>
      <c r="G70" s="40">
        <v>13194.622980000002</v>
      </c>
      <c r="H70" s="40">
        <f t="shared" si="0"/>
        <v>13194.622980000002</v>
      </c>
      <c r="I70" s="40">
        <f t="shared" si="1"/>
        <v>65973.114900000015</v>
      </c>
      <c r="J70" s="37" t="s">
        <v>4</v>
      </c>
      <c r="K70" s="39" t="s">
        <v>75</v>
      </c>
    </row>
    <row r="71" spans="1:11" s="38" customFormat="1" ht="17.25" customHeight="1" x14ac:dyDescent="0.25">
      <c r="A71" s="54"/>
      <c r="B71" s="54"/>
      <c r="C71" s="37" t="s">
        <v>44</v>
      </c>
      <c r="D71" s="37" t="s">
        <v>45</v>
      </c>
      <c r="E71" s="37"/>
      <c r="F71" s="37">
        <v>1</v>
      </c>
      <c r="G71" s="40">
        <v>13825.670166</v>
      </c>
      <c r="H71" s="40">
        <f t="shared" si="0"/>
        <v>13825.670166</v>
      </c>
      <c r="I71" s="40">
        <f t="shared" si="1"/>
        <v>69128.350829999996</v>
      </c>
      <c r="J71" s="37" t="s">
        <v>4</v>
      </c>
      <c r="K71" s="39" t="s">
        <v>75</v>
      </c>
    </row>
    <row r="72" spans="1:11" s="38" customFormat="1" ht="17.25" customHeight="1" x14ac:dyDescent="0.25">
      <c r="A72" s="54"/>
      <c r="B72" s="54"/>
      <c r="C72" s="37" t="s">
        <v>44</v>
      </c>
      <c r="D72" s="37" t="s">
        <v>45</v>
      </c>
      <c r="E72" s="37"/>
      <c r="F72" s="37">
        <v>2</v>
      </c>
      <c r="G72" s="40">
        <v>7228.3586760000017</v>
      </c>
      <c r="H72" s="40">
        <f t="shared" si="0"/>
        <v>14456.717352000003</v>
      </c>
      <c r="I72" s="40">
        <f t="shared" si="1"/>
        <v>72283.58676000002</v>
      </c>
      <c r="J72" s="37" t="s">
        <v>4</v>
      </c>
      <c r="K72" s="39" t="s">
        <v>75</v>
      </c>
    </row>
    <row r="73" spans="1:11" s="38" customFormat="1" ht="12.75" customHeight="1" x14ac:dyDescent="0.25">
      <c r="A73" s="54"/>
      <c r="B73" s="54"/>
      <c r="C73" s="37" t="s">
        <v>44</v>
      </c>
      <c r="D73" s="37" t="s">
        <v>45</v>
      </c>
      <c r="E73" s="37"/>
      <c r="F73" s="37">
        <v>1</v>
      </c>
      <c r="G73" s="40">
        <v>15546.707945999999</v>
      </c>
      <c r="H73" s="40">
        <f t="shared" si="0"/>
        <v>15546.707945999999</v>
      </c>
      <c r="I73" s="40">
        <f t="shared" si="1"/>
        <v>77733.53972999999</v>
      </c>
      <c r="J73" s="37" t="s">
        <v>4</v>
      </c>
      <c r="K73" s="39" t="s">
        <v>75</v>
      </c>
    </row>
    <row r="74" spans="1:11" s="38" customFormat="1" ht="15.75" customHeight="1" x14ac:dyDescent="0.25">
      <c r="A74" s="54"/>
      <c r="B74" s="54"/>
      <c r="C74" s="37" t="s">
        <v>44</v>
      </c>
      <c r="D74" s="37" t="s">
        <v>45</v>
      </c>
      <c r="E74" s="37"/>
      <c r="F74" s="37">
        <v>1</v>
      </c>
      <c r="G74" s="40">
        <v>13194.622980000002</v>
      </c>
      <c r="H74" s="40">
        <f t="shared" si="0"/>
        <v>13194.622980000002</v>
      </c>
      <c r="I74" s="40">
        <f t="shared" si="1"/>
        <v>65973.114900000015</v>
      </c>
      <c r="J74" s="37" t="s">
        <v>4</v>
      </c>
      <c r="K74" s="39" t="s">
        <v>75</v>
      </c>
    </row>
    <row r="75" spans="1:11" s="38" customFormat="1" ht="15.75" customHeight="1" x14ac:dyDescent="0.25">
      <c r="A75" s="54"/>
      <c r="B75" s="54"/>
      <c r="C75" s="37" t="s">
        <v>44</v>
      </c>
      <c r="D75" s="37" t="s">
        <v>45</v>
      </c>
      <c r="E75" s="37"/>
      <c r="F75" s="37">
        <v>20</v>
      </c>
      <c r="G75" s="40">
        <v>11186.745570000003</v>
      </c>
      <c r="H75" s="40">
        <f t="shared" si="0"/>
        <v>223734.91140000004</v>
      </c>
      <c r="I75" s="40">
        <f t="shared" si="1"/>
        <v>1118674.5570000003</v>
      </c>
      <c r="J75" s="37" t="s">
        <v>4</v>
      </c>
      <c r="K75" s="39" t="s">
        <v>75</v>
      </c>
    </row>
    <row r="76" spans="1:11" s="38" customFormat="1" ht="15.75" customHeight="1" x14ac:dyDescent="0.25">
      <c r="A76" s="54"/>
      <c r="B76" s="54"/>
      <c r="C76" s="37" t="s">
        <v>44</v>
      </c>
      <c r="D76" s="37" t="s">
        <v>45</v>
      </c>
      <c r="E76" s="37"/>
      <c r="F76" s="37">
        <v>2</v>
      </c>
      <c r="G76" s="40">
        <v>7802.0379360000015</v>
      </c>
      <c r="H76" s="40">
        <f t="shared" si="0"/>
        <v>15604.075872000003</v>
      </c>
      <c r="I76" s="40">
        <f t="shared" si="1"/>
        <v>78020.379360000021</v>
      </c>
      <c r="J76" s="37" t="s">
        <v>4</v>
      </c>
      <c r="K76" s="39" t="s">
        <v>75</v>
      </c>
    </row>
    <row r="77" spans="1:11" s="38" customFormat="1" ht="15.75" customHeight="1" x14ac:dyDescent="0.25">
      <c r="A77" s="54"/>
      <c r="B77" s="54"/>
      <c r="C77" s="37" t="s">
        <v>44</v>
      </c>
      <c r="D77" s="37" t="s">
        <v>45</v>
      </c>
      <c r="E77" s="37"/>
      <c r="F77" s="37">
        <v>10</v>
      </c>
      <c r="G77" s="40">
        <v>8433.0851220000004</v>
      </c>
      <c r="H77" s="40">
        <f t="shared" ref="H77:H138" si="2">F77*G77</f>
        <v>84330.851220000011</v>
      </c>
      <c r="I77" s="40">
        <f t="shared" ref="I77:I138" si="3">H77*5</f>
        <v>421654.25610000006</v>
      </c>
      <c r="J77" s="37" t="s">
        <v>4</v>
      </c>
      <c r="K77" s="39" t="s">
        <v>75</v>
      </c>
    </row>
    <row r="78" spans="1:11" s="38" customFormat="1" ht="15.75" customHeight="1" x14ac:dyDescent="0.25">
      <c r="A78" s="54"/>
      <c r="B78" s="54"/>
      <c r="C78" s="37" t="s">
        <v>44</v>
      </c>
      <c r="D78" s="37" t="s">
        <v>45</v>
      </c>
      <c r="E78" s="37"/>
      <c r="F78" s="37">
        <v>10</v>
      </c>
      <c r="G78" s="40">
        <v>13768.302240000001</v>
      </c>
      <c r="H78" s="40">
        <f t="shared" si="2"/>
        <v>137683.02240000002</v>
      </c>
      <c r="I78" s="40">
        <f t="shared" si="3"/>
        <v>688415.11200000008</v>
      </c>
      <c r="J78" s="37" t="s">
        <v>4</v>
      </c>
      <c r="K78" s="39" t="s">
        <v>75</v>
      </c>
    </row>
    <row r="79" spans="1:11" s="38" customFormat="1" ht="15.75" customHeight="1" x14ac:dyDescent="0.25">
      <c r="A79" s="54"/>
      <c r="B79" s="54"/>
      <c r="C79" s="37" t="s">
        <v>44</v>
      </c>
      <c r="D79" s="37" t="s">
        <v>45</v>
      </c>
      <c r="E79" s="37"/>
      <c r="F79" s="37">
        <v>24</v>
      </c>
      <c r="G79" s="40">
        <v>18185.632542000003</v>
      </c>
      <c r="H79" s="40">
        <f t="shared" si="2"/>
        <v>436455.18100800004</v>
      </c>
      <c r="I79" s="40">
        <f t="shared" si="3"/>
        <v>2182275.9050400001</v>
      </c>
      <c r="J79" s="37" t="s">
        <v>4</v>
      </c>
      <c r="K79" s="39" t="s">
        <v>75</v>
      </c>
    </row>
    <row r="80" spans="1:11" s="38" customFormat="1" ht="15.75" customHeight="1" x14ac:dyDescent="0.25">
      <c r="A80" s="54"/>
      <c r="B80" s="54"/>
      <c r="C80" s="37" t="s">
        <v>44</v>
      </c>
      <c r="D80" s="37" t="s">
        <v>45</v>
      </c>
      <c r="E80" s="37"/>
      <c r="F80" s="37">
        <v>9</v>
      </c>
      <c r="G80" s="40">
        <v>11358.849348000002</v>
      </c>
      <c r="H80" s="40">
        <f t="shared" si="2"/>
        <v>102229.64413200002</v>
      </c>
      <c r="I80" s="40">
        <f t="shared" si="3"/>
        <v>511148.22066000011</v>
      </c>
      <c r="J80" s="37" t="s">
        <v>4</v>
      </c>
      <c r="K80" s="39" t="s">
        <v>75</v>
      </c>
    </row>
    <row r="81" spans="1:11" s="38" customFormat="1" ht="15.75" customHeight="1" x14ac:dyDescent="0.25">
      <c r="A81" s="54"/>
      <c r="B81" s="54"/>
      <c r="C81" s="37" t="s">
        <v>44</v>
      </c>
      <c r="D81" s="37" t="s">
        <v>45</v>
      </c>
      <c r="E81" s="37"/>
      <c r="F81" s="37">
        <v>2</v>
      </c>
      <c r="G81" s="40">
        <v>18587.208024000003</v>
      </c>
      <c r="H81" s="40">
        <f t="shared" si="2"/>
        <v>37174.416048000006</v>
      </c>
      <c r="I81" s="40">
        <f t="shared" si="3"/>
        <v>185872.08024000004</v>
      </c>
      <c r="J81" s="37" t="s">
        <v>4</v>
      </c>
      <c r="K81" s="39" t="s">
        <v>75</v>
      </c>
    </row>
    <row r="82" spans="1:11" s="38" customFormat="1" ht="15.75" customHeight="1" x14ac:dyDescent="0.25">
      <c r="A82" s="54"/>
      <c r="B82" s="54"/>
      <c r="C82" s="37" t="s">
        <v>44</v>
      </c>
      <c r="D82" s="37" t="s">
        <v>45</v>
      </c>
      <c r="E82" s="37"/>
      <c r="F82" s="37">
        <v>2</v>
      </c>
      <c r="G82" s="40">
        <v>23176.642104000002</v>
      </c>
      <c r="H82" s="40">
        <f t="shared" si="2"/>
        <v>46353.284208000005</v>
      </c>
      <c r="I82" s="40">
        <f t="shared" si="3"/>
        <v>231766.42104000002</v>
      </c>
      <c r="J82" s="37" t="s">
        <v>4</v>
      </c>
      <c r="K82" s="39" t="s">
        <v>75</v>
      </c>
    </row>
    <row r="83" spans="1:11" s="38" customFormat="1" ht="15.75" customHeight="1" x14ac:dyDescent="0.25">
      <c r="A83" s="54"/>
      <c r="B83" s="54"/>
      <c r="C83" s="37" t="s">
        <v>44</v>
      </c>
      <c r="D83" s="37" t="s">
        <v>45</v>
      </c>
      <c r="E83" s="37"/>
      <c r="F83" s="37">
        <v>8</v>
      </c>
      <c r="G83" s="40">
        <v>24897.679884000001</v>
      </c>
      <c r="H83" s="40">
        <f t="shared" si="2"/>
        <v>199181.43907200001</v>
      </c>
      <c r="I83" s="40">
        <f t="shared" si="3"/>
        <v>995907.19536000001</v>
      </c>
      <c r="J83" s="37" t="s">
        <v>4</v>
      </c>
      <c r="K83" s="39" t="s">
        <v>75</v>
      </c>
    </row>
    <row r="84" spans="1:11" s="38" customFormat="1" ht="15.75" customHeight="1" x14ac:dyDescent="0.25">
      <c r="A84" s="54"/>
      <c r="B84" s="54"/>
      <c r="C84" s="37" t="s">
        <v>44</v>
      </c>
      <c r="D84" s="37" t="s">
        <v>45</v>
      </c>
      <c r="E84" s="37"/>
      <c r="F84" s="37">
        <v>2</v>
      </c>
      <c r="G84" s="40">
        <v>7687.3020840000017</v>
      </c>
      <c r="H84" s="40">
        <f t="shared" si="2"/>
        <v>15374.604168000003</v>
      </c>
      <c r="I84" s="40">
        <f t="shared" si="3"/>
        <v>76873.020840000012</v>
      </c>
      <c r="J84" s="37" t="s">
        <v>4</v>
      </c>
      <c r="K84" s="39" t="s">
        <v>75</v>
      </c>
    </row>
    <row r="85" spans="1:11" s="38" customFormat="1" ht="15.75" customHeight="1" x14ac:dyDescent="0.25">
      <c r="A85" s="54"/>
      <c r="B85" s="54"/>
      <c r="C85" s="37" t="s">
        <v>44</v>
      </c>
      <c r="D85" s="37" t="s">
        <v>45</v>
      </c>
      <c r="E85" s="37"/>
      <c r="F85" s="37">
        <v>1</v>
      </c>
      <c r="G85" s="40">
        <v>8375.7171960000014</v>
      </c>
      <c r="H85" s="40">
        <f t="shared" si="2"/>
        <v>8375.7171960000014</v>
      </c>
      <c r="I85" s="40">
        <f t="shared" si="3"/>
        <v>41878.585980000003</v>
      </c>
      <c r="J85" s="37" t="s">
        <v>4</v>
      </c>
      <c r="K85" s="39" t="s">
        <v>75</v>
      </c>
    </row>
    <row r="86" spans="1:11" s="38" customFormat="1" ht="15.75" customHeight="1" x14ac:dyDescent="0.25">
      <c r="A86" s="54"/>
      <c r="B86" s="54"/>
      <c r="C86" s="37" t="s">
        <v>44</v>
      </c>
      <c r="D86" s="37" t="s">
        <v>45</v>
      </c>
      <c r="E86" s="37"/>
      <c r="F86" s="37">
        <v>3</v>
      </c>
      <c r="G86" s="40">
        <v>9236.2360860000026</v>
      </c>
      <c r="H86" s="40">
        <f t="shared" si="2"/>
        <v>27708.708258000006</v>
      </c>
      <c r="I86" s="40">
        <f t="shared" si="3"/>
        <v>138543.54129000002</v>
      </c>
      <c r="J86" s="37" t="s">
        <v>4</v>
      </c>
      <c r="K86" s="39" t="s">
        <v>75</v>
      </c>
    </row>
    <row r="87" spans="1:11" s="38" customFormat="1" ht="15.75" customHeight="1" x14ac:dyDescent="0.25">
      <c r="A87" s="54"/>
      <c r="B87" s="54"/>
      <c r="C87" s="37" t="s">
        <v>44</v>
      </c>
      <c r="D87" s="37" t="s">
        <v>45</v>
      </c>
      <c r="E87" s="37"/>
      <c r="F87" s="37">
        <v>1</v>
      </c>
      <c r="G87" s="40">
        <v>10268.858754000001</v>
      </c>
      <c r="H87" s="40">
        <f t="shared" si="2"/>
        <v>10268.858754000001</v>
      </c>
      <c r="I87" s="40">
        <f t="shared" si="3"/>
        <v>51344.293770000004</v>
      </c>
      <c r="J87" s="37" t="s">
        <v>4</v>
      </c>
      <c r="K87" s="39" t="s">
        <v>75</v>
      </c>
    </row>
    <row r="88" spans="1:11" s="38" customFormat="1" ht="15.75" customHeight="1" x14ac:dyDescent="0.25">
      <c r="A88" s="54"/>
      <c r="B88" s="54"/>
      <c r="C88" s="37" t="s">
        <v>44</v>
      </c>
      <c r="D88" s="37" t="s">
        <v>45</v>
      </c>
      <c r="E88" s="37"/>
      <c r="F88" s="37">
        <v>8</v>
      </c>
      <c r="G88" s="40">
        <v>7572.5662320000019</v>
      </c>
      <c r="H88" s="40">
        <f t="shared" si="2"/>
        <v>60580.529856000016</v>
      </c>
      <c r="I88" s="40">
        <f t="shared" si="3"/>
        <v>302902.64928000007</v>
      </c>
      <c r="J88" s="37" t="s">
        <v>4</v>
      </c>
      <c r="K88" s="39" t="s">
        <v>75</v>
      </c>
    </row>
    <row r="89" spans="1:11" s="38" customFormat="1" ht="15.75" customHeight="1" x14ac:dyDescent="0.25">
      <c r="A89" s="54"/>
      <c r="B89" s="54"/>
      <c r="C89" s="37" t="s">
        <v>44</v>
      </c>
      <c r="D89" s="37" t="s">
        <v>45</v>
      </c>
      <c r="E89" s="37"/>
      <c r="F89" s="37">
        <v>1</v>
      </c>
      <c r="G89" s="40">
        <v>9867.2832720000006</v>
      </c>
      <c r="H89" s="40">
        <f t="shared" si="2"/>
        <v>9867.2832720000006</v>
      </c>
      <c r="I89" s="40">
        <f t="shared" si="3"/>
        <v>49336.416360000003</v>
      </c>
      <c r="J89" s="37" t="s">
        <v>4</v>
      </c>
      <c r="K89" s="39" t="s">
        <v>75</v>
      </c>
    </row>
    <row r="90" spans="1:11" s="38" customFormat="1" ht="15.75" customHeight="1" x14ac:dyDescent="0.25">
      <c r="A90" s="54"/>
      <c r="B90" s="54"/>
      <c r="C90" s="37" t="s">
        <v>44</v>
      </c>
      <c r="D90" s="37" t="s">
        <v>45</v>
      </c>
      <c r="E90" s="37"/>
      <c r="F90" s="37">
        <v>2</v>
      </c>
      <c r="G90" s="40">
        <v>11588.321052000001</v>
      </c>
      <c r="H90" s="40">
        <f t="shared" si="2"/>
        <v>23176.642104000002</v>
      </c>
      <c r="I90" s="40">
        <f t="shared" si="3"/>
        <v>115883.21052000001</v>
      </c>
      <c r="J90" s="37" t="s">
        <v>4</v>
      </c>
      <c r="K90" s="39" t="s">
        <v>75</v>
      </c>
    </row>
    <row r="91" spans="1:11" s="38" customFormat="1" ht="15.75" customHeight="1" x14ac:dyDescent="0.25">
      <c r="A91" s="54"/>
      <c r="B91" s="54"/>
      <c r="C91" s="37" t="s">
        <v>44</v>
      </c>
      <c r="D91" s="37" t="s">
        <v>46</v>
      </c>
      <c r="E91" s="37"/>
      <c r="F91" s="37">
        <v>2</v>
      </c>
      <c r="G91" s="40">
        <v>30806.576262000002</v>
      </c>
      <c r="H91" s="40">
        <f t="shared" si="2"/>
        <v>61613.152524000005</v>
      </c>
      <c r="I91" s="40">
        <f t="shared" si="3"/>
        <v>308065.76262000005</v>
      </c>
      <c r="J91" s="37" t="s">
        <v>4</v>
      </c>
      <c r="K91" s="39" t="s">
        <v>75</v>
      </c>
    </row>
    <row r="92" spans="1:11" s="38" customFormat="1" ht="15.75" customHeight="1" x14ac:dyDescent="0.25">
      <c r="A92" s="54"/>
      <c r="B92" s="54"/>
      <c r="C92" s="37" t="s">
        <v>44</v>
      </c>
      <c r="D92" s="37" t="s">
        <v>46</v>
      </c>
      <c r="E92" s="37"/>
      <c r="F92" s="37">
        <v>1</v>
      </c>
      <c r="G92" s="40">
        <v>32527.614042000001</v>
      </c>
      <c r="H92" s="40">
        <f t="shared" si="2"/>
        <v>32527.614042000001</v>
      </c>
      <c r="I92" s="40">
        <f t="shared" si="3"/>
        <v>162638.07021000001</v>
      </c>
      <c r="J92" s="37" t="s">
        <v>4</v>
      </c>
      <c r="K92" s="39" t="s">
        <v>75</v>
      </c>
    </row>
    <row r="93" spans="1:11" s="38" customFormat="1" ht="15.75" customHeight="1" x14ac:dyDescent="0.25">
      <c r="A93" s="54"/>
      <c r="B93" s="54"/>
      <c r="C93" s="37" t="s">
        <v>44</v>
      </c>
      <c r="D93" s="37" t="s">
        <v>46</v>
      </c>
      <c r="E93" s="37"/>
      <c r="F93" s="37">
        <v>17</v>
      </c>
      <c r="G93" s="40">
        <v>33617.604636000004</v>
      </c>
      <c r="H93" s="40">
        <f t="shared" si="2"/>
        <v>571499.27881200006</v>
      </c>
      <c r="I93" s="40">
        <f t="shared" si="3"/>
        <v>2857496.3940600003</v>
      </c>
      <c r="J93" s="37" t="s">
        <v>4</v>
      </c>
      <c r="K93" s="39" t="s">
        <v>75</v>
      </c>
    </row>
    <row r="94" spans="1:11" s="38" customFormat="1" ht="15.75" customHeight="1" x14ac:dyDescent="0.25">
      <c r="A94" s="54"/>
      <c r="B94" s="54"/>
      <c r="C94" s="37" t="s">
        <v>44</v>
      </c>
      <c r="D94" s="37" t="s">
        <v>46</v>
      </c>
      <c r="E94" s="37"/>
      <c r="F94" s="37">
        <v>18</v>
      </c>
      <c r="G94" s="40">
        <v>61154.209116000013</v>
      </c>
      <c r="H94" s="40">
        <f t="shared" si="2"/>
        <v>1100775.7640880002</v>
      </c>
      <c r="I94" s="40">
        <f t="shared" si="3"/>
        <v>5503878.8204400009</v>
      </c>
      <c r="J94" s="37" t="s">
        <v>4</v>
      </c>
      <c r="K94" s="39" t="s">
        <v>75</v>
      </c>
    </row>
    <row r="95" spans="1:11" s="38" customFormat="1" ht="15.75" customHeight="1" x14ac:dyDescent="0.25">
      <c r="A95" s="54"/>
      <c r="B95" s="54"/>
      <c r="C95" s="37" t="s">
        <v>44</v>
      </c>
      <c r="D95" s="37" t="s">
        <v>46</v>
      </c>
      <c r="E95" s="37"/>
      <c r="F95" s="37">
        <v>2</v>
      </c>
      <c r="G95" s="40">
        <v>28683.963000000011</v>
      </c>
      <c r="H95" s="40">
        <f t="shared" si="2"/>
        <v>57367.926000000021</v>
      </c>
      <c r="I95" s="40">
        <f t="shared" si="3"/>
        <v>286839.63000000012</v>
      </c>
      <c r="J95" s="37" t="s">
        <v>4</v>
      </c>
      <c r="K95" s="39" t="s">
        <v>75</v>
      </c>
    </row>
    <row r="96" spans="1:11" s="38" customFormat="1" ht="15.75" customHeight="1" x14ac:dyDescent="0.25">
      <c r="A96" s="54"/>
      <c r="B96" s="54"/>
      <c r="C96" s="37" t="s">
        <v>44</v>
      </c>
      <c r="D96" s="37" t="s">
        <v>46</v>
      </c>
      <c r="E96" s="37"/>
      <c r="F96" s="37">
        <v>2</v>
      </c>
      <c r="G96" s="40">
        <v>30921.312114</v>
      </c>
      <c r="H96" s="40">
        <f t="shared" si="2"/>
        <v>61842.624228000001</v>
      </c>
      <c r="I96" s="40">
        <f t="shared" si="3"/>
        <v>309213.12114</v>
      </c>
      <c r="J96" s="37" t="s">
        <v>4</v>
      </c>
      <c r="K96" s="39" t="s">
        <v>75</v>
      </c>
    </row>
    <row r="97" spans="1:11" s="38" customFormat="1" ht="15.75" customHeight="1" x14ac:dyDescent="0.25">
      <c r="A97" s="54"/>
      <c r="B97" s="54"/>
      <c r="C97" s="37" t="s">
        <v>44</v>
      </c>
      <c r="D97" s="37" t="s">
        <v>46</v>
      </c>
      <c r="E97" s="37"/>
      <c r="F97" s="37">
        <v>1</v>
      </c>
      <c r="G97" s="40">
        <v>81921.39832800001</v>
      </c>
      <c r="H97" s="40">
        <f t="shared" si="2"/>
        <v>81921.39832800001</v>
      </c>
      <c r="I97" s="40">
        <f t="shared" si="3"/>
        <v>409606.99164000002</v>
      </c>
      <c r="J97" s="37" t="s">
        <v>4</v>
      </c>
      <c r="K97" s="39" t="s">
        <v>75</v>
      </c>
    </row>
    <row r="98" spans="1:11" s="38" customFormat="1" ht="15.75" customHeight="1" x14ac:dyDescent="0.25">
      <c r="A98" s="54"/>
      <c r="B98" s="54"/>
      <c r="C98" s="37" t="s">
        <v>44</v>
      </c>
      <c r="D98" s="37" t="s">
        <v>46</v>
      </c>
      <c r="E98" s="37"/>
      <c r="F98" s="37">
        <v>2</v>
      </c>
      <c r="G98" s="40">
        <v>33388.132932000008</v>
      </c>
      <c r="H98" s="40">
        <f t="shared" si="2"/>
        <v>66776.265864000015</v>
      </c>
      <c r="I98" s="40">
        <f t="shared" si="3"/>
        <v>333881.32932000008</v>
      </c>
      <c r="J98" s="37" t="s">
        <v>4</v>
      </c>
      <c r="K98" s="39" t="s">
        <v>75</v>
      </c>
    </row>
    <row r="99" spans="1:11" s="38" customFormat="1" ht="15.75" customHeight="1" x14ac:dyDescent="0.25">
      <c r="A99" s="54"/>
      <c r="B99" s="54"/>
      <c r="C99" s="37" t="s">
        <v>44</v>
      </c>
      <c r="D99" s="37" t="s">
        <v>46</v>
      </c>
      <c r="E99" s="37"/>
      <c r="F99" s="37">
        <v>18</v>
      </c>
      <c r="G99" s="40">
        <v>31552.359300000004</v>
      </c>
      <c r="H99" s="40">
        <f t="shared" si="2"/>
        <v>567942.46740000008</v>
      </c>
      <c r="I99" s="40">
        <f t="shared" si="3"/>
        <v>2839712.3370000003</v>
      </c>
      <c r="J99" s="37" t="s">
        <v>4</v>
      </c>
      <c r="K99" s="39" t="s">
        <v>75</v>
      </c>
    </row>
    <row r="100" spans="1:11" s="38" customFormat="1" ht="15.75" customHeight="1" x14ac:dyDescent="0.25">
      <c r="A100" s="54"/>
      <c r="B100" s="54"/>
      <c r="C100" s="37" t="s">
        <v>44</v>
      </c>
      <c r="D100" s="37" t="s">
        <v>46</v>
      </c>
      <c r="E100" s="37"/>
      <c r="F100" s="37">
        <v>3</v>
      </c>
      <c r="G100" s="40">
        <v>30863.944187999998</v>
      </c>
      <c r="H100" s="40">
        <f t="shared" si="2"/>
        <v>92591.832563999997</v>
      </c>
      <c r="I100" s="40">
        <f t="shared" si="3"/>
        <v>462959.16281999997</v>
      </c>
      <c r="J100" s="37" t="s">
        <v>4</v>
      </c>
      <c r="K100" s="39" t="s">
        <v>75</v>
      </c>
    </row>
    <row r="101" spans="1:11" s="38" customFormat="1" ht="15.75" customHeight="1" x14ac:dyDescent="0.25">
      <c r="A101" s="54"/>
      <c r="B101" s="54"/>
      <c r="C101" s="37" t="s">
        <v>44</v>
      </c>
      <c r="D101" s="37" t="s">
        <v>46</v>
      </c>
      <c r="E101" s="37"/>
      <c r="F101" s="37">
        <v>1</v>
      </c>
      <c r="G101" s="40">
        <v>31036.047966000002</v>
      </c>
      <c r="H101" s="40">
        <f t="shared" si="2"/>
        <v>31036.047966000002</v>
      </c>
      <c r="I101" s="40">
        <f t="shared" si="3"/>
        <v>155180.23983000001</v>
      </c>
      <c r="J101" s="37" t="s">
        <v>4</v>
      </c>
      <c r="K101" s="39" t="s">
        <v>75</v>
      </c>
    </row>
    <row r="102" spans="1:11" s="38" customFormat="1" ht="15.75" customHeight="1" x14ac:dyDescent="0.25">
      <c r="A102" s="54"/>
      <c r="B102" s="54"/>
      <c r="C102" s="37" t="s">
        <v>44</v>
      </c>
      <c r="D102" s="37" t="s">
        <v>46</v>
      </c>
      <c r="E102" s="37"/>
      <c r="F102" s="37">
        <v>1</v>
      </c>
      <c r="G102" s="40">
        <v>32929.189524000016</v>
      </c>
      <c r="H102" s="40">
        <f t="shared" si="2"/>
        <v>32929.189524000016</v>
      </c>
      <c r="I102" s="40">
        <f t="shared" si="3"/>
        <v>164645.94762000008</v>
      </c>
      <c r="J102" s="37" t="s">
        <v>4</v>
      </c>
      <c r="K102" s="39" t="s">
        <v>75</v>
      </c>
    </row>
    <row r="103" spans="1:11" s="38" customFormat="1" ht="15.75" customHeight="1" x14ac:dyDescent="0.25">
      <c r="A103" s="54"/>
      <c r="B103" s="54"/>
      <c r="C103" s="37" t="s">
        <v>44</v>
      </c>
      <c r="D103" s="37" t="s">
        <v>46</v>
      </c>
      <c r="E103" s="37"/>
      <c r="F103" s="37">
        <v>2</v>
      </c>
      <c r="G103" s="40">
        <v>30806.576262000002</v>
      </c>
      <c r="H103" s="40">
        <f t="shared" si="2"/>
        <v>61613.152524000005</v>
      </c>
      <c r="I103" s="40">
        <f t="shared" si="3"/>
        <v>308065.76262000005</v>
      </c>
      <c r="J103" s="37" t="s">
        <v>4</v>
      </c>
      <c r="K103" s="39" t="s">
        <v>75</v>
      </c>
    </row>
    <row r="104" spans="1:11" s="38" customFormat="1" ht="15.75" customHeight="1" x14ac:dyDescent="0.25">
      <c r="A104" s="54"/>
      <c r="B104" s="54"/>
      <c r="C104" s="37" t="s">
        <v>44</v>
      </c>
      <c r="D104" s="37" t="s">
        <v>46</v>
      </c>
      <c r="E104" s="37"/>
      <c r="F104" s="37">
        <v>1</v>
      </c>
      <c r="G104" s="40">
        <v>32298.142337999998</v>
      </c>
      <c r="H104" s="40">
        <f t="shared" si="2"/>
        <v>32298.142337999998</v>
      </c>
      <c r="I104" s="40">
        <f t="shared" si="3"/>
        <v>161490.71169</v>
      </c>
      <c r="J104" s="37" t="s">
        <v>4</v>
      </c>
      <c r="K104" s="39" t="s">
        <v>75</v>
      </c>
    </row>
    <row r="105" spans="1:11" s="38" customFormat="1" ht="15.75" customHeight="1" x14ac:dyDescent="0.25">
      <c r="A105" s="54"/>
      <c r="B105" s="54"/>
      <c r="C105" s="37" t="s">
        <v>44</v>
      </c>
      <c r="D105" s="37" t="s">
        <v>46</v>
      </c>
      <c r="E105" s="37"/>
      <c r="F105" s="37">
        <v>2</v>
      </c>
      <c r="G105" s="40">
        <v>8892.0285300000014</v>
      </c>
      <c r="H105" s="40">
        <f t="shared" si="2"/>
        <v>17784.057060000003</v>
      </c>
      <c r="I105" s="40">
        <f t="shared" si="3"/>
        <v>88920.285300000018</v>
      </c>
      <c r="J105" s="37" t="s">
        <v>4</v>
      </c>
      <c r="K105" s="39" t="s">
        <v>75</v>
      </c>
    </row>
    <row r="106" spans="1:11" s="38" customFormat="1" ht="15.75" customHeight="1" x14ac:dyDescent="0.25">
      <c r="A106" s="54"/>
      <c r="B106" s="54"/>
      <c r="C106" s="37" t="s">
        <v>44</v>
      </c>
      <c r="D106" s="37" t="s">
        <v>47</v>
      </c>
      <c r="E106" s="37"/>
      <c r="F106" s="37">
        <v>12</v>
      </c>
      <c r="G106" s="40">
        <v>87772.926780000023</v>
      </c>
      <c r="H106" s="40">
        <f t="shared" si="2"/>
        <v>1053275.1213600002</v>
      </c>
      <c r="I106" s="40">
        <f t="shared" si="3"/>
        <v>5266375.6068000011</v>
      </c>
      <c r="J106" s="37" t="s">
        <v>4</v>
      </c>
      <c r="K106" s="39" t="s">
        <v>75</v>
      </c>
    </row>
    <row r="107" spans="1:11" s="38" customFormat="1" ht="15.75" customHeight="1" x14ac:dyDescent="0.25">
      <c r="A107" s="54"/>
      <c r="B107" s="54"/>
      <c r="C107" s="37" t="s">
        <v>44</v>
      </c>
      <c r="D107" s="37" t="s">
        <v>47</v>
      </c>
      <c r="E107" s="37"/>
      <c r="F107" s="37">
        <v>4</v>
      </c>
      <c r="G107" s="40">
        <v>71021.492388000013</v>
      </c>
      <c r="H107" s="40">
        <f t="shared" si="2"/>
        <v>284085.96955200005</v>
      </c>
      <c r="I107" s="40">
        <f t="shared" si="3"/>
        <v>1420429.8477600003</v>
      </c>
      <c r="J107" s="37" t="s">
        <v>4</v>
      </c>
      <c r="K107" s="39" t="s">
        <v>75</v>
      </c>
    </row>
    <row r="108" spans="1:11" s="38" customFormat="1" ht="15.75" customHeight="1" x14ac:dyDescent="0.25">
      <c r="A108" s="54"/>
      <c r="B108" s="54"/>
      <c r="C108" s="37" t="s">
        <v>44</v>
      </c>
      <c r="D108" s="37" t="s">
        <v>48</v>
      </c>
      <c r="E108" s="37"/>
      <c r="F108" s="37">
        <v>1</v>
      </c>
      <c r="G108" s="40">
        <v>496978.34293799993</v>
      </c>
      <c r="H108" s="40">
        <f t="shared" si="2"/>
        <v>496978.34293799993</v>
      </c>
      <c r="I108" s="40">
        <f t="shared" si="3"/>
        <v>2484891.7146899998</v>
      </c>
      <c r="J108" s="37" t="s">
        <v>4</v>
      </c>
      <c r="K108" s="39" t="s">
        <v>75</v>
      </c>
    </row>
    <row r="109" spans="1:11" s="38" customFormat="1" ht="12.75" customHeight="1" x14ac:dyDescent="0.25">
      <c r="A109" s="54"/>
      <c r="B109" s="54"/>
      <c r="C109" s="37" t="s">
        <v>44</v>
      </c>
      <c r="D109" s="37" t="s">
        <v>48</v>
      </c>
      <c r="E109" s="37"/>
      <c r="F109" s="37">
        <v>2</v>
      </c>
      <c r="G109" s="40">
        <v>239970.03445800004</v>
      </c>
      <c r="H109" s="40">
        <f t="shared" si="2"/>
        <v>479940.06891600008</v>
      </c>
      <c r="I109" s="40">
        <f t="shared" si="3"/>
        <v>2399700.3445800003</v>
      </c>
      <c r="J109" s="37" t="s">
        <v>4</v>
      </c>
      <c r="K109" s="39" t="s">
        <v>75</v>
      </c>
    </row>
    <row r="110" spans="1:11" s="38" customFormat="1" ht="15.75" customHeight="1" x14ac:dyDescent="0.25">
      <c r="A110" s="55"/>
      <c r="B110" s="55"/>
      <c r="C110" s="37" t="s">
        <v>44</v>
      </c>
      <c r="D110" s="37" t="s">
        <v>48</v>
      </c>
      <c r="E110" s="37"/>
      <c r="F110" s="37">
        <v>4</v>
      </c>
      <c r="G110" s="40">
        <v>859199.42770200013</v>
      </c>
      <c r="H110" s="40">
        <f t="shared" si="2"/>
        <v>3436797.7108080005</v>
      </c>
      <c r="I110" s="40">
        <f t="shared" si="3"/>
        <v>17183988.554040004</v>
      </c>
      <c r="J110" s="37" t="s">
        <v>4</v>
      </c>
      <c r="K110" s="39" t="s">
        <v>75</v>
      </c>
    </row>
    <row r="111" spans="1:11" s="38" customFormat="1" ht="15" customHeight="1" x14ac:dyDescent="0.25">
      <c r="A111" s="53">
        <v>3</v>
      </c>
      <c r="B111" s="53" t="s">
        <v>52</v>
      </c>
      <c r="C111" s="37" t="s">
        <v>44</v>
      </c>
      <c r="D111" s="37" t="s">
        <v>50</v>
      </c>
      <c r="E111" s="37"/>
      <c r="F111" s="37">
        <v>2</v>
      </c>
      <c r="G111" s="37">
        <v>366300</v>
      </c>
      <c r="H111" s="40">
        <f t="shared" si="2"/>
        <v>732600</v>
      </c>
      <c r="I111" s="40">
        <f t="shared" si="3"/>
        <v>3663000</v>
      </c>
      <c r="J111" s="37" t="s">
        <v>4</v>
      </c>
      <c r="K111" s="39" t="s">
        <v>75</v>
      </c>
    </row>
    <row r="112" spans="1:11" s="38" customFormat="1" ht="15" customHeight="1" x14ac:dyDescent="0.25">
      <c r="A112" s="54"/>
      <c r="B112" s="54"/>
      <c r="C112" s="37" t="s">
        <v>44</v>
      </c>
      <c r="D112" s="37" t="s">
        <v>26</v>
      </c>
      <c r="E112" s="37"/>
      <c r="F112" s="37">
        <v>2</v>
      </c>
      <c r="G112" s="37">
        <v>33750</v>
      </c>
      <c r="H112" s="40">
        <f t="shared" si="2"/>
        <v>67500</v>
      </c>
      <c r="I112" s="40">
        <f t="shared" si="3"/>
        <v>337500</v>
      </c>
      <c r="J112" s="37" t="s">
        <v>4</v>
      </c>
      <c r="K112" s="39" t="s">
        <v>75</v>
      </c>
    </row>
    <row r="113" spans="1:11" s="38" customFormat="1" ht="15" customHeight="1" x14ac:dyDescent="0.25">
      <c r="A113" s="55"/>
      <c r="B113" s="55"/>
      <c r="C113" s="37" t="s">
        <v>44</v>
      </c>
      <c r="D113" s="37" t="s">
        <v>51</v>
      </c>
      <c r="E113" s="37"/>
      <c r="F113" s="37">
        <v>2</v>
      </c>
      <c r="G113" s="40">
        <v>1312119.2034720003</v>
      </c>
      <c r="H113" s="40">
        <f t="shared" si="2"/>
        <v>2624238.4069440006</v>
      </c>
      <c r="I113" s="40">
        <f t="shared" si="3"/>
        <v>13121192.034720004</v>
      </c>
      <c r="J113" s="37" t="s">
        <v>4</v>
      </c>
      <c r="K113" s="39" t="s">
        <v>75</v>
      </c>
    </row>
    <row r="114" spans="1:11" s="38" customFormat="1" ht="15" customHeight="1" x14ac:dyDescent="0.25">
      <c r="A114" s="56">
        <v>4</v>
      </c>
      <c r="B114" s="53" t="s">
        <v>27</v>
      </c>
      <c r="C114" s="37" t="s">
        <v>44</v>
      </c>
      <c r="D114" s="37" t="s">
        <v>53</v>
      </c>
      <c r="E114" s="37"/>
      <c r="F114" s="37">
        <v>1</v>
      </c>
      <c r="G114" s="40">
        <v>152541.31523400001</v>
      </c>
      <c r="H114" s="40">
        <f t="shared" si="2"/>
        <v>152541.31523400001</v>
      </c>
      <c r="I114" s="40">
        <f t="shared" si="3"/>
        <v>762706.57617000001</v>
      </c>
      <c r="J114" s="37" t="s">
        <v>4</v>
      </c>
      <c r="K114" s="39" t="s">
        <v>75</v>
      </c>
    </row>
    <row r="115" spans="1:11" s="38" customFormat="1" ht="15" customHeight="1" x14ac:dyDescent="0.25">
      <c r="A115" s="57"/>
      <c r="B115" s="54"/>
      <c r="C115" s="37" t="s">
        <v>44</v>
      </c>
      <c r="D115" s="37" t="s">
        <v>26</v>
      </c>
      <c r="E115" s="37"/>
      <c r="F115" s="37">
        <v>1</v>
      </c>
      <c r="G115" s="40">
        <v>13366.726758000004</v>
      </c>
      <c r="H115" s="40">
        <f t="shared" si="2"/>
        <v>13366.726758000004</v>
      </c>
      <c r="I115" s="40">
        <f t="shared" si="3"/>
        <v>66833.633790000022</v>
      </c>
      <c r="J115" s="37" t="s">
        <v>4</v>
      </c>
      <c r="K115" s="39" t="s">
        <v>75</v>
      </c>
    </row>
    <row r="116" spans="1:11" s="38" customFormat="1" ht="15" customHeight="1" x14ac:dyDescent="0.25">
      <c r="A116" s="57"/>
      <c r="B116" s="54"/>
      <c r="C116" s="37" t="s">
        <v>44</v>
      </c>
      <c r="D116" s="37" t="s">
        <v>37</v>
      </c>
      <c r="E116" s="37"/>
      <c r="F116" s="37">
        <v>6</v>
      </c>
      <c r="G116" s="40">
        <v>106819.07821200001</v>
      </c>
      <c r="H116" s="40">
        <f t="shared" si="2"/>
        <v>640914.46927200002</v>
      </c>
      <c r="I116" s="40">
        <f t="shared" si="3"/>
        <v>3204572.3463599999</v>
      </c>
      <c r="J116" s="37" t="s">
        <v>4</v>
      </c>
      <c r="K116" s="39" t="s">
        <v>75</v>
      </c>
    </row>
    <row r="117" spans="1:11" s="38" customFormat="1" ht="15" customHeight="1" x14ac:dyDescent="0.25">
      <c r="A117" s="59"/>
      <c r="B117" s="55"/>
      <c r="C117" s="37" t="s">
        <v>44</v>
      </c>
      <c r="D117" s="37" t="s">
        <v>26</v>
      </c>
      <c r="E117" s="37"/>
      <c r="F117" s="37">
        <v>1</v>
      </c>
      <c r="G117" s="40">
        <v>15317.236242000001</v>
      </c>
      <c r="H117" s="40">
        <f t="shared" si="2"/>
        <v>15317.236242000001</v>
      </c>
      <c r="I117" s="40">
        <f t="shared" si="3"/>
        <v>76586.18121000001</v>
      </c>
      <c r="J117" s="37" t="s">
        <v>4</v>
      </c>
      <c r="K117" s="39" t="s">
        <v>75</v>
      </c>
    </row>
    <row r="118" spans="1:11" s="38" customFormat="1" ht="15" customHeight="1" x14ac:dyDescent="0.25">
      <c r="A118" s="41">
        <v>5</v>
      </c>
      <c r="B118" s="41" t="s">
        <v>55</v>
      </c>
      <c r="C118" s="37" t="s">
        <v>44</v>
      </c>
      <c r="D118" s="37" t="s">
        <v>54</v>
      </c>
      <c r="E118" s="37"/>
      <c r="F118" s="37">
        <v>2</v>
      </c>
      <c r="G118" s="37">
        <v>1486500</v>
      </c>
      <c r="H118" s="40">
        <f t="shared" si="2"/>
        <v>2973000</v>
      </c>
      <c r="I118" s="40">
        <f t="shared" si="3"/>
        <v>14865000</v>
      </c>
      <c r="J118" s="37" t="s">
        <v>4</v>
      </c>
      <c r="K118" s="39" t="s">
        <v>75</v>
      </c>
    </row>
    <row r="119" spans="1:11" s="38" customFormat="1" ht="15" customHeight="1" x14ac:dyDescent="0.25">
      <c r="A119" s="53">
        <v>6</v>
      </c>
      <c r="B119" s="53" t="s">
        <v>62</v>
      </c>
      <c r="C119" s="37" t="s">
        <v>44</v>
      </c>
      <c r="D119" s="37" t="s">
        <v>56</v>
      </c>
      <c r="E119" s="37"/>
      <c r="F119" s="37">
        <v>2</v>
      </c>
      <c r="G119" s="40">
        <v>2426937.8163029999</v>
      </c>
      <c r="H119" s="40">
        <f t="shared" si="2"/>
        <v>4853875.6326059997</v>
      </c>
      <c r="I119" s="40">
        <f t="shared" si="3"/>
        <v>24269378.163029999</v>
      </c>
      <c r="J119" s="37" t="s">
        <v>4</v>
      </c>
      <c r="K119" s="39" t="s">
        <v>75</v>
      </c>
    </row>
    <row r="120" spans="1:11" s="38" customFormat="1" ht="15" customHeight="1" x14ac:dyDescent="0.25">
      <c r="A120" s="54"/>
      <c r="B120" s="54"/>
      <c r="C120" s="37" t="s">
        <v>44</v>
      </c>
      <c r="D120" s="37" t="s">
        <v>57</v>
      </c>
      <c r="E120" s="37"/>
      <c r="F120" s="37">
        <v>4</v>
      </c>
      <c r="G120" s="40">
        <v>362290.74581700005</v>
      </c>
      <c r="H120" s="40">
        <f t="shared" si="2"/>
        <v>1449162.9832680002</v>
      </c>
      <c r="I120" s="40">
        <f t="shared" si="3"/>
        <v>7245814.9163400009</v>
      </c>
      <c r="J120" s="37" t="s">
        <v>4</v>
      </c>
      <c r="K120" s="39" t="s">
        <v>75</v>
      </c>
    </row>
    <row r="121" spans="1:11" s="38" customFormat="1" ht="15" customHeight="1" x14ac:dyDescent="0.25">
      <c r="A121" s="54"/>
      <c r="B121" s="54"/>
      <c r="C121" s="37" t="s">
        <v>44</v>
      </c>
      <c r="D121" s="37" t="s">
        <v>57</v>
      </c>
      <c r="E121" s="37"/>
      <c r="F121" s="37">
        <v>4</v>
      </c>
      <c r="G121" s="40">
        <v>305611.23492900003</v>
      </c>
      <c r="H121" s="40">
        <f t="shared" si="2"/>
        <v>1222444.9397160001</v>
      </c>
      <c r="I121" s="40">
        <f t="shared" si="3"/>
        <v>6112224.6985800005</v>
      </c>
      <c r="J121" s="37" t="s">
        <v>4</v>
      </c>
      <c r="K121" s="39" t="s">
        <v>75</v>
      </c>
    </row>
    <row r="122" spans="1:11" s="38" customFormat="1" ht="15" customHeight="1" x14ac:dyDescent="0.25">
      <c r="A122" s="54"/>
      <c r="B122" s="54"/>
      <c r="C122" s="37" t="s">
        <v>44</v>
      </c>
      <c r="D122" s="37" t="s">
        <v>58</v>
      </c>
      <c r="E122" s="37"/>
      <c r="F122" s="37">
        <v>1</v>
      </c>
      <c r="G122" s="40">
        <v>1496147.3146620004</v>
      </c>
      <c r="H122" s="40">
        <f t="shared" si="2"/>
        <v>1496147.3146620004</v>
      </c>
      <c r="I122" s="40">
        <f t="shared" si="3"/>
        <v>7480736.5733100018</v>
      </c>
      <c r="J122" s="37" t="s">
        <v>4</v>
      </c>
      <c r="K122" s="39" t="s">
        <v>75</v>
      </c>
    </row>
    <row r="123" spans="1:11" s="38" customFormat="1" ht="15" customHeight="1" x14ac:dyDescent="0.25">
      <c r="A123" s="54"/>
      <c r="B123" s="54"/>
      <c r="C123" s="37" t="s">
        <v>44</v>
      </c>
      <c r="D123" s="37" t="s">
        <v>59</v>
      </c>
      <c r="E123" s="37"/>
      <c r="F123" s="37">
        <v>2</v>
      </c>
      <c r="G123" s="40">
        <v>449121.19952700002</v>
      </c>
      <c r="H123" s="40">
        <f t="shared" si="2"/>
        <v>898242.39905400004</v>
      </c>
      <c r="I123" s="40">
        <f t="shared" si="3"/>
        <v>4491211.9952699998</v>
      </c>
      <c r="J123" s="37" t="s">
        <v>4</v>
      </c>
      <c r="K123" s="39" t="s">
        <v>75</v>
      </c>
    </row>
    <row r="124" spans="1:11" s="38" customFormat="1" ht="15" customHeight="1" x14ac:dyDescent="0.25">
      <c r="A124" s="54"/>
      <c r="B124" s="54"/>
      <c r="C124" s="37" t="s">
        <v>44</v>
      </c>
      <c r="D124" s="37" t="s">
        <v>59</v>
      </c>
      <c r="E124" s="37"/>
      <c r="F124" s="37">
        <v>2</v>
      </c>
      <c r="G124" s="40">
        <v>327238.94303100009</v>
      </c>
      <c r="H124" s="40">
        <f t="shared" si="2"/>
        <v>654477.88606200018</v>
      </c>
      <c r="I124" s="40">
        <f t="shared" si="3"/>
        <v>3272389.4303100007</v>
      </c>
      <c r="J124" s="37" t="s">
        <v>4</v>
      </c>
      <c r="K124" s="39" t="s">
        <v>75</v>
      </c>
    </row>
    <row r="125" spans="1:11" s="38" customFormat="1" ht="15" customHeight="1" x14ac:dyDescent="0.25">
      <c r="A125" s="54"/>
      <c r="B125" s="54"/>
      <c r="C125" s="37" t="s">
        <v>44</v>
      </c>
      <c r="D125" s="37" t="s">
        <v>60</v>
      </c>
      <c r="E125" s="37"/>
      <c r="F125" s="37">
        <v>1</v>
      </c>
      <c r="G125" s="40">
        <v>1814117.2399350002</v>
      </c>
      <c r="H125" s="40">
        <f t="shared" si="2"/>
        <v>1814117.2399350002</v>
      </c>
      <c r="I125" s="40">
        <f t="shared" si="3"/>
        <v>9070586.1996750012</v>
      </c>
      <c r="J125" s="37" t="s">
        <v>4</v>
      </c>
      <c r="K125" s="39" t="s">
        <v>75</v>
      </c>
    </row>
    <row r="126" spans="1:11" s="38" customFormat="1" ht="15" customHeight="1" x14ac:dyDescent="0.25">
      <c r="A126" s="54"/>
      <c r="B126" s="54"/>
      <c r="C126" s="37" t="s">
        <v>44</v>
      </c>
      <c r="D126" s="37" t="s">
        <v>61</v>
      </c>
      <c r="E126" s="37"/>
      <c r="F126" s="37">
        <v>2</v>
      </c>
      <c r="G126" s="40">
        <v>284782.580082</v>
      </c>
      <c r="H126" s="40">
        <f t="shared" si="2"/>
        <v>569565.160164</v>
      </c>
      <c r="I126" s="40">
        <f t="shared" si="3"/>
        <v>2847825.80082</v>
      </c>
      <c r="J126" s="37" t="s">
        <v>4</v>
      </c>
      <c r="K126" s="39" t="s">
        <v>75</v>
      </c>
    </row>
    <row r="127" spans="1:11" s="38" customFormat="1" ht="15" customHeight="1" x14ac:dyDescent="0.25">
      <c r="A127" s="55"/>
      <c r="B127" s="55"/>
      <c r="C127" s="37" t="s">
        <v>44</v>
      </c>
      <c r="D127" s="37" t="s">
        <v>61</v>
      </c>
      <c r="E127" s="37"/>
      <c r="F127" s="37">
        <v>2</v>
      </c>
      <c r="G127" s="40">
        <v>284782.580082</v>
      </c>
      <c r="H127" s="40">
        <f t="shared" si="2"/>
        <v>569565.160164</v>
      </c>
      <c r="I127" s="40">
        <f t="shared" si="3"/>
        <v>2847825.80082</v>
      </c>
      <c r="J127" s="37" t="s">
        <v>4</v>
      </c>
      <c r="K127" s="39" t="s">
        <v>75</v>
      </c>
    </row>
    <row r="128" spans="1:11" s="38" customFormat="1" ht="15" customHeight="1" x14ac:dyDescent="0.25">
      <c r="A128" s="56">
        <v>7</v>
      </c>
      <c r="B128" s="53" t="s">
        <v>28</v>
      </c>
      <c r="C128" s="37" t="s">
        <v>73</v>
      </c>
      <c r="D128" s="37" t="s">
        <v>63</v>
      </c>
      <c r="E128" s="37"/>
      <c r="F128" s="37">
        <v>1</v>
      </c>
      <c r="G128" s="37">
        <v>3180870.0000000005</v>
      </c>
      <c r="H128" s="40">
        <f t="shared" si="2"/>
        <v>3180870.0000000005</v>
      </c>
      <c r="I128" s="40">
        <f t="shared" si="3"/>
        <v>15904350.000000002</v>
      </c>
      <c r="J128" s="37" t="s">
        <v>4</v>
      </c>
      <c r="K128" s="39" t="s">
        <v>75</v>
      </c>
    </row>
    <row r="129" spans="1:11" s="38" customFormat="1" ht="15.75" customHeight="1" x14ac:dyDescent="0.25">
      <c r="A129" s="57"/>
      <c r="B129" s="54"/>
      <c r="C129" s="37" t="s">
        <v>73</v>
      </c>
      <c r="D129" s="37" t="s">
        <v>64</v>
      </c>
      <c r="E129" s="37"/>
      <c r="F129" s="37">
        <v>6</v>
      </c>
      <c r="G129" s="37">
        <v>1884960.0000000002</v>
      </c>
      <c r="H129" s="40">
        <f t="shared" si="2"/>
        <v>11309760.000000002</v>
      </c>
      <c r="I129" s="40">
        <f t="shared" si="3"/>
        <v>56548800.000000007</v>
      </c>
      <c r="J129" s="37" t="s">
        <v>4</v>
      </c>
      <c r="K129" s="39" t="s">
        <v>75</v>
      </c>
    </row>
    <row r="130" spans="1:11" s="38" customFormat="1" ht="15" customHeight="1" x14ac:dyDescent="0.25">
      <c r="A130" s="57"/>
      <c r="B130" s="54"/>
      <c r="C130" s="37" t="s">
        <v>73</v>
      </c>
      <c r="D130" s="37" t="s">
        <v>65</v>
      </c>
      <c r="E130" s="37"/>
      <c r="F130" s="37">
        <v>1</v>
      </c>
      <c r="G130" s="37">
        <v>718641</v>
      </c>
      <c r="H130" s="40">
        <f t="shared" si="2"/>
        <v>718641</v>
      </c>
      <c r="I130" s="40">
        <f t="shared" si="3"/>
        <v>3593205</v>
      </c>
      <c r="J130" s="37" t="s">
        <v>4</v>
      </c>
      <c r="K130" s="39" t="s">
        <v>75</v>
      </c>
    </row>
    <row r="131" spans="1:11" s="38" customFormat="1" ht="15" customHeight="1" x14ac:dyDescent="0.25">
      <c r="A131" s="57"/>
      <c r="B131" s="54"/>
      <c r="C131" s="37" t="s">
        <v>73</v>
      </c>
      <c r="D131" s="37" t="s">
        <v>66</v>
      </c>
      <c r="E131" s="37"/>
      <c r="F131" s="37">
        <v>6</v>
      </c>
      <c r="G131" s="37">
        <v>94248</v>
      </c>
      <c r="H131" s="40">
        <f t="shared" si="2"/>
        <v>565488</v>
      </c>
      <c r="I131" s="40">
        <f t="shared" si="3"/>
        <v>2827440</v>
      </c>
      <c r="J131" s="37" t="s">
        <v>4</v>
      </c>
      <c r="K131" s="39" t="s">
        <v>75</v>
      </c>
    </row>
    <row r="132" spans="1:11" s="38" customFormat="1" ht="15" customHeight="1" x14ac:dyDescent="0.25">
      <c r="A132" s="57"/>
      <c r="B132" s="54"/>
      <c r="C132" s="37" t="s">
        <v>73</v>
      </c>
      <c r="D132" s="37" t="s">
        <v>67</v>
      </c>
      <c r="E132" s="37"/>
      <c r="F132" s="37">
        <v>6</v>
      </c>
      <c r="G132" s="40">
        <v>108385.20000000003</v>
      </c>
      <c r="H132" s="40">
        <f t="shared" si="2"/>
        <v>650311.20000000019</v>
      </c>
      <c r="I132" s="40">
        <f t="shared" si="3"/>
        <v>3251556.0000000009</v>
      </c>
      <c r="J132" s="37" t="s">
        <v>4</v>
      </c>
      <c r="K132" s="39" t="s">
        <v>75</v>
      </c>
    </row>
    <row r="133" spans="1:11" s="38" customFormat="1" ht="15" customHeight="1" x14ac:dyDescent="0.25">
      <c r="A133" s="57"/>
      <c r="B133" s="54"/>
      <c r="C133" s="37" t="s">
        <v>73</v>
      </c>
      <c r="D133" s="37" t="s">
        <v>68</v>
      </c>
      <c r="E133" s="37"/>
      <c r="F133" s="37">
        <v>12</v>
      </c>
      <c r="G133" s="40">
        <v>40055.4</v>
      </c>
      <c r="H133" s="40">
        <f t="shared" si="2"/>
        <v>480664.80000000005</v>
      </c>
      <c r="I133" s="40">
        <f t="shared" si="3"/>
        <v>2403324</v>
      </c>
      <c r="J133" s="37" t="s">
        <v>4</v>
      </c>
      <c r="K133" s="39" t="s">
        <v>75</v>
      </c>
    </row>
    <row r="134" spans="1:11" s="38" customFormat="1" ht="15" customHeight="1" x14ac:dyDescent="0.25">
      <c r="A134" s="57"/>
      <c r="B134" s="54"/>
      <c r="C134" s="37" t="s">
        <v>73</v>
      </c>
      <c r="D134" s="37" t="s">
        <v>69</v>
      </c>
      <c r="E134" s="37"/>
      <c r="F134" s="37">
        <v>12</v>
      </c>
      <c r="G134" s="40">
        <v>40055.4</v>
      </c>
      <c r="H134" s="40">
        <f t="shared" si="2"/>
        <v>480664.80000000005</v>
      </c>
      <c r="I134" s="40">
        <f t="shared" si="3"/>
        <v>2403324</v>
      </c>
      <c r="J134" s="37" t="s">
        <v>4</v>
      </c>
      <c r="K134" s="39" t="s">
        <v>75</v>
      </c>
    </row>
    <row r="135" spans="1:11" s="38" customFormat="1" ht="15" customHeight="1" x14ac:dyDescent="0.25">
      <c r="A135" s="57"/>
      <c r="B135" s="54"/>
      <c r="C135" s="37" t="s">
        <v>73</v>
      </c>
      <c r="D135" s="37" t="s">
        <v>70</v>
      </c>
      <c r="E135" s="37"/>
      <c r="F135" s="37">
        <v>24</v>
      </c>
      <c r="G135" s="37">
        <v>23562</v>
      </c>
      <c r="H135" s="40">
        <f t="shared" si="2"/>
        <v>565488</v>
      </c>
      <c r="I135" s="40">
        <f t="shared" si="3"/>
        <v>2827440</v>
      </c>
      <c r="J135" s="37" t="s">
        <v>4</v>
      </c>
      <c r="K135" s="39" t="s">
        <v>75</v>
      </c>
    </row>
    <row r="136" spans="1:11" s="38" customFormat="1" ht="15" customHeight="1" x14ac:dyDescent="0.25">
      <c r="A136" s="57"/>
      <c r="B136" s="54"/>
      <c r="C136" s="37" t="s">
        <v>73</v>
      </c>
      <c r="D136" s="37" t="s">
        <v>71</v>
      </c>
      <c r="E136" s="37"/>
      <c r="F136" s="37">
        <v>12</v>
      </c>
      <c r="G136" s="37">
        <v>94248</v>
      </c>
      <c r="H136" s="40">
        <f t="shared" si="2"/>
        <v>1130976</v>
      </c>
      <c r="I136" s="40">
        <f t="shared" si="3"/>
        <v>5654880</v>
      </c>
      <c r="J136" s="37" t="s">
        <v>4</v>
      </c>
      <c r="K136" s="39" t="s">
        <v>75</v>
      </c>
    </row>
    <row r="137" spans="1:11" s="38" customFormat="1" ht="15" customHeight="1" x14ac:dyDescent="0.25">
      <c r="A137" s="57"/>
      <c r="B137" s="54"/>
      <c r="C137" s="37" t="s">
        <v>73</v>
      </c>
      <c r="D137" s="37" t="s">
        <v>72</v>
      </c>
      <c r="E137" s="37"/>
      <c r="F137" s="37">
        <v>12</v>
      </c>
      <c r="G137" s="37">
        <v>94248</v>
      </c>
      <c r="H137" s="40">
        <f t="shared" si="2"/>
        <v>1130976</v>
      </c>
      <c r="I137" s="40">
        <f t="shared" si="3"/>
        <v>5654880</v>
      </c>
      <c r="J137" s="37" t="s">
        <v>4</v>
      </c>
      <c r="K137" s="39" t="s">
        <v>75</v>
      </c>
    </row>
    <row r="138" spans="1:11" s="38" customFormat="1" ht="15" customHeight="1" x14ac:dyDescent="0.25">
      <c r="A138" s="47"/>
      <c r="B138" s="48"/>
      <c r="C138" s="37" t="s">
        <v>73</v>
      </c>
      <c r="D138" s="37" t="s">
        <v>78</v>
      </c>
      <c r="E138" s="37"/>
      <c r="F138" s="37">
        <v>7</v>
      </c>
      <c r="G138" s="37">
        <v>485100</v>
      </c>
      <c r="H138" s="40">
        <f t="shared" si="2"/>
        <v>3395700</v>
      </c>
      <c r="I138" s="40">
        <f t="shared" si="3"/>
        <v>16978500</v>
      </c>
      <c r="J138" s="37"/>
    </row>
    <row r="139" spans="1:11" ht="21" customHeight="1" x14ac:dyDescent="0.35">
      <c r="C139" s="58" t="s">
        <v>74</v>
      </c>
      <c r="D139" s="58"/>
      <c r="E139" s="58"/>
      <c r="F139" s="58"/>
      <c r="G139" s="58"/>
      <c r="H139" s="43">
        <f>SUM(H12:H138)</f>
        <v>59759204.205108002</v>
      </c>
      <c r="I139" s="26">
        <f>SUM(I12:I138)</f>
        <v>298796021.02553999</v>
      </c>
      <c r="J139" s="27" t="s">
        <v>4</v>
      </c>
      <c r="K139" s="42"/>
    </row>
    <row r="140" spans="1:11" ht="19.5" customHeight="1" x14ac:dyDescent="0.25">
      <c r="G140" s="28"/>
      <c r="H140" s="28"/>
      <c r="I140" s="29"/>
      <c r="J140" s="30"/>
      <c r="K140" s="49">
        <f>I139*30%</f>
        <v>89638806.307661995</v>
      </c>
    </row>
    <row r="141" spans="1:11" s="6" customFormat="1" ht="15.75" x14ac:dyDescent="0.25">
      <c r="A141" s="1" t="s">
        <v>5</v>
      </c>
      <c r="B141" s="2"/>
      <c r="C141" s="31"/>
      <c r="D141" s="31"/>
      <c r="E141" s="32"/>
      <c r="F141" s="32"/>
      <c r="G141" s="31"/>
      <c r="H141" s="31"/>
      <c r="I141" s="32"/>
      <c r="J141" s="33"/>
      <c r="K141" s="32"/>
    </row>
    <row r="142" spans="1:11" ht="15.75" x14ac:dyDescent="0.25">
      <c r="A142" s="1" t="s">
        <v>77</v>
      </c>
      <c r="B142" s="2"/>
      <c r="C142" s="31"/>
      <c r="D142" s="31"/>
      <c r="E142" s="32"/>
      <c r="F142" s="32"/>
      <c r="G142" s="31"/>
      <c r="H142" s="31"/>
      <c r="I142" s="32"/>
      <c r="J142" s="32"/>
      <c r="K142" s="32"/>
    </row>
    <row r="143" spans="1:11" ht="15.75" x14ac:dyDescent="0.25">
      <c r="A143" s="3" t="s">
        <v>79</v>
      </c>
      <c r="B143" s="4"/>
      <c r="C143" s="5"/>
      <c r="D143" s="5"/>
      <c r="E143" s="34"/>
      <c r="F143" s="34"/>
      <c r="G143" s="35"/>
      <c r="H143" s="35"/>
      <c r="I143" s="34"/>
      <c r="J143" s="34"/>
      <c r="K143" s="32"/>
    </row>
    <row r="144" spans="1:11" ht="15.75" x14ac:dyDescent="0.25">
      <c r="A144" s="3" t="s">
        <v>6</v>
      </c>
      <c r="B144" s="4"/>
      <c r="C144" s="5"/>
      <c r="D144" s="5"/>
      <c r="E144" s="34"/>
      <c r="F144" s="34"/>
      <c r="G144" s="35"/>
      <c r="H144" s="35"/>
      <c r="I144" s="34"/>
      <c r="J144" s="34"/>
      <c r="K144" s="32"/>
    </row>
    <row r="145" spans="1:11" ht="15.75" x14ac:dyDescent="0.25">
      <c r="A145" s="1" t="s">
        <v>7</v>
      </c>
      <c r="B145" s="2"/>
      <c r="C145" s="31"/>
      <c r="D145" s="31"/>
      <c r="E145" s="32"/>
      <c r="F145" s="32"/>
      <c r="G145" s="31"/>
      <c r="H145" s="31"/>
      <c r="I145" s="32"/>
      <c r="J145" s="32"/>
      <c r="K145" s="32"/>
    </row>
    <row r="146" spans="1:11" x14ac:dyDescent="0.25">
      <c r="A146" s="36" t="s">
        <v>8</v>
      </c>
      <c r="B146" s="32"/>
      <c r="C146" s="31"/>
      <c r="D146" s="31"/>
      <c r="E146" s="32"/>
      <c r="F146" s="32"/>
      <c r="G146" s="31"/>
      <c r="H146" s="31"/>
      <c r="I146" s="32"/>
      <c r="J146" s="32"/>
      <c r="K146" s="32"/>
    </row>
    <row r="147" spans="1:11" ht="15.75" thickBot="1" x14ac:dyDescent="0.3">
      <c r="A147" s="36"/>
      <c r="B147" s="32"/>
      <c r="C147" s="31"/>
      <c r="D147" s="31"/>
      <c r="E147" s="32"/>
      <c r="F147" s="32"/>
      <c r="G147" s="31"/>
      <c r="H147" s="31"/>
      <c r="I147" s="32"/>
      <c r="J147" s="32"/>
      <c r="K147" s="32"/>
    </row>
    <row r="148" spans="1:11" ht="19.5" thickBot="1" x14ac:dyDescent="0.3">
      <c r="A148" s="7" t="s">
        <v>9</v>
      </c>
      <c r="B148" s="8"/>
      <c r="C148" s="9"/>
      <c r="D148" s="9"/>
      <c r="E148" s="8"/>
      <c r="F148" s="8"/>
      <c r="G148" s="9"/>
      <c r="H148" s="9"/>
      <c r="I148" s="8"/>
      <c r="J148" s="8"/>
      <c r="K148" s="8"/>
    </row>
    <row r="149" spans="1:11" ht="18.75" x14ac:dyDescent="0.25">
      <c r="A149" s="10"/>
      <c r="B149" s="11"/>
      <c r="C149" s="12"/>
      <c r="D149" s="12"/>
      <c r="E149" s="11"/>
      <c r="F149" s="11"/>
      <c r="G149" s="12"/>
      <c r="H149" s="12"/>
      <c r="I149" s="11"/>
      <c r="J149" s="11"/>
      <c r="K149" s="11"/>
    </row>
    <row r="150" spans="1:11" ht="15.75" x14ac:dyDescent="0.25">
      <c r="A150" s="50" t="s">
        <v>10</v>
      </c>
      <c r="B150" s="50"/>
      <c r="C150" s="17"/>
      <c r="D150" s="19" t="s">
        <v>11</v>
      </c>
      <c r="E150" s="13"/>
      <c r="F150" s="17"/>
      <c r="G150" s="52" t="s">
        <v>12</v>
      </c>
      <c r="H150" s="52"/>
      <c r="I150" s="2"/>
      <c r="J150" s="2" t="s">
        <v>12</v>
      </c>
    </row>
    <row r="151" spans="1:11" ht="15.75" x14ac:dyDescent="0.25">
      <c r="A151" s="16"/>
      <c r="B151" s="16"/>
      <c r="C151" s="17"/>
      <c r="D151" s="19"/>
      <c r="E151" s="13"/>
      <c r="F151" s="17"/>
      <c r="G151" s="19"/>
      <c r="H151" s="19"/>
      <c r="I151" s="2"/>
      <c r="J151" s="19"/>
    </row>
    <row r="152" spans="1:11" ht="15.75" x14ac:dyDescent="0.25">
      <c r="A152" s="17" t="s">
        <v>13</v>
      </c>
      <c r="B152" s="14"/>
      <c r="C152" s="14" t="s">
        <v>13</v>
      </c>
      <c r="D152" s="17"/>
      <c r="E152" s="17"/>
      <c r="G152" s="16" t="s">
        <v>13</v>
      </c>
      <c r="H152" s="6"/>
      <c r="I152" s="19"/>
      <c r="J152" s="14" t="s">
        <v>14</v>
      </c>
    </row>
    <row r="153" spans="1:11" ht="15.75" x14ac:dyDescent="0.25">
      <c r="A153" s="16" t="s">
        <v>29</v>
      </c>
      <c r="B153" s="16"/>
      <c r="C153" s="15"/>
      <c r="D153" s="19" t="s">
        <v>30</v>
      </c>
      <c r="E153" s="19"/>
      <c r="G153" s="18"/>
      <c r="H153" s="6"/>
      <c r="I153" s="14"/>
      <c r="J153" s="2" t="s">
        <v>31</v>
      </c>
    </row>
    <row r="154" spans="1:11" ht="15.75" x14ac:dyDescent="0.25">
      <c r="A154" s="50" t="s">
        <v>32</v>
      </c>
      <c r="B154" s="50"/>
      <c r="C154" s="17"/>
      <c r="D154" s="50" t="s">
        <v>33</v>
      </c>
      <c r="E154" s="50"/>
      <c r="G154" s="51" t="s">
        <v>34</v>
      </c>
      <c r="H154" s="51"/>
      <c r="I154" s="2"/>
      <c r="J154" s="19" t="s">
        <v>15</v>
      </c>
    </row>
    <row r="155" spans="1:11" ht="15.75" x14ac:dyDescent="0.25">
      <c r="C155" s="17"/>
      <c r="D155" s="17"/>
      <c r="E155" s="17"/>
      <c r="I155" s="17"/>
    </row>
  </sheetData>
  <autoFilter ref="A11:K17" xr:uid="{00000000-0009-0000-0000-000000000000}"/>
  <mergeCells count="21">
    <mergeCell ref="B4:J4"/>
    <mergeCell ref="B6:C6"/>
    <mergeCell ref="B7:C7"/>
    <mergeCell ref="B12:B58"/>
    <mergeCell ref="A12:A58"/>
    <mergeCell ref="B59:B110"/>
    <mergeCell ref="A59:A110"/>
    <mergeCell ref="B111:B113"/>
    <mergeCell ref="A111:A113"/>
    <mergeCell ref="B114:B117"/>
    <mergeCell ref="A114:A117"/>
    <mergeCell ref="B119:B127"/>
    <mergeCell ref="A119:A127"/>
    <mergeCell ref="B128:B137"/>
    <mergeCell ref="A128:A137"/>
    <mergeCell ref="C139:G139"/>
    <mergeCell ref="A154:B154"/>
    <mergeCell ref="D154:E154"/>
    <mergeCell ref="G154:H154"/>
    <mergeCell ref="A150:B150"/>
    <mergeCell ref="G150:H150"/>
  </mergeCells>
  <pageMargins left="0.55000000000000004" right="0.52" top="0.12" bottom="0.6" header="0.63" footer="0.12"/>
  <pageSetup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ZX670-3 (3X) </vt:lpstr>
      <vt:lpstr>ZX670-5 (3X)</vt:lpstr>
      <vt:lpstr>ZX670-5(1X)</vt:lpstr>
      <vt:lpstr>CCO</vt:lpstr>
      <vt:lpstr>CCO!Print_Area</vt:lpstr>
      <vt:lpstr>'ZX670-3 (3X) '!Print_Area</vt:lpstr>
      <vt:lpstr>'ZX670-5 (3X)'!Print_Area</vt:lpstr>
      <vt:lpstr>'ZX670-5(1X)'!Print_Area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2023-06-08T12:35:50Z</cp:lastPrinted>
  <dcterms:created xsi:type="dcterms:W3CDTF">2023-06-08T07:02:09Z</dcterms:created>
  <dcterms:modified xsi:type="dcterms:W3CDTF">2023-08-10T03:41:10Z</dcterms:modified>
</cp:coreProperties>
</file>