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Khaing Nyein Aye\KNA\Income Tax\Income Tax update\Income Tax for Mar'25\"/>
    </mc:Choice>
  </mc:AlternateContent>
  <bookViews>
    <workbookView xWindow="0" yWindow="0" windowWidth="20490" windowHeight="7755" tabRatio="503"/>
  </bookViews>
  <sheets>
    <sheet name="Reman" sheetId="1" r:id="rId1"/>
  </sheets>
  <externalReferences>
    <externalReference r:id="rId2"/>
    <externalReference r:id="rId3"/>
  </externalReferences>
  <definedNames>
    <definedName name="Att_Type">#REF!</definedName>
    <definedName name="Department">'[1]Employee List'!$V$6:$V$11</definedName>
    <definedName name="EM_ID">'[1]Employee List'!$C$6:$C$27</definedName>
    <definedName name="Maritial_Status">'[1]Employee List'!$T$6:$T$9</definedName>
    <definedName name="Monthly">'[1]Employee List'!$X$6:$X$17</definedName>
    <definedName name="Position">'[1]Employee List'!$U$6:$U$15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8" i="1" l="1"/>
  <c r="V8" i="1"/>
  <c r="W8" i="1"/>
  <c r="X8" i="1"/>
  <c r="R8" i="1"/>
  <c r="S8" i="1" s="1"/>
  <c r="Q8" i="1"/>
  <c r="P8" i="1"/>
  <c r="O8" i="1"/>
  <c r="N8" i="1"/>
  <c r="H8" i="1"/>
  <c r="T8" i="1" l="1"/>
  <c r="Y8" i="1" s="1"/>
  <c r="Z8" i="1" s="1"/>
  <c r="R5" i="1"/>
  <c r="S5" i="1" s="1"/>
  <c r="R6" i="1"/>
  <c r="S6" i="1" s="1"/>
  <c r="R7" i="1"/>
  <c r="S7" i="1" s="1"/>
  <c r="Q5" i="1"/>
  <c r="Q6" i="1"/>
  <c r="Q7" i="1"/>
  <c r="P5" i="1"/>
  <c r="P6" i="1"/>
  <c r="P7" i="1"/>
  <c r="O5" i="1"/>
  <c r="O6" i="1"/>
  <c r="O7" i="1"/>
  <c r="N5" i="1"/>
  <c r="N6" i="1"/>
  <c r="N7" i="1"/>
  <c r="H5" i="1"/>
  <c r="H6" i="1"/>
  <c r="H7" i="1"/>
  <c r="X7" i="1"/>
  <c r="W7" i="1"/>
  <c r="V7" i="1"/>
  <c r="U7" i="1"/>
  <c r="G7" i="1"/>
  <c r="X6" i="1"/>
  <c r="W6" i="1"/>
  <c r="V6" i="1"/>
  <c r="U6" i="1"/>
  <c r="X5" i="1"/>
  <c r="W5" i="1"/>
  <c r="V5" i="1"/>
  <c r="U5" i="1"/>
  <c r="G5" i="1"/>
  <c r="T7" i="1" l="1"/>
  <c r="Y7" i="1" s="1"/>
  <c r="Z7" i="1" s="1"/>
  <c r="T6" i="1"/>
  <c r="Y6" i="1" s="1"/>
  <c r="Z6" i="1" s="1"/>
  <c r="T5" i="1"/>
  <c r="Y5" i="1" s="1"/>
  <c r="Z5" i="1" s="1"/>
  <c r="Z53" i="1" l="1"/>
  <c r="G53" i="1"/>
  <c r="H52" i="1"/>
  <c r="N52" i="1" s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H9" i="1"/>
  <c r="H10" i="1"/>
  <c r="H11" i="1"/>
  <c r="H12" i="1"/>
  <c r="H13" i="1"/>
  <c r="H14" i="1"/>
  <c r="H15" i="1"/>
  <c r="R15" i="1" s="1"/>
  <c r="H16" i="1"/>
  <c r="H17" i="1"/>
  <c r="H18" i="1"/>
  <c r="H19" i="1"/>
  <c r="H20" i="1"/>
  <c r="R20" i="1" s="1"/>
  <c r="H21" i="1"/>
  <c r="R21" i="1" s="1"/>
  <c r="H22" i="1"/>
  <c r="R22" i="1" s="1"/>
  <c r="H23" i="1"/>
  <c r="R23" i="1" s="1"/>
  <c r="H24" i="1"/>
  <c r="R24" i="1" s="1"/>
  <c r="H25" i="1"/>
  <c r="N25" i="1" s="1"/>
  <c r="H26" i="1"/>
  <c r="N26" i="1" s="1"/>
  <c r="H27" i="1"/>
  <c r="R27" i="1" s="1"/>
  <c r="H28" i="1"/>
  <c r="R28" i="1" s="1"/>
  <c r="H29" i="1"/>
  <c r="N29" i="1" s="1"/>
  <c r="H30" i="1"/>
  <c r="N30" i="1" s="1"/>
  <c r="H31" i="1"/>
  <c r="R31" i="1" s="1"/>
  <c r="H32" i="1"/>
  <c r="R32" i="1" s="1"/>
  <c r="H33" i="1"/>
  <c r="N33" i="1" s="1"/>
  <c r="H34" i="1"/>
  <c r="N34" i="1" s="1"/>
  <c r="H35" i="1"/>
  <c r="R35" i="1" s="1"/>
  <c r="H36" i="1"/>
  <c r="R36" i="1" s="1"/>
  <c r="H37" i="1"/>
  <c r="N37" i="1" s="1"/>
  <c r="H38" i="1"/>
  <c r="N38" i="1" s="1"/>
  <c r="H39" i="1"/>
  <c r="R39" i="1" s="1"/>
  <c r="H40" i="1"/>
  <c r="R40" i="1" s="1"/>
  <c r="H41" i="1"/>
  <c r="S41" i="1" s="1"/>
  <c r="H42" i="1"/>
  <c r="N42" i="1" s="1"/>
  <c r="H43" i="1"/>
  <c r="R43" i="1" s="1"/>
  <c r="H44" i="1"/>
  <c r="R44" i="1" s="1"/>
  <c r="H45" i="1"/>
  <c r="S45" i="1" s="1"/>
  <c r="H46" i="1"/>
  <c r="N46" i="1" s="1"/>
  <c r="H47" i="1"/>
  <c r="R47" i="1" s="1"/>
  <c r="H48" i="1"/>
  <c r="R48" i="1" s="1"/>
  <c r="H49" i="1"/>
  <c r="N49" i="1" s="1"/>
  <c r="H50" i="1"/>
  <c r="N50" i="1" s="1"/>
  <c r="H51" i="1"/>
  <c r="R51" i="1" s="1"/>
  <c r="D51" i="1"/>
  <c r="D52" i="1"/>
  <c r="E51" i="1"/>
  <c r="E52" i="1"/>
  <c r="F51" i="1"/>
  <c r="F52" i="1"/>
  <c r="L51" i="1"/>
  <c r="D44" i="1"/>
  <c r="D45" i="1"/>
  <c r="D46" i="1"/>
  <c r="D47" i="1"/>
  <c r="D48" i="1"/>
  <c r="D49" i="1"/>
  <c r="D50" i="1"/>
  <c r="E44" i="1"/>
  <c r="E45" i="1"/>
  <c r="E46" i="1"/>
  <c r="E47" i="1"/>
  <c r="E48" i="1"/>
  <c r="E49" i="1"/>
  <c r="E50" i="1"/>
  <c r="F44" i="1"/>
  <c r="F45" i="1"/>
  <c r="F46" i="1"/>
  <c r="F47" i="1"/>
  <c r="F48" i="1"/>
  <c r="F49" i="1"/>
  <c r="F50" i="1"/>
  <c r="L44" i="1"/>
  <c r="L45" i="1"/>
  <c r="L46" i="1"/>
  <c r="L47" i="1"/>
  <c r="L48" i="1"/>
  <c r="L49" i="1"/>
  <c r="L50" i="1"/>
  <c r="D39" i="1"/>
  <c r="D40" i="1"/>
  <c r="D41" i="1"/>
  <c r="D42" i="1"/>
  <c r="D43" i="1"/>
  <c r="E39" i="1"/>
  <c r="E40" i="1"/>
  <c r="E41" i="1"/>
  <c r="E42" i="1"/>
  <c r="E43" i="1"/>
  <c r="F39" i="1"/>
  <c r="F40" i="1"/>
  <c r="F41" i="1"/>
  <c r="F42" i="1"/>
  <c r="F43" i="1"/>
  <c r="L39" i="1"/>
  <c r="L40" i="1"/>
  <c r="L41" i="1"/>
  <c r="L42" i="1"/>
  <c r="L43" i="1"/>
  <c r="D32" i="1"/>
  <c r="D33" i="1"/>
  <c r="D34" i="1"/>
  <c r="D35" i="1"/>
  <c r="D36" i="1"/>
  <c r="D37" i="1"/>
  <c r="D38" i="1"/>
  <c r="E32" i="1"/>
  <c r="E33" i="1"/>
  <c r="E34" i="1"/>
  <c r="E35" i="1"/>
  <c r="E36" i="1"/>
  <c r="E37" i="1"/>
  <c r="E38" i="1"/>
  <c r="F32" i="1"/>
  <c r="F33" i="1"/>
  <c r="F34" i="1"/>
  <c r="F35" i="1"/>
  <c r="F36" i="1"/>
  <c r="F37" i="1"/>
  <c r="F38" i="1"/>
  <c r="L32" i="1"/>
  <c r="L33" i="1"/>
  <c r="L34" i="1"/>
  <c r="L35" i="1"/>
  <c r="L36" i="1"/>
  <c r="L37" i="1"/>
  <c r="L38" i="1"/>
  <c r="D26" i="1"/>
  <c r="D27" i="1"/>
  <c r="D28" i="1"/>
  <c r="D29" i="1"/>
  <c r="D30" i="1"/>
  <c r="D31" i="1"/>
  <c r="E26" i="1"/>
  <c r="E27" i="1"/>
  <c r="E28" i="1"/>
  <c r="E29" i="1"/>
  <c r="E30" i="1"/>
  <c r="E31" i="1"/>
  <c r="F26" i="1"/>
  <c r="F27" i="1"/>
  <c r="F28" i="1"/>
  <c r="F29" i="1"/>
  <c r="F30" i="1"/>
  <c r="F31" i="1"/>
  <c r="S26" i="1"/>
  <c r="L26" i="1"/>
  <c r="L27" i="1"/>
  <c r="L28" i="1"/>
  <c r="L29" i="1"/>
  <c r="L30" i="1"/>
  <c r="L31" i="1"/>
  <c r="S29" i="1"/>
  <c r="S27" i="1" l="1"/>
  <c r="S42" i="1"/>
  <c r="S50" i="1"/>
  <c r="R46" i="1"/>
  <c r="S38" i="1"/>
  <c r="S46" i="1"/>
  <c r="R30" i="1"/>
  <c r="S30" i="1"/>
  <c r="S34" i="1"/>
  <c r="N28" i="1"/>
  <c r="S36" i="1"/>
  <c r="T36" i="1" s="1"/>
  <c r="U36" i="1" s="1"/>
  <c r="R42" i="1"/>
  <c r="T42" i="1" s="1"/>
  <c r="R26" i="1"/>
  <c r="N40" i="1"/>
  <c r="N24" i="1"/>
  <c r="S28" i="1"/>
  <c r="T28" i="1" s="1"/>
  <c r="U28" i="1" s="1"/>
  <c r="V28" i="1" s="1"/>
  <c r="W28" i="1" s="1"/>
  <c r="S32" i="1"/>
  <c r="S48" i="1"/>
  <c r="R38" i="1"/>
  <c r="N36" i="1"/>
  <c r="N44" i="1"/>
  <c r="S44" i="1"/>
  <c r="R50" i="1"/>
  <c r="R34" i="1"/>
  <c r="N48" i="1"/>
  <c r="N32" i="1"/>
  <c r="R52" i="1"/>
  <c r="S52" i="1" s="1"/>
  <c r="T52" i="1" s="1"/>
  <c r="U52" i="1" s="1"/>
  <c r="S35" i="1"/>
  <c r="T35" i="1" s="1"/>
  <c r="U35" i="1" s="1"/>
  <c r="R49" i="1"/>
  <c r="R45" i="1"/>
  <c r="R41" i="1"/>
  <c r="T41" i="1" s="1"/>
  <c r="U41" i="1" s="1"/>
  <c r="R37" i="1"/>
  <c r="R33" i="1"/>
  <c r="R29" i="1"/>
  <c r="R25" i="1"/>
  <c r="N51" i="1"/>
  <c r="N47" i="1"/>
  <c r="N43" i="1"/>
  <c r="N39" i="1"/>
  <c r="N35" i="1"/>
  <c r="N31" i="1"/>
  <c r="N27" i="1"/>
  <c r="N23" i="1"/>
  <c r="S31" i="1"/>
  <c r="T31" i="1" s="1"/>
  <c r="U31" i="1" s="1"/>
  <c r="S47" i="1"/>
  <c r="S51" i="1"/>
  <c r="N45" i="1"/>
  <c r="N41" i="1"/>
  <c r="T47" i="1"/>
  <c r="U47" i="1" s="1"/>
  <c r="T51" i="1"/>
  <c r="U51" i="1" s="1"/>
  <c r="V51" i="1" s="1"/>
  <c r="S49" i="1"/>
  <c r="T26" i="1"/>
  <c r="U26" i="1" s="1"/>
  <c r="T48" i="1"/>
  <c r="U48" i="1" s="1"/>
  <c r="V48" i="1" s="1"/>
  <c r="W48" i="1" s="1"/>
  <c r="S40" i="1"/>
  <c r="T29" i="1"/>
  <c r="U29" i="1" s="1"/>
  <c r="T44" i="1"/>
  <c r="S33" i="1"/>
  <c r="S37" i="1"/>
  <c r="S43" i="1"/>
  <c r="S39" i="1"/>
  <c r="T32" i="1"/>
  <c r="U32" i="1" s="1"/>
  <c r="T27" i="1"/>
  <c r="U27" i="1" s="1"/>
  <c r="O4" i="1"/>
  <c r="T30" i="1" l="1"/>
  <c r="U30" i="1" s="1"/>
  <c r="V47" i="1"/>
  <c r="U42" i="1"/>
  <c r="V42" i="1" s="1"/>
  <c r="T40" i="1"/>
  <c r="U40" i="1" s="1"/>
  <c r="X28" i="1"/>
  <c r="X48" i="1"/>
  <c r="Y48" i="1" s="1"/>
  <c r="Z48" i="1" s="1"/>
  <c r="T49" i="1"/>
  <c r="U49" i="1" s="1"/>
  <c r="T33" i="1"/>
  <c r="U33" i="1" s="1"/>
  <c r="T46" i="1"/>
  <c r="T37" i="1"/>
  <c r="T45" i="1"/>
  <c r="T50" i="1"/>
  <c r="V35" i="1"/>
  <c r="W35" i="1" s="1"/>
  <c r="V30" i="1"/>
  <c r="W30" i="1" s="1"/>
  <c r="W51" i="1"/>
  <c r="X51" i="1" s="1"/>
  <c r="V52" i="1"/>
  <c r="U44" i="1"/>
  <c r="V44" i="1" s="1"/>
  <c r="W47" i="1"/>
  <c r="W42" i="1"/>
  <c r="X42" i="1" s="1"/>
  <c r="T39" i="1"/>
  <c r="T43" i="1"/>
  <c r="V41" i="1"/>
  <c r="V36" i="1"/>
  <c r="V32" i="1"/>
  <c r="W32" i="1" s="1"/>
  <c r="T34" i="1"/>
  <c r="T38" i="1"/>
  <c r="V29" i="1"/>
  <c r="V26" i="1"/>
  <c r="W26" i="1" s="1"/>
  <c r="V31" i="1"/>
  <c r="V27" i="1"/>
  <c r="V49" i="1" l="1"/>
  <c r="W49" i="1" s="1"/>
  <c r="Y51" i="1"/>
  <c r="Z51" i="1" s="1"/>
  <c r="Y42" i="1"/>
  <c r="Y28" i="1"/>
  <c r="Z28" i="1" s="1"/>
  <c r="V40" i="1"/>
  <c r="W40" i="1" s="1"/>
  <c r="U45" i="1"/>
  <c r="V45" i="1" s="1"/>
  <c r="U34" i="1"/>
  <c r="X35" i="1"/>
  <c r="Y35" i="1" s="1"/>
  <c r="U46" i="1"/>
  <c r="V46" i="1" s="1"/>
  <c r="W46" i="1" s="1"/>
  <c r="V33" i="1"/>
  <c r="W33" i="1" s="1"/>
  <c r="X47" i="1"/>
  <c r="U50" i="1"/>
  <c r="V50" i="1" s="1"/>
  <c r="W50" i="1" s="1"/>
  <c r="X32" i="1"/>
  <c r="X30" i="1"/>
  <c r="Y30" i="1" s="1"/>
  <c r="Z30" i="1" s="1"/>
  <c r="U37" i="1"/>
  <c r="X26" i="1"/>
  <c r="W52" i="1"/>
  <c r="X52" i="1" s="1"/>
  <c r="Y52" i="1" s="1"/>
  <c r="W44" i="1"/>
  <c r="X44" i="1" s="1"/>
  <c r="Z42" i="1"/>
  <c r="W41" i="1"/>
  <c r="X41" i="1" s="1"/>
  <c r="Y41" i="1" s="1"/>
  <c r="U43" i="1"/>
  <c r="U39" i="1"/>
  <c r="V34" i="1"/>
  <c r="W34" i="1" s="1"/>
  <c r="W36" i="1"/>
  <c r="X36" i="1" s="1"/>
  <c r="Y36" i="1" s="1"/>
  <c r="U38" i="1"/>
  <c r="W29" i="1"/>
  <c r="X29" i="1" s="1"/>
  <c r="Y29" i="1" s="1"/>
  <c r="W27" i="1"/>
  <c r="X27" i="1" s="1"/>
  <c r="W31" i="1"/>
  <c r="X31" i="1" s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Q17" i="1"/>
  <c r="W45" i="1" l="1"/>
  <c r="X45" i="1" s="1"/>
  <c r="Y45" i="1" s="1"/>
  <c r="X49" i="1"/>
  <c r="X40" i="1"/>
  <c r="Y40" i="1" s="1"/>
  <c r="Z40" i="1" s="1"/>
  <c r="Y44" i="1"/>
  <c r="Z44" i="1" s="1"/>
  <c r="Y31" i="1"/>
  <c r="Z31" i="1" s="1"/>
  <c r="Y49" i="1"/>
  <c r="Z49" i="1" s="1"/>
  <c r="Y47" i="1"/>
  <c r="Z47" i="1" s="1"/>
  <c r="V37" i="1"/>
  <c r="Y26" i="1"/>
  <c r="Z26" i="1" s="1"/>
  <c r="Z35" i="1"/>
  <c r="Y27" i="1"/>
  <c r="Z27" i="1" s="1"/>
  <c r="Y32" i="1"/>
  <c r="Z32" i="1" s="1"/>
  <c r="X50" i="1"/>
  <c r="Y50" i="1" s="1"/>
  <c r="Z50" i="1" s="1"/>
  <c r="X46" i="1"/>
  <c r="Y46" i="1" s="1"/>
  <c r="X33" i="1"/>
  <c r="Y33" i="1" s="1"/>
  <c r="Z33" i="1" s="1"/>
  <c r="X34" i="1"/>
  <c r="Y34" i="1" s="1"/>
  <c r="Z34" i="1" s="1"/>
  <c r="Z52" i="1"/>
  <c r="Z41" i="1"/>
  <c r="V39" i="1"/>
  <c r="W39" i="1" s="1"/>
  <c r="V43" i="1"/>
  <c r="W43" i="1" s="1"/>
  <c r="X43" i="1" s="1"/>
  <c r="Y43" i="1" s="1"/>
  <c r="V38" i="1"/>
  <c r="W38" i="1" s="1"/>
  <c r="Z36" i="1"/>
  <c r="Z29" i="1"/>
  <c r="H4" i="1"/>
  <c r="X39" i="1" l="1"/>
  <c r="Y39" i="1" s="1"/>
  <c r="Z39" i="1" s="1"/>
  <c r="W37" i="1"/>
  <c r="X37" i="1" s="1"/>
  <c r="Z46" i="1"/>
  <c r="Z45" i="1"/>
  <c r="X38" i="1"/>
  <c r="Z43" i="1"/>
  <c r="N4" i="1"/>
  <c r="Y37" i="1" l="1"/>
  <c r="Z37" i="1" s="1"/>
  <c r="Y38" i="1"/>
  <c r="Z38" i="1" s="1"/>
  <c r="Q11" i="1"/>
  <c r="P11" i="1"/>
  <c r="O11" i="1"/>
  <c r="Q10" i="1"/>
  <c r="P10" i="1"/>
  <c r="O10" i="1"/>
  <c r="Q9" i="1"/>
  <c r="P9" i="1"/>
  <c r="O9" i="1"/>
  <c r="Q4" i="1"/>
  <c r="P4" i="1"/>
  <c r="R4" i="1" s="1"/>
  <c r="S15" i="1" l="1"/>
  <c r="N15" i="1"/>
  <c r="N19" i="1"/>
  <c r="R19" i="1"/>
  <c r="S19" i="1"/>
  <c r="S23" i="1"/>
  <c r="N10" i="1"/>
  <c r="R10" i="1" s="1"/>
  <c r="N9" i="1"/>
  <c r="R9" i="1" s="1"/>
  <c r="S10" i="1" l="1"/>
  <c r="T10" i="1" s="1"/>
  <c r="H53" i="1"/>
  <c r="N20" i="1"/>
  <c r="S20" i="1"/>
  <c r="S25" i="1"/>
  <c r="S24" i="1"/>
  <c r="N14" i="1"/>
  <c r="R14" i="1"/>
  <c r="S14" i="1"/>
  <c r="N17" i="1"/>
  <c r="R17" i="1"/>
  <c r="S17" i="1"/>
  <c r="S13" i="1"/>
  <c r="N13" i="1"/>
  <c r="R13" i="1"/>
  <c r="T15" i="1"/>
  <c r="N16" i="1"/>
  <c r="R16" i="1"/>
  <c r="S16" i="1"/>
  <c r="S18" i="1"/>
  <c r="N18" i="1"/>
  <c r="R18" i="1"/>
  <c r="S21" i="1"/>
  <c r="N21" i="1"/>
  <c r="N22" i="1"/>
  <c r="S22" i="1"/>
  <c r="T23" i="1"/>
  <c r="U23" i="1" s="1"/>
  <c r="V23" i="1" s="1"/>
  <c r="W23" i="1" s="1"/>
  <c r="T19" i="1"/>
  <c r="U19" i="1" s="1"/>
  <c r="N12" i="1"/>
  <c r="R12" i="1"/>
  <c r="S9" i="1"/>
  <c r="N11" i="1"/>
  <c r="R11" i="1" s="1"/>
  <c r="X23" i="1" l="1"/>
  <c r="Y23" i="1" s="1"/>
  <c r="S12" i="1"/>
  <c r="T12" i="1" s="1"/>
  <c r="U12" i="1" s="1"/>
  <c r="S11" i="1"/>
  <c r="V19" i="1"/>
  <c r="T24" i="1"/>
  <c r="U24" i="1" s="1"/>
  <c r="V24" i="1" s="1"/>
  <c r="W24" i="1" s="1"/>
  <c r="X24" i="1" s="1"/>
  <c r="T25" i="1"/>
  <c r="U25" i="1" s="1"/>
  <c r="V25" i="1" s="1"/>
  <c r="T18" i="1"/>
  <c r="T16" i="1"/>
  <c r="U16" i="1" s="1"/>
  <c r="U15" i="1"/>
  <c r="V15" i="1" s="1"/>
  <c r="T14" i="1"/>
  <c r="U14" i="1" s="1"/>
  <c r="V14" i="1" s="1"/>
  <c r="W14" i="1" s="1"/>
  <c r="T21" i="1"/>
  <c r="U21" i="1" s="1"/>
  <c r="V21" i="1" s="1"/>
  <c r="W21" i="1" s="1"/>
  <c r="T13" i="1"/>
  <c r="U13" i="1" s="1"/>
  <c r="T17" i="1"/>
  <c r="U17" i="1" s="1"/>
  <c r="T22" i="1"/>
  <c r="U22" i="1" s="1"/>
  <c r="V22" i="1" s="1"/>
  <c r="W22" i="1" s="1"/>
  <c r="T20" i="1"/>
  <c r="U20" i="1" s="1"/>
  <c r="S4" i="1"/>
  <c r="T4" i="1" s="1"/>
  <c r="T11" i="1"/>
  <c r="U10" i="1"/>
  <c r="V10" i="1" s="1"/>
  <c r="T9" i="1"/>
  <c r="X14" i="1" l="1"/>
  <c r="Y24" i="1"/>
  <c r="X21" i="1"/>
  <c r="X22" i="1"/>
  <c r="W19" i="1"/>
  <c r="X19" i="1" s="1"/>
  <c r="U18" i="1"/>
  <c r="V18" i="1" s="1"/>
  <c r="W18" i="1" s="1"/>
  <c r="V13" i="1"/>
  <c r="W25" i="1"/>
  <c r="X25" i="1" s="1"/>
  <c r="V20" i="1"/>
  <c r="W20" i="1" s="1"/>
  <c r="V16" i="1"/>
  <c r="W16" i="1" s="1"/>
  <c r="V17" i="1"/>
  <c r="W17" i="1" s="1"/>
  <c r="W15" i="1"/>
  <c r="V12" i="1"/>
  <c r="W12" i="1" s="1"/>
  <c r="W10" i="1"/>
  <c r="X10" i="1" s="1"/>
  <c r="U4" i="1"/>
  <c r="U11" i="1"/>
  <c r="V11" i="1" s="1"/>
  <c r="U9" i="1"/>
  <c r="Y25" i="1" l="1"/>
  <c r="X15" i="1"/>
  <c r="Y15" i="1" s="1"/>
  <c r="Z15" i="1" s="1"/>
  <c r="X12" i="1"/>
  <c r="Y12" i="1" s="1"/>
  <c r="Z12" i="1" s="1"/>
  <c r="W13" i="1"/>
  <c r="X13" i="1" s="1"/>
  <c r="X17" i="1"/>
  <c r="X20" i="1"/>
  <c r="X18" i="1"/>
  <c r="Y18" i="1" s="1"/>
  <c r="Z18" i="1" s="1"/>
  <c r="Y10" i="1"/>
  <c r="Z10" i="1" s="1"/>
  <c r="X16" i="1"/>
  <c r="Y16" i="1" s="1"/>
  <c r="Z16" i="1" s="1"/>
  <c r="Y17" i="1"/>
  <c r="Z17" i="1" s="1"/>
  <c r="Z23" i="1"/>
  <c r="V9" i="1"/>
  <c r="Y21" i="1"/>
  <c r="Z21" i="1" s="1"/>
  <c r="V4" i="1"/>
  <c r="Y14" i="1"/>
  <c r="Z14" i="1" s="1"/>
  <c r="Y19" i="1"/>
  <c r="Z19" i="1" s="1"/>
  <c r="W11" i="1"/>
  <c r="X11" i="1" s="1"/>
  <c r="Y13" i="1" l="1"/>
  <c r="Z13" i="1" s="1"/>
  <c r="Y11" i="1"/>
  <c r="Z11" i="1" s="1"/>
  <c r="Z25" i="1"/>
  <c r="Z24" i="1"/>
  <c r="W9" i="1"/>
  <c r="Y20" i="1"/>
  <c r="Z20" i="1" s="1"/>
  <c r="W4" i="1"/>
  <c r="X4" i="1" s="1"/>
  <c r="Y4" i="1" s="1"/>
  <c r="Y22" i="1"/>
  <c r="Z22" i="1" s="1"/>
  <c r="X9" i="1" l="1"/>
  <c r="Y9" i="1" s="1"/>
  <c r="Z9" i="1" s="1"/>
  <c r="Z4" i="1"/>
  <c r="Y53" i="1" l="1"/>
</calcChain>
</file>

<file path=xl/comments1.xml><?xml version="1.0" encoding="utf-8"?>
<comments xmlns="http://schemas.openxmlformats.org/spreadsheetml/2006/main">
  <authors>
    <author>Burbrit - HR</author>
    <author>Aladdin</author>
    <author>User</author>
  </authors>
  <commentList>
    <comment ref="I3" authorId="0" shapeId="0">
      <text>
        <r>
          <rPr>
            <b/>
            <sz val="11"/>
            <color indexed="81"/>
            <rFont val="Pyidaungsu"/>
            <family val="2"/>
          </rPr>
          <t>သန်ခေါင်စာရင်းပါ အတူနေ မိဘ အတွက်သာ ထည့်ပေးရန်  (အရေတွက်)</t>
        </r>
      </text>
    </comment>
    <comment ref="J3" authorId="0" shapeId="0">
      <text>
        <r>
          <rPr>
            <b/>
            <sz val="11"/>
            <color indexed="81"/>
            <rFont val="Pyidaungsu"/>
            <family val="2"/>
          </rPr>
          <t>အိမ်ထောင်ဘက် သက်သာခွင့် ထည့်သွင်းပေးရန် (ဝင်ငွေခွန်ဆောင်ရန် ဝင်ငွေ ထိ အကျုံးမဝင်သောသူ / ဝင် ငွေမရှိသောသူ ဖြစ်၇မည် ) (အရေတွက်)</t>
        </r>
      </text>
    </comment>
    <comment ref="K3" authorId="0" shapeId="0">
      <text>
        <r>
          <rPr>
            <b/>
            <sz val="11"/>
            <color indexed="81"/>
            <rFont val="Pyidaungsu"/>
            <family val="2"/>
          </rPr>
          <t>အခွန်ထမ်း ဝနိထမ်း၏ တရားဝင် သား/သမီးရှိပါက ထည့်ပေးရန်  ( အရေတွက်)</t>
        </r>
      </text>
    </comment>
    <comment ref="M3" authorId="1" shapeId="0">
      <text>
        <r>
          <rPr>
            <b/>
            <sz val="11"/>
            <color indexed="81"/>
            <rFont val="Pyidaungsu"/>
            <family val="2"/>
          </rPr>
          <t>မိမိကိုယ် တိုင်ဆောင်ထားပါက ထည့်ပေးပါရန် ။</t>
        </r>
      </text>
    </comment>
    <comment ref="M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<sst xmlns="http://schemas.openxmlformats.org/spreadsheetml/2006/main" count="55" uniqueCount="46">
  <si>
    <t>No.</t>
  </si>
  <si>
    <t>EM_Name</t>
  </si>
  <si>
    <t>Join Date</t>
  </si>
  <si>
    <t>Designation</t>
  </si>
  <si>
    <t>Department</t>
  </si>
  <si>
    <t>Yearly
Income</t>
  </si>
  <si>
    <t>Parents</t>
  </si>
  <si>
    <t>Marital</t>
  </si>
  <si>
    <t>Child</t>
  </si>
  <si>
    <t>SSB</t>
  </si>
  <si>
    <t>Other
Premium</t>
  </si>
  <si>
    <t>Relief
(20%)</t>
  </si>
  <si>
    <t>Relief
(Parents)</t>
  </si>
  <si>
    <t>Relief
(Marital)</t>
  </si>
  <si>
    <t>Relief
(Child)</t>
  </si>
  <si>
    <t>Income Tax</t>
  </si>
  <si>
    <t>Tax 0%</t>
  </si>
  <si>
    <t>Tax 5%</t>
  </si>
  <si>
    <t>Tax 10%</t>
  </si>
  <si>
    <t>Tax 15%</t>
  </si>
  <si>
    <t>Tax 20%</t>
  </si>
  <si>
    <t>Tax 25%</t>
  </si>
  <si>
    <t>Yearly
Income Tax</t>
  </si>
  <si>
    <t>Monthly
Income Tax</t>
  </si>
  <si>
    <t>Remarks</t>
  </si>
  <si>
    <t>Total</t>
  </si>
  <si>
    <t>BU/BR/DIV</t>
  </si>
  <si>
    <t>Active</t>
  </si>
  <si>
    <t>Salary</t>
  </si>
  <si>
    <t>Income Tax Database (2024 ~2025)</t>
  </si>
  <si>
    <t>Remanufacturing</t>
  </si>
  <si>
    <t>Khun Tint San</t>
  </si>
  <si>
    <t xml:space="preserve"> Nov 04, 2024</t>
  </si>
  <si>
    <t>National Sales Manager</t>
  </si>
  <si>
    <t>Sales &amp; Marketing</t>
  </si>
  <si>
    <t>Sai Lao Kham</t>
  </si>
  <si>
    <t>Assistant General Manager</t>
  </si>
  <si>
    <t>Management</t>
  </si>
  <si>
    <t>Win Aung</t>
  </si>
  <si>
    <t>Senior Department Head</t>
  </si>
  <si>
    <t>QA</t>
  </si>
  <si>
    <t>Tin New Htwe</t>
  </si>
  <si>
    <t>Finance &amp; Account Dept Head</t>
  </si>
  <si>
    <t>Finance &amp; Account</t>
  </si>
  <si>
    <t>Aung Kyaw Thu</t>
  </si>
  <si>
    <t>Operation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</si>
</sst>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  <numFmt numFmtId="167" formatCode="dd/mm/yyyy"/>
  </numFmts>
  <fonts count="11" x14ac:knownFonts="1">
    <font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theme="1"/>
      <name val="Times New Roman"/>
      <family val="1"/>
    </font>
    <font>
      <b/>
      <sz val="11"/>
      <color indexed="81"/>
      <name val="Pyidaungsu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u/>
      <sz val="11"/>
      <color theme="10"/>
      <name val="Calibri Light"/>
      <family val="2"/>
      <scheme val="major"/>
    </font>
    <font>
      <sz val="11"/>
      <name val="Times New Roman"/>
      <family val="1"/>
    </font>
    <font>
      <u/>
      <sz val="11"/>
      <color theme="10"/>
      <name val="Times New Roman"/>
      <family val="1"/>
    </font>
    <font>
      <sz val="11"/>
      <color theme="1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5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165" fontId="2" fillId="0" borderId="5" xfId="1" applyNumberFormat="1" applyFont="1" applyBorder="1" applyAlignment="1" applyProtection="1">
      <alignment horizontal="center" vertical="center"/>
      <protection locked="0"/>
    </xf>
    <xf numFmtId="165" fontId="2" fillId="0" borderId="5" xfId="1" applyNumberFormat="1" applyFont="1" applyBorder="1" applyAlignment="1" applyProtection="1">
      <alignment vertical="center"/>
      <protection locked="0"/>
    </xf>
    <xf numFmtId="166" fontId="2" fillId="0" borderId="5" xfId="1" applyNumberFormat="1" applyFont="1" applyBorder="1" applyAlignment="1" applyProtection="1">
      <alignment vertical="center"/>
      <protection locked="0"/>
    </xf>
    <xf numFmtId="166" fontId="2" fillId="0" borderId="5" xfId="0" applyNumberFormat="1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5" fontId="2" fillId="0" borderId="8" xfId="1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165" fontId="2" fillId="0" borderId="5" xfId="1" applyNumberFormat="1" applyFont="1" applyFill="1" applyBorder="1" applyAlignment="1" applyProtection="1">
      <alignment horizontal="center" vertical="center"/>
      <protection locked="0"/>
    </xf>
    <xf numFmtId="165" fontId="2" fillId="0" borderId="5" xfId="0" applyNumberFormat="1" applyFont="1" applyBorder="1" applyAlignment="1" applyProtection="1">
      <alignment vertical="center"/>
      <protection locked="0"/>
    </xf>
    <xf numFmtId="165" fontId="2" fillId="0" borderId="8" xfId="1" applyNumberFormat="1" applyFont="1" applyFill="1" applyBorder="1" applyAlignment="1" applyProtection="1">
      <alignment horizontal="center" vertical="center"/>
      <protection locked="0"/>
    </xf>
    <xf numFmtId="165" fontId="2" fillId="0" borderId="8" xfId="0" applyNumberFormat="1" applyFont="1" applyBorder="1" applyAlignment="1" applyProtection="1">
      <alignment vertical="center"/>
      <protection locked="0"/>
    </xf>
    <xf numFmtId="166" fontId="2" fillId="0" borderId="8" xfId="0" applyNumberFormat="1" applyFont="1" applyBorder="1" applyAlignment="1" applyProtection="1">
      <alignment vertical="center"/>
      <protection locked="0"/>
    </xf>
    <xf numFmtId="14" fontId="2" fillId="0" borderId="5" xfId="0" applyNumberFormat="1" applyFont="1" applyBorder="1" applyAlignment="1" applyProtection="1">
      <alignment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5" borderId="2" xfId="0" applyFont="1" applyFill="1" applyBorder="1" applyAlignment="1" applyProtection="1">
      <alignment horizontal="center" vertical="center" wrapText="1"/>
      <protection locked="0"/>
    </xf>
    <xf numFmtId="0" fontId="8" fillId="6" borderId="2" xfId="0" applyFont="1" applyFill="1" applyBorder="1" applyAlignment="1" applyProtection="1">
      <alignment horizontal="center" vertical="center"/>
      <protection locked="0"/>
    </xf>
    <xf numFmtId="0" fontId="8" fillId="7" borderId="2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9" fillId="0" borderId="5" xfId="3" applyFont="1" applyBorder="1" applyAlignment="1" applyProtection="1">
      <alignment vertical="center"/>
      <protection locked="0"/>
    </xf>
    <xf numFmtId="167" fontId="2" fillId="0" borderId="5" xfId="0" applyNumberFormat="1" applyFont="1" applyBorder="1" applyAlignment="1" applyProtection="1">
      <alignment horizontal="center" vertical="center"/>
      <protection locked="0"/>
    </xf>
    <xf numFmtId="165" fontId="2" fillId="0" borderId="4" xfId="1" applyNumberFormat="1" applyFont="1" applyBorder="1" applyAlignment="1" applyProtection="1">
      <alignment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vertical="center"/>
      <protection locked="0"/>
    </xf>
    <xf numFmtId="14" fontId="2" fillId="0" borderId="2" xfId="0" applyNumberFormat="1" applyFont="1" applyBorder="1" applyAlignment="1" applyProtection="1">
      <alignment vertical="center"/>
      <protection locked="0"/>
    </xf>
    <xf numFmtId="165" fontId="2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165" fontId="2" fillId="0" borderId="13" xfId="1" applyNumberFormat="1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165" fontId="2" fillId="0" borderId="15" xfId="1" applyNumberFormat="1" applyFont="1" applyFill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15" fontId="2" fillId="0" borderId="17" xfId="0" applyNumberFormat="1" applyFont="1" applyBorder="1" applyAlignment="1" applyProtection="1">
      <alignment vertical="center" wrapText="1"/>
      <protection locked="0"/>
    </xf>
    <xf numFmtId="0" fontId="2" fillId="0" borderId="17" xfId="0" applyFont="1" applyBorder="1" applyAlignment="1" applyProtection="1">
      <alignment vertical="center" wrapText="1"/>
      <protection locked="0"/>
    </xf>
    <xf numFmtId="165" fontId="2" fillId="0" borderId="18" xfId="1" applyNumberFormat="1" applyFont="1" applyFill="1" applyBorder="1" applyAlignment="1" applyProtection="1">
      <alignment horizontal="center" vertical="center"/>
      <protection locked="0"/>
    </xf>
    <xf numFmtId="15" fontId="2" fillId="0" borderId="12" xfId="0" applyNumberFormat="1" applyFont="1" applyBorder="1" applyAlignment="1" applyProtection="1">
      <alignment vertical="center" wrapText="1"/>
      <protection locked="0"/>
    </xf>
    <xf numFmtId="15" fontId="2" fillId="0" borderId="6" xfId="0" applyNumberFormat="1" applyFont="1" applyBorder="1" applyAlignment="1" applyProtection="1">
      <alignment vertical="center" wrapText="1"/>
      <protection locked="0"/>
    </xf>
    <xf numFmtId="0" fontId="2" fillId="0" borderId="19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8" borderId="0" xfId="0" applyFont="1" applyFill="1" applyAlignment="1" applyProtection="1">
      <alignment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vertical="center"/>
      <protection locked="0"/>
    </xf>
    <xf numFmtId="165" fontId="10" fillId="0" borderId="8" xfId="0" applyNumberFormat="1" applyFont="1" applyBorder="1" applyAlignment="1" applyProtection="1">
      <alignment horizontal="center" vertical="center"/>
      <protection locked="0"/>
    </xf>
    <xf numFmtId="165" fontId="10" fillId="0" borderId="8" xfId="0" applyNumberFormat="1" applyFont="1" applyBorder="1" applyAlignment="1" applyProtection="1">
      <alignment vertical="center"/>
      <protection locked="0"/>
    </xf>
    <xf numFmtId="0" fontId="10" fillId="0" borderId="5" xfId="0" applyFont="1" applyBorder="1" applyAlignment="1" applyProtection="1">
      <alignment vertical="center"/>
      <protection locked="0"/>
    </xf>
    <xf numFmtId="0" fontId="10" fillId="0" borderId="9" xfId="0" applyFont="1" applyBorder="1" applyAlignment="1" applyProtection="1">
      <alignment vertical="center"/>
      <protection locked="0"/>
    </xf>
  </cellXfs>
  <cellStyles count="4">
    <cellStyle name="Comma" xfId="1" builtinId="3"/>
    <cellStyle name="Comma 2 2" xfId="2"/>
    <cellStyle name="Hyperlink" xfId="3" builtinId="8"/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1"/>
        <name val="Times New Roman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7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font>
        <strike val="0"/>
        <outline val="0"/>
        <shadow val="0"/>
        <vertAlign val="baseline"/>
        <sz val="11"/>
        <name val="Times New Roman"/>
        <scheme val="none"/>
      </font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(New%20PIT)%20Payroll%20-%20Sample%20(Mar'%202024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Khaing%20Nyein%20Aye/KNA/Income%20Tax/Income%20Tax%20update/Income%20Tax%20For%20Jan'25/Income%20tax%20%20Database%20File%20%20Jan'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Employee List"/>
      <sheetName val="Attendance"/>
      <sheetName val="Employee Info"/>
      <sheetName val="SSB"/>
      <sheetName val="Leave &amp; Absent"/>
      <sheetName val="Other Allowance"/>
      <sheetName val="Overtime"/>
      <sheetName val="Income Tax"/>
      <sheetName val="Payroll"/>
      <sheetName val="Pay Slip (1)"/>
      <sheetName val="Pay Slip (2)"/>
      <sheetName val="Birthday Alert"/>
      <sheetName val="PIT (1 Year) (Old)"/>
      <sheetName val="PIT (Salary Change) (Old)"/>
      <sheetName val="PIT (NUG)"/>
      <sheetName val="PIT (Military)"/>
      <sheetName val="PIT Law"/>
      <sheetName val="Finger Print"/>
      <sheetName val="(New PIT) Payroll - Sample (Mar"/>
    </sheetNames>
    <sheetDataSet>
      <sheetData sheetId="0" refreshError="1"/>
      <sheetData sheetId="1">
        <row r="6">
          <cell r="C6">
            <v>1001</v>
          </cell>
          <cell r="T6" t="str">
            <v>Married</v>
          </cell>
          <cell r="U6" t="str">
            <v>MD</v>
          </cell>
          <cell r="V6" t="str">
            <v>Admin</v>
          </cell>
          <cell r="X6" t="str">
            <v>Jan</v>
          </cell>
        </row>
        <row r="7">
          <cell r="C7">
            <v>1002</v>
          </cell>
          <cell r="T7" t="str">
            <v>Widow</v>
          </cell>
          <cell r="U7" t="str">
            <v>Chief Account</v>
          </cell>
          <cell r="V7" t="str">
            <v>Finance</v>
          </cell>
          <cell r="X7" t="str">
            <v>Feb</v>
          </cell>
        </row>
        <row r="8">
          <cell r="C8">
            <v>1003</v>
          </cell>
          <cell r="T8" t="str">
            <v>Divorce</v>
          </cell>
          <cell r="U8" t="str">
            <v>Manager</v>
          </cell>
          <cell r="V8" t="str">
            <v>HR</v>
          </cell>
          <cell r="X8" t="str">
            <v>Mar</v>
          </cell>
        </row>
        <row r="9">
          <cell r="C9">
            <v>1004</v>
          </cell>
          <cell r="T9" t="str">
            <v>Single</v>
          </cell>
          <cell r="U9" t="str">
            <v>Staff</v>
          </cell>
          <cell r="V9" t="str">
            <v>Sale</v>
          </cell>
          <cell r="X9" t="str">
            <v>Apr</v>
          </cell>
        </row>
        <row r="10">
          <cell r="C10">
            <v>1005</v>
          </cell>
          <cell r="U10" t="str">
            <v>Coordinator</v>
          </cell>
          <cell r="V10" t="str">
            <v>Store</v>
          </cell>
          <cell r="X10" t="str">
            <v>May</v>
          </cell>
        </row>
        <row r="11">
          <cell r="C11">
            <v>1006</v>
          </cell>
          <cell r="U11" t="str">
            <v>Supervisor</v>
          </cell>
          <cell r="V11" t="str">
            <v>Marketing</v>
          </cell>
          <cell r="X11" t="str">
            <v>Jun</v>
          </cell>
        </row>
        <row r="12">
          <cell r="C12">
            <v>1007</v>
          </cell>
          <cell r="U12" t="str">
            <v>Assistant Manager</v>
          </cell>
          <cell r="X12" t="str">
            <v>Jul</v>
          </cell>
        </row>
        <row r="13">
          <cell r="C13">
            <v>1008</v>
          </cell>
          <cell r="U13" t="str">
            <v>Executive</v>
          </cell>
          <cell r="X13" t="str">
            <v>Aug</v>
          </cell>
        </row>
        <row r="14">
          <cell r="C14">
            <v>1009</v>
          </cell>
          <cell r="U14" t="str">
            <v>Helper</v>
          </cell>
          <cell r="X14" t="str">
            <v>Sep</v>
          </cell>
        </row>
        <row r="15">
          <cell r="C15">
            <v>1010</v>
          </cell>
          <cell r="U15" t="str">
            <v>Drive</v>
          </cell>
          <cell r="X15" t="str">
            <v>Oct</v>
          </cell>
        </row>
        <row r="16">
          <cell r="C16">
            <v>1011</v>
          </cell>
          <cell r="X16" t="str">
            <v>Nov</v>
          </cell>
        </row>
        <row r="17">
          <cell r="C17">
            <v>1012</v>
          </cell>
          <cell r="X17" t="str">
            <v>Dec</v>
          </cell>
        </row>
        <row r="18">
          <cell r="C18">
            <v>1013</v>
          </cell>
        </row>
        <row r="19">
          <cell r="C19">
            <v>1014</v>
          </cell>
        </row>
        <row r="20">
          <cell r="C20">
            <v>1015</v>
          </cell>
        </row>
        <row r="21">
          <cell r="C21">
            <v>1016</v>
          </cell>
        </row>
        <row r="22">
          <cell r="C22">
            <v>1017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an"/>
      <sheetName val="Income tax  Database File  Jan'"/>
    </sheet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" name="Income_Tax" displayName="Income_Tax" ref="A3:AA53" totalsRowCount="1" headerRowDxfId="59" dataDxfId="57" totalsRowDxfId="55" headerRowBorderDxfId="58" tableBorderDxfId="56" totalsRowBorderDxfId="54">
  <autoFilter ref="A3:AA52"/>
  <tableColumns count="27">
    <tableColumn id="1" name="No." totalsRowLabel="Total" dataDxfId="53" totalsRowDxfId="26"/>
    <tableColumn id="2" name="BU/BR/DIV" dataDxfId="52" totalsRowDxfId="25"/>
    <tableColumn id="3" name="EM_Name" dataDxfId="51" totalsRowDxfId="24"/>
    <tableColumn id="4" name="Join Date" dataDxfId="50" totalsRowDxfId="23">
      <calculatedColumnFormula>IFERROR(VLOOKUP(B4,[1]!Employee_List[[EM_ID]:[Remark]],9,FALSE),"")</calculatedColumnFormula>
    </tableColumn>
    <tableColumn id="5" name="Designation" dataDxfId="49" totalsRowDxfId="22">
      <calculatedColumnFormula>IFERROR(VLOOKUP(B4,[1]!Employee_List[[EM_ID]:[Remark]],6,FALSE),"")</calculatedColumnFormula>
    </tableColumn>
    <tableColumn id="6" name="Department" dataDxfId="48" totalsRowDxfId="21">
      <calculatedColumnFormula>IFERROR(VLOOKUP(B4,[1]!Employee_List[[EM_ID]:[Remark]],7,FALSE),"")</calculatedColumnFormula>
    </tableColumn>
    <tableColumn id="7" name="Salary" totalsRowFunction="sum" dataDxfId="47" totalsRowDxfId="20" dataCellStyle="Comma"/>
    <tableColumn id="9" name="Yearly_x000a_Income" totalsRowFunction="sum" dataDxfId="46" totalsRowDxfId="19">
      <calculatedColumnFormula>IFERROR(Income_Tax[[#This Row],[Salary]]*12,"")</calculatedColumnFormula>
    </tableColumn>
    <tableColumn id="10" name="Parents" dataDxfId="45" totalsRowDxfId="18"/>
    <tableColumn id="11" name="Marital" dataDxfId="44" totalsRowDxfId="17"/>
    <tableColumn id="12" name="Child" dataDxfId="43" totalsRowDxfId="16"/>
    <tableColumn id="29" name="SSB" dataDxfId="42" totalsRowDxfId="15" dataCellStyle="Comma">
      <calculatedColumnFormula>IFERROR(VLOOKUP(B4,[1]!SSB[[EM_ID]:[Total Amount]],9,FALSE)*12,"")</calculatedColumnFormula>
    </tableColumn>
    <tableColumn id="13" name="Other_x000a_Premium" dataDxfId="41" totalsRowDxfId="14" dataCellStyle="Comma"/>
    <tableColumn id="14" name="Relief_x000a_(20%)" dataDxfId="40" totalsRowDxfId="13">
      <calculatedColumnFormula>IFERROR(IF((Income_Tax[[#This Row],[Yearly
Income]]*20%)&gt;=10000000,10000000,Income_Tax[[#This Row],[Yearly
Income]]*20%),"")</calculatedColumnFormula>
    </tableColumn>
    <tableColumn id="15" name="Relief_x000a_(Parents)" dataDxfId="39" totalsRowDxfId="12">
      <calculatedColumnFormula>Income_Tax[[#This Row],[Parents]]*1000000</calculatedColumnFormula>
    </tableColumn>
    <tableColumn id="16" name="Relief_x000a_(Marital)" dataDxfId="38" totalsRowDxfId="11">
      <calculatedColumnFormula>Income_Tax[[#This Row],[Marital]]*1000000</calculatedColumnFormula>
    </tableColumn>
    <tableColumn id="17" name="Relief_x000a_(Child)" dataDxfId="37" totalsRowDxfId="10">
      <calculatedColumnFormula>Income_Tax[[#This Row],[Child]]*500000</calculatedColumnFormula>
    </tableColumn>
    <tableColumn id="18" name="Income Tax" dataDxfId="36" totalsRowDxfId="9">
      <calculatedColumnFormula>IFERROR(IF(Income_Tax[[#This Row],[Yearly
Income]]&gt;4800000,Income_Tax[[#This Row],[Yearly
Income]]-SUM(Income_Tax[[#This Row],[SSB]:[Relief
(Child)]]),""),"")</calculatedColumnFormula>
    </tableColumn>
    <tableColumn id="19" name="Tax 0%" dataDxfId="35" totalsRowDxfId="8">
      <calculatedColumnFormula>IFERROR(IF(Income_Tax[[#This Row],[Yearly
Income]]&gt;4800000,
IF(Income_Tax[[#This Row],[Income Tax]]&gt;=2000000,2000000,Income_Tax[[#This Row],[Income Tax]]),""),"")</calculatedColumnFormula>
    </tableColumn>
    <tableColumn id="20" name="Tax 5%" dataDxfId="34" totalsRowDxfId="7">
      <calculatedColumnFormula>IFERROR(IF((Income_Tax[[#This Row],[Income Tax]]-Income_Tax[[#This Row],[Tax 0%]])&gt;=8000000,8000000,(Income_Tax[[#This Row],[Income Tax]]-Income_Tax[[#This Row],[Tax 0%]])),"")</calculatedColumnFormula>
    </tableColumn>
    <tableColumn id="21" name="Tax 10%" dataDxfId="33" totalsRowDxfId="6">
      <calculatedColumnFormula>IFERROR(IF(Income_Tax[[#This Row],[Income Tax]]-SUM(Income_Tax[[#This Row],[Tax 0%]:[Tax 5%]])&gt;=20000000,20000000,Income_Tax[[#This Row],[Income Tax]]-SUM(Income_Tax[[#This Row],[Tax 0%]:[Tax 5%]])),"")</calculatedColumnFormula>
    </tableColumn>
    <tableColumn id="22" name="Tax 15%" dataDxfId="32" totalsRowDxfId="5">
      <calculatedColumnFormula>IFERROR(IF(Income_Tax[[#This Row],[Income Tax]]-SUM(Income_Tax[[#This Row],[Tax 0%]:[Tax 10%]])&gt;20000000,20000000,Income_Tax[[#This Row],[Income Tax]]-SUM(Income_Tax[[#This Row],[Tax 0%]:[Tax 10%]])),"")</calculatedColumnFormula>
    </tableColumn>
    <tableColumn id="23" name="Tax 20%" dataDxfId="31" totalsRowDxfId="4">
      <calculatedColumnFormula>IFERROR(IF(Income_Tax[[#This Row],[Income Tax]]-SUM(Income_Tax[[#This Row],[Tax 0%]:[Tax 15%]])&gt;20000000,20000000,Income_Tax[[#This Row],[Income Tax]]-SUM(Income_Tax[[#This Row],[Tax 0%]:[Tax 15%]])),"")</calculatedColumnFormula>
    </tableColumn>
    <tableColumn id="24" name="Tax 25%" dataDxfId="30" totalsRowDxfId="3">
      <calculatedColumnFormula>IFERROR(Income_Tax[[#This Row],[Income Tax]]-SUM(Income_Tax[[#This Row],[Tax 0%]:[Tax 20%]]),"")</calculatedColumnFormula>
    </tableColumn>
    <tableColumn id="25" name="Yearly_x000a_Income Tax" totalsRowFunction="sum" dataDxfId="29" totalsRowDxfId="2">
      <calculatedColumnFormula>IFERROR(SUMPRODUCT(Income_Tax[[#This Row],[Tax 0%]:[Tax 25%]],{0,0.05,0.1,0.15,0.2,0.25}),"")</calculatedColumnFormula>
    </tableColumn>
    <tableColumn id="26" name="Monthly_x000a_Income Tax" totalsRowFunction="sum" dataDxfId="28" totalsRowDxfId="1" dataCellStyle="Comma">
      <calculatedColumnFormula>IFERROR(Income_Tax[[#This Row],[Yearly
Income Tax]]/12,"")</calculatedColumnFormula>
    </tableColumn>
    <tableColumn id="27" name="Remarks" dataDxfId="27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4747"/>
    <pageSetUpPr fitToPage="1"/>
  </sheetPr>
  <dimension ref="A1:AB53"/>
  <sheetViews>
    <sheetView tabSelected="1" topLeftCell="O1" zoomScale="85" zoomScaleNormal="85" workbookViewId="0">
      <selection activeCell="AA10" sqref="AA10"/>
    </sheetView>
  </sheetViews>
  <sheetFormatPr defaultColWidth="9" defaultRowHeight="24.95" customHeight="1" x14ac:dyDescent="0.25"/>
  <cols>
    <col min="1" max="1" width="8.75" style="1" customWidth="1"/>
    <col min="2" max="2" width="26.5" style="1" customWidth="1"/>
    <col min="3" max="3" width="23" style="1" customWidth="1"/>
    <col min="4" max="4" width="15.125" style="1" customWidth="1"/>
    <col min="5" max="5" width="24.5" style="1" customWidth="1"/>
    <col min="6" max="6" width="24.875" style="1" customWidth="1"/>
    <col min="7" max="7" width="15.625" style="1" customWidth="1"/>
    <col min="8" max="8" width="18" style="1" customWidth="1"/>
    <col min="9" max="10" width="9" style="2"/>
    <col min="11" max="12" width="9.625" style="2" customWidth="1"/>
    <col min="13" max="13" width="10.75" style="1" customWidth="1"/>
    <col min="14" max="14" width="12" style="1" customWidth="1"/>
    <col min="15" max="15" width="13.5" style="1" customWidth="1"/>
    <col min="16" max="16" width="13.375" style="1" customWidth="1"/>
    <col min="17" max="17" width="12.75" style="1" customWidth="1"/>
    <col min="18" max="18" width="14.5" style="1" customWidth="1"/>
    <col min="19" max="24" width="12.625" style="1" customWidth="1"/>
    <col min="25" max="25" width="16.25" style="1" customWidth="1"/>
    <col min="26" max="26" width="15.5" style="1" customWidth="1"/>
    <col min="27" max="27" width="13.5" style="1" customWidth="1"/>
    <col min="28" max="28" width="15.75" style="1" customWidth="1"/>
    <col min="29" max="16384" width="9" style="1"/>
  </cols>
  <sheetData>
    <row r="1" spans="1:28" ht="49.5" customHeight="1" x14ac:dyDescent="0.25">
      <c r="B1" s="1" t="s">
        <v>29</v>
      </c>
    </row>
    <row r="2" spans="1:28" ht="24.95" customHeight="1" x14ac:dyDescent="0.25"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  <c r="Q2" s="2">
        <v>17</v>
      </c>
      <c r="R2" s="2">
        <v>18</v>
      </c>
      <c r="S2" s="2">
        <v>19</v>
      </c>
      <c r="T2" s="2">
        <v>20</v>
      </c>
      <c r="U2" s="2">
        <v>21</v>
      </c>
      <c r="V2" s="2">
        <v>22</v>
      </c>
      <c r="W2" s="2">
        <v>23</v>
      </c>
      <c r="X2" s="2">
        <v>24</v>
      </c>
      <c r="Y2" s="2">
        <v>25</v>
      </c>
      <c r="Z2" s="2">
        <v>26</v>
      </c>
      <c r="AA2" s="2">
        <v>27</v>
      </c>
    </row>
    <row r="3" spans="1:28" ht="47.25" customHeight="1" thickBot="1" x14ac:dyDescent="0.3">
      <c r="A3" s="20" t="s">
        <v>0</v>
      </c>
      <c r="B3" s="21" t="s">
        <v>26</v>
      </c>
      <c r="C3" s="32" t="s">
        <v>1</v>
      </c>
      <c r="D3" s="32" t="s">
        <v>2</v>
      </c>
      <c r="E3" s="32" t="s">
        <v>3</v>
      </c>
      <c r="F3" s="32" t="s">
        <v>4</v>
      </c>
      <c r="G3" s="33" t="s">
        <v>28</v>
      </c>
      <c r="H3" s="23" t="s">
        <v>5</v>
      </c>
      <c r="I3" s="24" t="s">
        <v>6</v>
      </c>
      <c r="J3" s="24" t="s">
        <v>7</v>
      </c>
      <c r="K3" s="24" t="s">
        <v>8</v>
      </c>
      <c r="L3" s="25" t="s">
        <v>9</v>
      </c>
      <c r="M3" s="25" t="s">
        <v>10</v>
      </c>
      <c r="N3" s="25" t="s">
        <v>11</v>
      </c>
      <c r="O3" s="25" t="s">
        <v>12</v>
      </c>
      <c r="P3" s="25" t="s">
        <v>13</v>
      </c>
      <c r="Q3" s="25" t="s">
        <v>14</v>
      </c>
      <c r="R3" s="26" t="s">
        <v>15</v>
      </c>
      <c r="S3" s="27" t="s">
        <v>16</v>
      </c>
      <c r="T3" s="27" t="s">
        <v>17</v>
      </c>
      <c r="U3" s="27" t="s">
        <v>18</v>
      </c>
      <c r="V3" s="27" t="s">
        <v>19</v>
      </c>
      <c r="W3" s="27" t="s">
        <v>20</v>
      </c>
      <c r="X3" s="27" t="s">
        <v>21</v>
      </c>
      <c r="Y3" s="22" t="s">
        <v>22</v>
      </c>
      <c r="Z3" s="22" t="s">
        <v>23</v>
      </c>
      <c r="AA3" s="28" t="s">
        <v>24</v>
      </c>
    </row>
    <row r="4" spans="1:28" ht="24.95" customHeight="1" thickBot="1" x14ac:dyDescent="0.3">
      <c r="A4" s="3">
        <v>1</v>
      </c>
      <c r="B4" s="10" t="s">
        <v>30</v>
      </c>
      <c r="C4" s="37" t="s">
        <v>31</v>
      </c>
      <c r="D4" s="47" t="s">
        <v>32</v>
      </c>
      <c r="E4" s="38" t="s">
        <v>33</v>
      </c>
      <c r="F4" s="38" t="s">
        <v>34</v>
      </c>
      <c r="G4" s="39">
        <v>750000</v>
      </c>
      <c r="H4" s="31">
        <f>IFERROR(Income_Tax[[#This Row],[Salary]]*12,"")</f>
        <v>9000000</v>
      </c>
      <c r="I4" s="5">
        <v>2</v>
      </c>
      <c r="J4" s="5">
        <v>0</v>
      </c>
      <c r="K4" s="5">
        <v>0</v>
      </c>
      <c r="L4" s="6">
        <v>72000</v>
      </c>
      <c r="M4" s="7">
        <v>0</v>
      </c>
      <c r="N4" s="7">
        <f>IFERROR(IF((Income_Tax[[#This Row],[Yearly
Income]]*20%)&gt;=10000000,10000000,Income_Tax[[#This Row],[Yearly
Income]]*20%),"")</f>
        <v>1800000</v>
      </c>
      <c r="O4" s="7">
        <f>Income_Tax[[#This Row],[Parents]]*1000000</f>
        <v>2000000</v>
      </c>
      <c r="P4" s="7">
        <f>Income_Tax[[#This Row],[Marital]]*1000000</f>
        <v>0</v>
      </c>
      <c r="Q4" s="7">
        <f>Income_Tax[[#This Row],[Child]]*500000</f>
        <v>0</v>
      </c>
      <c r="R4" s="8">
        <f>IFERROR(IF(Income_Tax[[#This Row],[Yearly
Income]]&gt;4800000,Income_Tax[[#This Row],[Yearly
Income]]-SUM(Income_Tax[[#This Row],[SSB]:[Relief
(Child)]]),""),"")</f>
        <v>5128000</v>
      </c>
      <c r="S4" s="8">
        <f>IFERROR(IF(Income_Tax[[#This Row],[Yearly
Income]]&gt;4800000,
IF(Income_Tax[[#This Row],[Income Tax]]&gt;=2000000,2000000,Income_Tax[[#This Row],[Income Tax]]),""),"")</f>
        <v>2000000</v>
      </c>
      <c r="T4" s="8">
        <f>IFERROR(IF((Income_Tax[[#This Row],[Income Tax]]-Income_Tax[[#This Row],[Tax 0%]])&gt;=8000000,8000000,(Income_Tax[[#This Row],[Income Tax]]-Income_Tax[[#This Row],[Tax 0%]])),"")</f>
        <v>3128000</v>
      </c>
      <c r="U4" s="7">
        <f>IFERROR(IF(Income_Tax[[#This Row],[Income Tax]]-SUM(Income_Tax[[#This Row],[Tax 0%]:[Tax 5%]])&gt;=20000000,20000000,Income_Tax[[#This Row],[Income Tax]]-SUM(Income_Tax[[#This Row],[Tax 0%]:[Tax 5%]])),"")</f>
        <v>0</v>
      </c>
      <c r="V4" s="9">
        <f>IFERROR(IF(Income_Tax[[#This Row],[Income Tax]]-SUM(Income_Tax[[#This Row],[Tax 0%]:[Tax 10%]])&gt;20000000,20000000,Income_Tax[[#This Row],[Income Tax]]-SUM(Income_Tax[[#This Row],[Tax 0%]:[Tax 10%]])),"")</f>
        <v>0</v>
      </c>
      <c r="W4" s="9">
        <f>IFERROR(IF(Income_Tax[[#This Row],[Income Tax]]-SUM(Income_Tax[[#This Row],[Tax 0%]:[Tax 15%]])&gt;20000000,20000000,Income_Tax[[#This Row],[Income Tax]]-SUM(Income_Tax[[#This Row],[Tax 0%]:[Tax 15%]])),"")</f>
        <v>0</v>
      </c>
      <c r="X4" s="9">
        <f>IFERROR(Income_Tax[[#This Row],[Income Tax]]-SUM(Income_Tax[[#This Row],[Tax 0%]:[Tax 20%]]),"")</f>
        <v>0</v>
      </c>
      <c r="Y4" s="7">
        <f>IFERROR(SUMPRODUCT(Income_Tax[[#This Row],[Tax 0%]:[Tax 25%]],{0,0.05,0.1,0.15,0.2,0.25}),"")</f>
        <v>156400</v>
      </c>
      <c r="Z4" s="7">
        <f>IFERROR(Income_Tax[[#This Row],[Yearly
Income Tax]]/12,"")</f>
        <v>13033.333333333334</v>
      </c>
      <c r="AA4" s="10" t="s">
        <v>27</v>
      </c>
      <c r="AB4" s="51"/>
    </row>
    <row r="5" spans="1:28" ht="24.95" customHeight="1" x14ac:dyDescent="0.25">
      <c r="A5" s="3">
        <v>2</v>
      </c>
      <c r="B5" s="10" t="s">
        <v>30</v>
      </c>
      <c r="C5" s="37" t="s">
        <v>35</v>
      </c>
      <c r="D5" s="47">
        <v>40634</v>
      </c>
      <c r="E5" s="38" t="s">
        <v>36</v>
      </c>
      <c r="F5" s="38" t="s">
        <v>37</v>
      </c>
      <c r="G5" s="39">
        <f>2200000/2</f>
        <v>1100000</v>
      </c>
      <c r="H5" s="31">
        <f>IFERROR(Income_Tax[[#This Row],[Salary]]*12,"")</f>
        <v>13200000</v>
      </c>
      <c r="I5" s="5">
        <v>1</v>
      </c>
      <c r="J5" s="5">
        <v>1</v>
      </c>
      <c r="K5" s="5">
        <v>2</v>
      </c>
      <c r="L5" s="6">
        <v>72000</v>
      </c>
      <c r="M5" s="7"/>
      <c r="N5" s="7">
        <f>IFERROR(IF((Income_Tax[[#This Row],[Yearly
Income]]*20%)&gt;=10000000,10000000,Income_Tax[[#This Row],[Yearly
Income]]*20%),"")</f>
        <v>2640000</v>
      </c>
      <c r="O5" s="7">
        <f>Income_Tax[[#This Row],[Parents]]*1000000</f>
        <v>1000000</v>
      </c>
      <c r="P5" s="7">
        <f>Income_Tax[[#This Row],[Marital]]*1000000</f>
        <v>1000000</v>
      </c>
      <c r="Q5" s="7">
        <f>Income_Tax[[#This Row],[Child]]*500000</f>
        <v>1000000</v>
      </c>
      <c r="R5" s="8">
        <f>IFERROR(IF(Income_Tax[[#This Row],[Yearly
Income]]&gt;4800000,Income_Tax[[#This Row],[Yearly
Income]]-SUM(Income_Tax[[#This Row],[SSB]:[Relief
(Child)]]),""),"")</f>
        <v>7488000</v>
      </c>
      <c r="S5" s="8">
        <f>IFERROR(IF(Income_Tax[[#This Row],[Yearly
Income]]&gt;4800000,
IF(Income_Tax[[#This Row],[Income Tax]]&gt;=2000000,2000000,Income_Tax[[#This Row],[Income Tax]]),""),"")</f>
        <v>2000000</v>
      </c>
      <c r="T5" s="8">
        <f>IFERROR(IF((Income_Tax[[#This Row],[Income Tax]]-Income_Tax[[#This Row],[Tax 0%]])&gt;=8000000,8000000,(Income_Tax[[#This Row],[Income Tax]]-Income_Tax[[#This Row],[Tax 0%]])),"")</f>
        <v>5488000</v>
      </c>
      <c r="U5" s="7" t="str">
        <f>IFERROR(IF([2]!Income_Tax[[#This Row],[Income Tax]]-SUM([2]!Income_Tax[[#This Row],[Tax 0%]:[Tax 5%]])&gt;=20000000,20000000,[2]!Income_Tax[[#This Row],[Income Tax]]-SUM([2]!Income_Tax[[#This Row],[Tax 0%]:[Tax 5%]])),"")</f>
        <v/>
      </c>
      <c r="V5" s="9" t="str">
        <f>IFERROR(IF([2]!Income_Tax[[#This Row],[Income Tax]]-SUM([2]!Income_Tax[[#This Row],[Tax 0%]:[Tax 10%]])&gt;20000000,20000000,[2]!Income_Tax[[#This Row],[Income Tax]]-SUM([2]!Income_Tax[[#This Row],[Tax 0%]:[Tax 10%]])),"")</f>
        <v/>
      </c>
      <c r="W5" s="9" t="str">
        <f>IFERROR(IF([2]!Income_Tax[[#This Row],[Income Tax]]-SUM([2]!Income_Tax[[#This Row],[Tax 0%]:[Tax 15%]])&gt;20000000,20000000,[2]!Income_Tax[[#This Row],[Income Tax]]-SUM([2]!Income_Tax[[#This Row],[Tax 0%]:[Tax 15%]])),"")</f>
        <v/>
      </c>
      <c r="X5" s="9" t="str">
        <f>IFERROR([2]!Income_Tax[[#This Row],[Income Tax]]-SUM([2]!Income_Tax[[#This Row],[Tax 0%]:[Tax 20%]]),"")</f>
        <v/>
      </c>
      <c r="Y5" s="7">
        <f>IFERROR(SUMPRODUCT(Income_Tax[[#This Row],[Tax 0%]:[Tax 25%]],{0,0.05,0.1,0.15,0.2,0.25}),"")</f>
        <v>274400</v>
      </c>
      <c r="Z5" s="7">
        <f>IFERROR(Income_Tax[[#This Row],[Yearly
Income Tax]]/12,"")</f>
        <v>22866.666666666668</v>
      </c>
      <c r="AA5" s="10" t="s">
        <v>27</v>
      </c>
      <c r="AB5" s="51"/>
    </row>
    <row r="6" spans="1:28" ht="24.95" customHeight="1" x14ac:dyDescent="0.25">
      <c r="A6" s="3">
        <v>3</v>
      </c>
      <c r="B6" s="10" t="s">
        <v>30</v>
      </c>
      <c r="C6" s="40" t="s">
        <v>38</v>
      </c>
      <c r="D6" s="48">
        <v>39139</v>
      </c>
      <c r="E6" s="49" t="s">
        <v>39</v>
      </c>
      <c r="F6" s="50" t="s">
        <v>40</v>
      </c>
      <c r="G6" s="42">
        <v>800000</v>
      </c>
      <c r="H6" s="31">
        <f>IFERROR(Income_Tax[[#This Row],[Salary]]*12,"")</f>
        <v>9600000</v>
      </c>
      <c r="I6" s="5">
        <v>0</v>
      </c>
      <c r="J6" s="5">
        <v>1</v>
      </c>
      <c r="K6" s="5">
        <v>0</v>
      </c>
      <c r="L6" s="6">
        <v>72000</v>
      </c>
      <c r="M6" s="7"/>
      <c r="N6" s="7">
        <f>IFERROR(IF((Income_Tax[[#This Row],[Yearly
Income]]*20%)&gt;=10000000,10000000,Income_Tax[[#This Row],[Yearly
Income]]*20%),"")</f>
        <v>1920000</v>
      </c>
      <c r="O6" s="7">
        <f>Income_Tax[[#This Row],[Parents]]*1000000</f>
        <v>0</v>
      </c>
      <c r="P6" s="7">
        <f>Income_Tax[[#This Row],[Marital]]*1000000</f>
        <v>1000000</v>
      </c>
      <c r="Q6" s="7">
        <f>Income_Tax[[#This Row],[Child]]*500000</f>
        <v>0</v>
      </c>
      <c r="R6" s="8">
        <f>IFERROR(IF(Income_Tax[[#This Row],[Yearly
Income]]&gt;4800000,Income_Tax[[#This Row],[Yearly
Income]]-SUM(Income_Tax[[#This Row],[SSB]:[Relief
(Child)]]),""),"")</f>
        <v>6608000</v>
      </c>
      <c r="S6" s="8">
        <f>IFERROR(IF(Income_Tax[[#This Row],[Yearly
Income]]&gt;4800000,
IF(Income_Tax[[#This Row],[Income Tax]]&gt;=2000000,2000000,Income_Tax[[#This Row],[Income Tax]]),""),"")</f>
        <v>2000000</v>
      </c>
      <c r="T6" s="8">
        <f>IFERROR(IF((Income_Tax[[#This Row],[Income Tax]]-Income_Tax[[#This Row],[Tax 0%]])&gt;=8000000,8000000,(Income_Tax[[#This Row],[Income Tax]]-Income_Tax[[#This Row],[Tax 0%]])),"")</f>
        <v>4608000</v>
      </c>
      <c r="U6" s="7" t="str">
        <f>IFERROR(IF([2]!Income_Tax[[#This Row],[Income Tax]]-SUM([2]!Income_Tax[[#This Row],[Tax 0%]:[Tax 5%]])&gt;=20000000,20000000,[2]!Income_Tax[[#This Row],[Income Tax]]-SUM([2]!Income_Tax[[#This Row],[Tax 0%]:[Tax 5%]])),"")</f>
        <v/>
      </c>
      <c r="V6" s="9" t="str">
        <f>IFERROR(IF([2]!Income_Tax[[#This Row],[Income Tax]]-SUM([2]!Income_Tax[[#This Row],[Tax 0%]:[Tax 10%]])&gt;20000000,20000000,[2]!Income_Tax[[#This Row],[Income Tax]]-SUM([2]!Income_Tax[[#This Row],[Tax 0%]:[Tax 10%]])),"")</f>
        <v/>
      </c>
      <c r="W6" s="9" t="str">
        <f>IFERROR(IF([2]!Income_Tax[[#This Row],[Income Tax]]-SUM([2]!Income_Tax[[#This Row],[Tax 0%]:[Tax 15%]])&gt;20000000,20000000,[2]!Income_Tax[[#This Row],[Income Tax]]-SUM([2]!Income_Tax[[#This Row],[Tax 0%]:[Tax 15%]])),"")</f>
        <v/>
      </c>
      <c r="X6" s="9" t="str">
        <f>IFERROR([2]!Income_Tax[[#This Row],[Income Tax]]-SUM([2]!Income_Tax[[#This Row],[Tax 0%]:[Tax 20%]]),"")</f>
        <v/>
      </c>
      <c r="Y6" s="7">
        <f>IFERROR(SUMPRODUCT(Income_Tax[[#This Row],[Tax 0%]:[Tax 25%]],{0,0.05,0.1,0.15,0.2,0.25}),"")</f>
        <v>230400</v>
      </c>
      <c r="Z6" s="7">
        <f>IFERROR(Income_Tax[[#This Row],[Yearly
Income Tax]]/12,"")</f>
        <v>19200</v>
      </c>
      <c r="AA6" s="10" t="s">
        <v>27</v>
      </c>
      <c r="AB6" s="51"/>
    </row>
    <row r="7" spans="1:28" ht="24.95" customHeight="1" x14ac:dyDescent="0.25">
      <c r="A7" s="3">
        <v>4</v>
      </c>
      <c r="B7" s="10" t="s">
        <v>30</v>
      </c>
      <c r="C7" s="40" t="s">
        <v>41</v>
      </c>
      <c r="D7" s="48">
        <v>45472</v>
      </c>
      <c r="E7" s="49" t="s">
        <v>42</v>
      </c>
      <c r="F7" s="41" t="s">
        <v>43</v>
      </c>
      <c r="G7" s="42">
        <f>1200000/2</f>
        <v>600000</v>
      </c>
      <c r="H7" s="31">
        <f>IFERROR(Income_Tax[[#This Row],[Salary]]*12,"")</f>
        <v>7200000</v>
      </c>
      <c r="I7" s="5">
        <v>0</v>
      </c>
      <c r="J7" s="5">
        <v>0</v>
      </c>
      <c r="K7" s="5">
        <v>2</v>
      </c>
      <c r="L7" s="6">
        <v>72000</v>
      </c>
      <c r="M7" s="7"/>
      <c r="N7" s="7">
        <f>IFERROR(IF((Income_Tax[[#This Row],[Yearly
Income]]*20%)&gt;=10000000,10000000,Income_Tax[[#This Row],[Yearly
Income]]*20%),"")</f>
        <v>1440000</v>
      </c>
      <c r="O7" s="7">
        <f>Income_Tax[[#This Row],[Parents]]*1000000</f>
        <v>0</v>
      </c>
      <c r="P7" s="7">
        <f>Income_Tax[[#This Row],[Marital]]*1000000</f>
        <v>0</v>
      </c>
      <c r="Q7" s="7">
        <f>Income_Tax[[#This Row],[Child]]*500000</f>
        <v>1000000</v>
      </c>
      <c r="R7" s="8">
        <f>IFERROR(IF(Income_Tax[[#This Row],[Yearly
Income]]&gt;4800000,Income_Tax[[#This Row],[Yearly
Income]]-SUM(Income_Tax[[#This Row],[SSB]:[Relief
(Child)]]),""),"")</f>
        <v>4688000</v>
      </c>
      <c r="S7" s="8">
        <f>IFERROR(IF(Income_Tax[[#This Row],[Yearly
Income]]&gt;4800000,
IF(Income_Tax[[#This Row],[Income Tax]]&gt;=2000000,2000000,Income_Tax[[#This Row],[Income Tax]]),""),"")</f>
        <v>2000000</v>
      </c>
      <c r="T7" s="8">
        <f>IFERROR(IF((Income_Tax[[#This Row],[Income Tax]]-Income_Tax[[#This Row],[Tax 0%]])&gt;=8000000,8000000,(Income_Tax[[#This Row],[Income Tax]]-Income_Tax[[#This Row],[Tax 0%]])),"")</f>
        <v>2688000</v>
      </c>
      <c r="U7" s="7" t="str">
        <f>IFERROR(IF([2]!Income_Tax[[#This Row],[Income Tax]]-SUM([2]!Income_Tax[[#This Row],[Tax 0%]:[Tax 5%]])&gt;=20000000,20000000,[2]!Income_Tax[[#This Row],[Income Tax]]-SUM([2]!Income_Tax[[#This Row],[Tax 0%]:[Tax 5%]])),"")</f>
        <v/>
      </c>
      <c r="V7" s="9" t="str">
        <f>IFERROR(IF([2]!Income_Tax[[#This Row],[Income Tax]]-SUM([2]!Income_Tax[[#This Row],[Tax 0%]:[Tax 10%]])&gt;20000000,20000000,[2]!Income_Tax[[#This Row],[Income Tax]]-SUM([2]!Income_Tax[[#This Row],[Tax 0%]:[Tax 10%]])),"")</f>
        <v/>
      </c>
      <c r="W7" s="9" t="str">
        <f>IFERROR(IF([2]!Income_Tax[[#This Row],[Income Tax]]-SUM([2]!Income_Tax[[#This Row],[Tax 0%]:[Tax 15%]])&gt;20000000,20000000,[2]!Income_Tax[[#This Row],[Income Tax]]-SUM([2]!Income_Tax[[#This Row],[Tax 0%]:[Tax 15%]])),"")</f>
        <v/>
      </c>
      <c r="X7" s="9" t="str">
        <f>IFERROR([2]!Income_Tax[[#This Row],[Income Tax]]-SUM([2]!Income_Tax[[#This Row],[Tax 0%]:[Tax 20%]]),"")</f>
        <v/>
      </c>
      <c r="Y7" s="7">
        <f>IFERROR(SUMPRODUCT(Income_Tax[[#This Row],[Tax 0%]:[Tax 25%]],{0,0.05,0.1,0.15,0.2,0.25}),"")</f>
        <v>134400</v>
      </c>
      <c r="Z7" s="7">
        <f>IFERROR(Income_Tax[[#This Row],[Yearly
Income Tax]]/12,"")</f>
        <v>11200</v>
      </c>
      <c r="AA7" s="10" t="s">
        <v>27</v>
      </c>
      <c r="AB7" s="51"/>
    </row>
    <row r="8" spans="1:28" ht="24.95" customHeight="1" thickBot="1" x14ac:dyDescent="0.3">
      <c r="A8" s="3">
        <v>5</v>
      </c>
      <c r="B8" s="10" t="s">
        <v>30</v>
      </c>
      <c r="C8" s="43" t="s">
        <v>44</v>
      </c>
      <c r="D8" s="44">
        <v>41078</v>
      </c>
      <c r="E8" s="45" t="s">
        <v>45</v>
      </c>
      <c r="F8" s="45" t="s">
        <v>37</v>
      </c>
      <c r="G8" s="46">
        <v>600000</v>
      </c>
      <c r="H8" s="31">
        <f>IFERROR(Income_Tax[[#This Row],[Salary]]*12,"")</f>
        <v>7200000</v>
      </c>
      <c r="I8" s="5">
        <v>2</v>
      </c>
      <c r="J8" s="5">
        <v>0</v>
      </c>
      <c r="K8" s="5">
        <v>1</v>
      </c>
      <c r="L8" s="6">
        <v>72000</v>
      </c>
      <c r="M8" s="7"/>
      <c r="N8" s="7">
        <f>IFERROR(IF((Income_Tax[[#This Row],[Yearly
Income]]*20%)&gt;=10000000,10000000,Income_Tax[[#This Row],[Yearly
Income]]*20%),"")</f>
        <v>1440000</v>
      </c>
      <c r="O8" s="7">
        <f>Income_Tax[[#This Row],[Parents]]*1000000</f>
        <v>2000000</v>
      </c>
      <c r="P8" s="7">
        <f>Income_Tax[[#This Row],[Marital]]*1000000</f>
        <v>0</v>
      </c>
      <c r="Q8" s="7">
        <f>Income_Tax[[#This Row],[Child]]*500000</f>
        <v>500000</v>
      </c>
      <c r="R8" s="8">
        <f>IFERROR(IF(Income_Tax[[#This Row],[Yearly
Income]]&gt;4800000,Income_Tax[[#This Row],[Yearly
Income]]-SUM(Income_Tax[[#This Row],[SSB]:[Relief
(Child)]]),""),"")</f>
        <v>3188000</v>
      </c>
      <c r="S8" s="8">
        <f>IFERROR(IF(Income_Tax[[#This Row],[Yearly
Income]]&gt;4800000,
IF(Income_Tax[[#This Row],[Income Tax]]&gt;=2000000,2000000,Income_Tax[[#This Row],[Income Tax]]),""),"")</f>
        <v>2000000</v>
      </c>
      <c r="T8" s="8">
        <f>IFERROR(IF((Income_Tax[[#This Row],[Income Tax]]-Income_Tax[[#This Row],[Tax 0%]])&gt;=8000000,8000000,(Income_Tax[[#This Row],[Income Tax]]-Income_Tax[[#This Row],[Tax 0%]])),"")</f>
        <v>1188000</v>
      </c>
      <c r="U8" s="7" t="str">
        <f>IFERROR(IF([2]!Income_Tax[[#This Row],[Income Tax]]-SUM([2]!Income_Tax[[#This Row],[Tax 0%]:[Tax 5%]])&gt;=20000000,20000000,[2]!Income_Tax[[#This Row],[Income Tax]]-SUM([2]!Income_Tax[[#This Row],[Tax 0%]:[Tax 5%]])),"")</f>
        <v/>
      </c>
      <c r="V8" s="9" t="str">
        <f>IFERROR(IF([2]!Income_Tax[[#This Row],[Income Tax]]-SUM([2]!Income_Tax[[#This Row],[Tax 0%]:[Tax 10%]])&gt;20000000,20000000,[2]!Income_Tax[[#This Row],[Income Tax]]-SUM([2]!Income_Tax[[#This Row],[Tax 0%]:[Tax 10%]])),"")</f>
        <v/>
      </c>
      <c r="W8" s="9" t="str">
        <f>IFERROR(IF([2]!Income_Tax[[#This Row],[Income Tax]]-SUM([2]!Income_Tax[[#This Row],[Tax 0%]:[Tax 15%]])&gt;20000000,20000000,[2]!Income_Tax[[#This Row],[Income Tax]]-SUM([2]!Income_Tax[[#This Row],[Tax 0%]:[Tax 15%]])),"")</f>
        <v/>
      </c>
      <c r="X8" s="9" t="str">
        <f>IFERROR([2]!Income_Tax[[#This Row],[Income Tax]]-SUM([2]!Income_Tax[[#This Row],[Tax 0%]:[Tax 20%]]),"")</f>
        <v/>
      </c>
      <c r="Y8" s="7">
        <f>IFERROR(SUMPRODUCT(Income_Tax[[#This Row],[Tax 0%]:[Tax 25%]],{0,0.05,0.1,0.15,0.2,0.25}),"")</f>
        <v>59400</v>
      </c>
      <c r="Z8" s="7">
        <f>IFERROR(Income_Tax[[#This Row],[Yearly
Income Tax]]/12,"")</f>
        <v>4950</v>
      </c>
      <c r="AA8" s="10" t="s">
        <v>27</v>
      </c>
    </row>
    <row r="9" spans="1:28" ht="24.95" customHeight="1" x14ac:dyDescent="0.25">
      <c r="A9" s="3">
        <v>7</v>
      </c>
      <c r="B9" s="4"/>
      <c r="C9" s="34"/>
      <c r="D9" s="35"/>
      <c r="E9" s="34"/>
      <c r="F9" s="34"/>
      <c r="G9" s="36"/>
      <c r="H9" s="7">
        <f>IFERROR(Income_Tax[[#This Row],[Salary]]*12,"")</f>
        <v>0</v>
      </c>
      <c r="I9" s="5"/>
      <c r="J9" s="5"/>
      <c r="K9" s="5"/>
      <c r="L9" s="6"/>
      <c r="M9" s="7"/>
      <c r="N9" s="7">
        <f>IFERROR(IF((Income_Tax[[#This Row],[Yearly
Income]]*20%)&gt;=10000000,10000000,Income_Tax[[#This Row],[Yearly
Income]]*20%),"")</f>
        <v>0</v>
      </c>
      <c r="O9" s="7">
        <f>Income_Tax[[#This Row],[Parents]]*1000000</f>
        <v>0</v>
      </c>
      <c r="P9" s="7">
        <f>Income_Tax[[#This Row],[Marital]]*1000000</f>
        <v>0</v>
      </c>
      <c r="Q9" s="7">
        <f>Income_Tax[[#This Row],[Child]]*500000</f>
        <v>0</v>
      </c>
      <c r="R9" s="8" t="str">
        <f>IFERROR(IF(Income_Tax[[#This Row],[Yearly
Income]]&gt;4800000,Income_Tax[[#This Row],[Yearly
Income]]-SUM(Income_Tax[[#This Row],[SSB]:[Relief
(Child)]]),""),"")</f>
        <v/>
      </c>
      <c r="S9" s="8" t="str">
        <f>IFERROR(IF(Income_Tax[[#This Row],[Yearly
Income]]&gt;4800000,
IF(Income_Tax[[#This Row],[Income Tax]]&gt;=2000000,2000000,Income_Tax[[#This Row],[Income Tax]]),""),"")</f>
        <v/>
      </c>
      <c r="T9" s="8" t="str">
        <f>IFERROR(IF((Income_Tax[[#This Row],[Income Tax]]-Income_Tax[[#This Row],[Tax 0%]])&gt;=8000000,8000000,(Income_Tax[[#This Row],[Income Tax]]-Income_Tax[[#This Row],[Tax 0%]])),"")</f>
        <v/>
      </c>
      <c r="U9" s="7" t="str">
        <f>IFERROR(IF(Income_Tax[[#This Row],[Income Tax]]-SUM(Income_Tax[[#This Row],[Tax 0%]:[Tax 5%]])&gt;=20000000,20000000,Income_Tax[[#This Row],[Income Tax]]-SUM(Income_Tax[[#This Row],[Tax 0%]:[Tax 5%]])),"")</f>
        <v/>
      </c>
      <c r="V9" s="9" t="str">
        <f>IFERROR(IF(Income_Tax[[#This Row],[Income Tax]]-SUM(Income_Tax[[#This Row],[Tax 0%]:[Tax 10%]])&gt;20000000,20000000,Income_Tax[[#This Row],[Income Tax]]-SUM(Income_Tax[[#This Row],[Tax 0%]:[Tax 10%]])),"")</f>
        <v/>
      </c>
      <c r="W9" s="9" t="str">
        <f>IFERROR(IF(Income_Tax[[#This Row],[Income Tax]]-SUM(Income_Tax[[#This Row],[Tax 0%]:[Tax 15%]])&gt;20000000,20000000,Income_Tax[[#This Row],[Income Tax]]-SUM(Income_Tax[[#This Row],[Tax 0%]:[Tax 15%]])),"")</f>
        <v/>
      </c>
      <c r="X9" s="9" t="str">
        <f>IFERROR(Income_Tax[[#This Row],[Income Tax]]-SUM(Income_Tax[[#This Row],[Tax 0%]:[Tax 20%]]),"")</f>
        <v/>
      </c>
      <c r="Y9" s="7">
        <f>IFERROR(SUMPRODUCT(Income_Tax[[#This Row],[Tax 0%]:[Tax 25%]],{0,0.05,0.1,0.15,0.2,0.25}),"")</f>
        <v>0</v>
      </c>
      <c r="Z9" s="7">
        <f>IFERROR(Income_Tax[[#This Row],[Yearly
Income Tax]]/12,"")</f>
        <v>0</v>
      </c>
      <c r="AA9" s="10"/>
    </row>
    <row r="10" spans="1:28" ht="24.95" customHeight="1" x14ac:dyDescent="0.25">
      <c r="A10" s="3">
        <v>8</v>
      </c>
      <c r="B10" s="4"/>
      <c r="C10" s="29"/>
      <c r="D10" s="19"/>
      <c r="E10" s="4"/>
      <c r="F10" s="4"/>
      <c r="G10" s="14"/>
      <c r="H10" s="7">
        <f>IFERROR(Income_Tax[[#This Row],[Salary]]*12,"")</f>
        <v>0</v>
      </c>
      <c r="I10" s="5"/>
      <c r="J10" s="5"/>
      <c r="K10" s="5"/>
      <c r="L10" s="6"/>
      <c r="M10" s="7"/>
      <c r="N10" s="7">
        <f>IFERROR(IF((Income_Tax[[#This Row],[Yearly
Income]]*20%)&gt;=10000000,10000000,Income_Tax[[#This Row],[Yearly
Income]]*20%),"")</f>
        <v>0</v>
      </c>
      <c r="O10" s="7">
        <f>Income_Tax[[#This Row],[Parents]]*1000000</f>
        <v>0</v>
      </c>
      <c r="P10" s="7">
        <f>Income_Tax[[#This Row],[Marital]]*1000000</f>
        <v>0</v>
      </c>
      <c r="Q10" s="7">
        <f>Income_Tax[[#This Row],[Child]]*500000</f>
        <v>0</v>
      </c>
      <c r="R10" s="8" t="str">
        <f>IFERROR(IF(Income_Tax[[#This Row],[Yearly
Income]]&gt;4800000,Income_Tax[[#This Row],[Yearly
Income]]-SUM(Income_Tax[[#This Row],[SSB]:[Relief
(Child)]]),""),"")</f>
        <v/>
      </c>
      <c r="S10" s="8" t="str">
        <f>IFERROR(IF(Income_Tax[[#This Row],[Yearly
Income]]&gt;4800000,
IF(Income_Tax[[#This Row],[Income Tax]]&gt;=2000000,2000000,Income_Tax[[#This Row],[Income Tax]]),""),"")</f>
        <v/>
      </c>
      <c r="T10" s="8" t="str">
        <f>IFERROR(IF((Income_Tax[[#This Row],[Income Tax]]-Income_Tax[[#This Row],[Tax 0%]])&gt;=8000000,8000000,(Income_Tax[[#This Row],[Income Tax]]-Income_Tax[[#This Row],[Tax 0%]])),"")</f>
        <v/>
      </c>
      <c r="U10" s="7" t="str">
        <f>IFERROR(IF(Income_Tax[[#This Row],[Income Tax]]-SUM(Income_Tax[[#This Row],[Tax 0%]:[Tax 5%]])&gt;=20000000,20000000,Income_Tax[[#This Row],[Income Tax]]-SUM(Income_Tax[[#This Row],[Tax 0%]:[Tax 5%]])),"")</f>
        <v/>
      </c>
      <c r="V10" s="9" t="str">
        <f>IFERROR(IF(Income_Tax[[#This Row],[Income Tax]]-SUM(Income_Tax[[#This Row],[Tax 0%]:[Tax 10%]])&gt;20000000,20000000,Income_Tax[[#This Row],[Income Tax]]-SUM(Income_Tax[[#This Row],[Tax 0%]:[Tax 10%]])),"")</f>
        <v/>
      </c>
      <c r="W10" s="9" t="str">
        <f>IFERROR(IF(Income_Tax[[#This Row],[Income Tax]]-SUM(Income_Tax[[#This Row],[Tax 0%]:[Tax 15%]])&gt;20000000,20000000,Income_Tax[[#This Row],[Income Tax]]-SUM(Income_Tax[[#This Row],[Tax 0%]:[Tax 15%]])),"")</f>
        <v/>
      </c>
      <c r="X10" s="9" t="str">
        <f>IFERROR(Income_Tax[[#This Row],[Income Tax]]-SUM(Income_Tax[[#This Row],[Tax 0%]:[Tax 20%]]),"")</f>
        <v/>
      </c>
      <c r="Y10" s="7">
        <f>IFERROR(SUMPRODUCT(Income_Tax[[#This Row],[Tax 0%]:[Tax 25%]],{0,0.05,0.1,0.15,0.2,0.25}),"")</f>
        <v>0</v>
      </c>
      <c r="Z10" s="7">
        <f>IFERROR(Income_Tax[[#This Row],[Yearly
Income Tax]]/12,"")</f>
        <v>0</v>
      </c>
      <c r="AA10" s="10"/>
    </row>
    <row r="11" spans="1:28" ht="24.95" customHeight="1" x14ac:dyDescent="0.25">
      <c r="A11" s="3">
        <v>9</v>
      </c>
      <c r="B11" s="4"/>
      <c r="C11" s="29"/>
      <c r="D11" s="19"/>
      <c r="E11" s="4"/>
      <c r="F11" s="4"/>
      <c r="G11" s="14"/>
      <c r="H11" s="7">
        <f>IFERROR(Income_Tax[[#This Row],[Salary]]*12,"")</f>
        <v>0</v>
      </c>
      <c r="I11" s="5"/>
      <c r="J11" s="5"/>
      <c r="K11" s="5"/>
      <c r="L11" s="6"/>
      <c r="M11" s="7"/>
      <c r="N11" s="7">
        <f>IFERROR(IF((Income_Tax[[#This Row],[Yearly
Income]]*20%)&gt;=10000000,10000000,Income_Tax[[#This Row],[Yearly
Income]]*20%),"")</f>
        <v>0</v>
      </c>
      <c r="O11" s="7">
        <f>Income_Tax[[#This Row],[Parents]]*1000000</f>
        <v>0</v>
      </c>
      <c r="P11" s="7">
        <f>Income_Tax[[#This Row],[Marital]]*1000000</f>
        <v>0</v>
      </c>
      <c r="Q11" s="7">
        <f>Income_Tax[[#This Row],[Child]]*500000</f>
        <v>0</v>
      </c>
      <c r="R11" s="8" t="str">
        <f>IFERROR(IF(Income_Tax[[#This Row],[Yearly
Income]]&gt;4800000,Income_Tax[[#This Row],[Yearly
Income]]-SUM(Income_Tax[[#This Row],[SSB]:[Relief
(Child)]]),""),"")</f>
        <v/>
      </c>
      <c r="S11" s="8" t="str">
        <f>IFERROR(IF(Income_Tax[[#This Row],[Yearly
Income]]&gt;4800000,
IF(Income_Tax[[#This Row],[Income Tax]]&gt;=2000000,2000000,Income_Tax[[#This Row],[Income Tax]]),""),"")</f>
        <v/>
      </c>
      <c r="T11" s="8" t="str">
        <f>IFERROR(IF((Income_Tax[[#This Row],[Income Tax]]-Income_Tax[[#This Row],[Tax 0%]])&gt;=8000000,8000000,(Income_Tax[[#This Row],[Income Tax]]-Income_Tax[[#This Row],[Tax 0%]])),"")</f>
        <v/>
      </c>
      <c r="U11" s="7" t="str">
        <f>IFERROR(IF(Income_Tax[[#This Row],[Income Tax]]-SUM(Income_Tax[[#This Row],[Tax 0%]:[Tax 5%]])&gt;=20000000,20000000,Income_Tax[[#This Row],[Income Tax]]-SUM(Income_Tax[[#This Row],[Tax 0%]:[Tax 5%]])),"")</f>
        <v/>
      </c>
      <c r="V11" s="9" t="str">
        <f>IFERROR(IF(Income_Tax[[#This Row],[Income Tax]]-SUM(Income_Tax[[#This Row],[Tax 0%]:[Tax 10%]])&gt;20000000,20000000,Income_Tax[[#This Row],[Income Tax]]-SUM(Income_Tax[[#This Row],[Tax 0%]:[Tax 10%]])),"")</f>
        <v/>
      </c>
      <c r="W11" s="9" t="str">
        <f>IFERROR(IF(Income_Tax[[#This Row],[Income Tax]]-SUM(Income_Tax[[#This Row],[Tax 0%]:[Tax 15%]])&gt;20000000,20000000,Income_Tax[[#This Row],[Income Tax]]-SUM(Income_Tax[[#This Row],[Tax 0%]:[Tax 15%]])),"")</f>
        <v/>
      </c>
      <c r="X11" s="9" t="str">
        <f>IFERROR(Income_Tax[[#This Row],[Income Tax]]-SUM(Income_Tax[[#This Row],[Tax 0%]:[Tax 20%]]),"")</f>
        <v/>
      </c>
      <c r="Y11" s="7">
        <f>IFERROR(SUMPRODUCT(Income_Tax[[#This Row],[Tax 0%]:[Tax 25%]],{0,0.05,0.1,0.15,0.2,0.25}),"")</f>
        <v>0</v>
      </c>
      <c r="Z11" s="7">
        <f>IFERROR(Income_Tax[[#This Row],[Yearly
Income Tax]]/12,"")</f>
        <v>0</v>
      </c>
      <c r="AA11" s="10"/>
    </row>
    <row r="12" spans="1:28" ht="24.95" customHeight="1" x14ac:dyDescent="0.25">
      <c r="A12" s="3">
        <v>10</v>
      </c>
      <c r="B12" s="4"/>
      <c r="C12" s="4"/>
      <c r="D12" s="4"/>
      <c r="E12" s="4"/>
      <c r="F12" s="4"/>
      <c r="G12" s="14"/>
      <c r="H12" s="7">
        <f>IFERROR(Income_Tax[[#This Row],[Salary]]*12,"")</f>
        <v>0</v>
      </c>
      <c r="I12" s="5"/>
      <c r="J12" s="5"/>
      <c r="K12" s="5"/>
      <c r="L12" s="6"/>
      <c r="M12" s="7"/>
      <c r="N12" s="7">
        <f>IFERROR(IF((Income_Tax[[#This Row],[Yearly
Income]]*20%)&gt;=10000000,10000000,Income_Tax[[#This Row],[Yearly
Income]]*20%),"")</f>
        <v>0</v>
      </c>
      <c r="O12" s="7">
        <f>Income_Tax[[#This Row],[Parents]]*1000000</f>
        <v>0</v>
      </c>
      <c r="P12" s="7">
        <f>Income_Tax[[#This Row],[Marital]]*1000000</f>
        <v>0</v>
      </c>
      <c r="Q12" s="7">
        <f>Income_Tax[[#This Row],[Child]]*500000</f>
        <v>0</v>
      </c>
      <c r="R12" s="8" t="str">
        <f>IFERROR(IF(Income_Tax[[#This Row],[Yearly
Income]]&gt;4800000,Income_Tax[[#This Row],[Yearly
Income]]-SUM(Income_Tax[[#This Row],[SSB]:[Relief
(Child)]]),""),"")</f>
        <v/>
      </c>
      <c r="S12" s="8" t="str">
        <f>IFERROR(IF(Income_Tax[[#This Row],[Yearly
Income]]&gt;4800000,
IF(Income_Tax[[#This Row],[Income Tax]]&gt;=2000000,2000000,Income_Tax[[#This Row],[Income Tax]]),""),"")</f>
        <v/>
      </c>
      <c r="T12" s="8" t="str">
        <f>IFERROR(IF((Income_Tax[[#This Row],[Income Tax]]-Income_Tax[[#This Row],[Tax 0%]])&gt;=8000000,8000000,(Income_Tax[[#This Row],[Income Tax]]-Income_Tax[[#This Row],[Tax 0%]])),"")</f>
        <v/>
      </c>
      <c r="U12" s="7" t="str">
        <f>IFERROR(IF(Income_Tax[[#This Row],[Income Tax]]-SUM(Income_Tax[[#This Row],[Tax 0%]:[Tax 5%]])&gt;=20000000,20000000,Income_Tax[[#This Row],[Income Tax]]-SUM(Income_Tax[[#This Row],[Tax 0%]:[Tax 5%]])),"")</f>
        <v/>
      </c>
      <c r="V12" s="9" t="str">
        <f>IFERROR(IF(Income_Tax[[#This Row],[Income Tax]]-SUM(Income_Tax[[#This Row],[Tax 0%]:[Tax 10%]])&gt;20000000,20000000,Income_Tax[[#This Row],[Income Tax]]-SUM(Income_Tax[[#This Row],[Tax 0%]:[Tax 10%]])),"")</f>
        <v/>
      </c>
      <c r="W12" s="9" t="str">
        <f>IFERROR(IF(Income_Tax[[#This Row],[Income Tax]]-SUM(Income_Tax[[#This Row],[Tax 0%]:[Tax 15%]])&gt;20000000,20000000,Income_Tax[[#This Row],[Income Tax]]-SUM(Income_Tax[[#This Row],[Tax 0%]:[Tax 15%]])),"")</f>
        <v/>
      </c>
      <c r="X12" s="9" t="str">
        <f>IFERROR(Income_Tax[[#This Row],[Income Tax]]-SUM(Income_Tax[[#This Row],[Tax 0%]:[Tax 20%]]),"")</f>
        <v/>
      </c>
      <c r="Y12" s="7">
        <f>IFERROR(SUMPRODUCT(Income_Tax[[#This Row],[Tax 0%]:[Tax 25%]],{0,0.05,0.1,0.15,0.2,0.25}),"")</f>
        <v>0</v>
      </c>
      <c r="Z12" s="7">
        <f>IFERROR(Income_Tax[[#This Row],[Yearly
Income Tax]]/12,"")</f>
        <v>0</v>
      </c>
      <c r="AA12" s="10"/>
    </row>
    <row r="13" spans="1:28" ht="24.95" customHeight="1" x14ac:dyDescent="0.25">
      <c r="A13" s="3">
        <v>11</v>
      </c>
      <c r="B13" s="4"/>
      <c r="C13" s="4"/>
      <c r="D13" s="4"/>
      <c r="E13" s="4"/>
      <c r="F13" s="4"/>
      <c r="G13" s="14"/>
      <c r="H13" s="7">
        <f>IFERROR(Income_Tax[[#This Row],[Salary]]*12,"")</f>
        <v>0</v>
      </c>
      <c r="I13" s="5"/>
      <c r="J13" s="5"/>
      <c r="K13" s="5"/>
      <c r="L13" s="6"/>
      <c r="M13" s="7"/>
      <c r="N13" s="7">
        <f>IFERROR(IF((Income_Tax[[#This Row],[Yearly
Income]]*20%)&gt;=10000000,10000000,Income_Tax[[#This Row],[Yearly
Income]]*20%),"")</f>
        <v>0</v>
      </c>
      <c r="O13" s="7">
        <f>Income_Tax[[#This Row],[Parents]]*1000000</f>
        <v>0</v>
      </c>
      <c r="P13" s="7">
        <f>Income_Tax[[#This Row],[Marital]]*1000000</f>
        <v>0</v>
      </c>
      <c r="Q13" s="7">
        <f>Income_Tax[[#This Row],[Child]]*500000</f>
        <v>0</v>
      </c>
      <c r="R13" s="8" t="str">
        <f>IFERROR(IF(Income_Tax[[#This Row],[Yearly
Income]]&gt;4800000,Income_Tax[[#This Row],[Yearly
Income]]-SUM(Income_Tax[[#This Row],[SSB]:[Relief
(Child)]]),""),"")</f>
        <v/>
      </c>
      <c r="S13" s="8" t="str">
        <f>IFERROR(IF(Income_Tax[[#This Row],[Yearly
Income]]&gt;4800000,
IF(Income_Tax[[#This Row],[Income Tax]]&gt;=2000000,2000000,Income_Tax[[#This Row],[Income Tax]]),""),"")</f>
        <v/>
      </c>
      <c r="T13" s="8" t="str">
        <f>IFERROR(IF((Income_Tax[[#This Row],[Income Tax]]-Income_Tax[[#This Row],[Tax 0%]])&gt;=8000000,8000000,(Income_Tax[[#This Row],[Income Tax]]-Income_Tax[[#This Row],[Tax 0%]])),"")</f>
        <v/>
      </c>
      <c r="U13" s="7" t="str">
        <f>IFERROR(IF(Income_Tax[[#This Row],[Income Tax]]-SUM(Income_Tax[[#This Row],[Tax 0%]:[Tax 5%]])&gt;=20000000,20000000,Income_Tax[[#This Row],[Income Tax]]-SUM(Income_Tax[[#This Row],[Tax 0%]:[Tax 5%]])),"")</f>
        <v/>
      </c>
      <c r="V13" s="9" t="str">
        <f>IFERROR(IF(Income_Tax[[#This Row],[Income Tax]]-SUM(Income_Tax[[#This Row],[Tax 0%]:[Tax 10%]])&gt;20000000,20000000,Income_Tax[[#This Row],[Income Tax]]-SUM(Income_Tax[[#This Row],[Tax 0%]:[Tax 10%]])),"")</f>
        <v/>
      </c>
      <c r="W13" s="9" t="str">
        <f>IFERROR(IF(Income_Tax[[#This Row],[Income Tax]]-SUM(Income_Tax[[#This Row],[Tax 0%]:[Tax 15%]])&gt;20000000,20000000,Income_Tax[[#This Row],[Income Tax]]-SUM(Income_Tax[[#This Row],[Tax 0%]:[Tax 15%]])),"")</f>
        <v/>
      </c>
      <c r="X13" s="9" t="str">
        <f>IFERROR(Income_Tax[[#This Row],[Income Tax]]-SUM(Income_Tax[[#This Row],[Tax 0%]:[Tax 20%]]),"")</f>
        <v/>
      </c>
      <c r="Y13" s="7">
        <f>IFERROR(SUMPRODUCT(Income_Tax[[#This Row],[Tax 0%]:[Tax 25%]],{0,0.05,0.1,0.15,0.2,0.25}),"")</f>
        <v>0</v>
      </c>
      <c r="Z13" s="7">
        <f>IFERROR(Income_Tax[[#This Row],[Yearly
Income Tax]]/12,"")</f>
        <v>0</v>
      </c>
      <c r="AA13" s="10"/>
    </row>
    <row r="14" spans="1:28" ht="24.95" customHeight="1" x14ac:dyDescent="0.25">
      <c r="A14" s="3">
        <v>12</v>
      </c>
      <c r="B14" s="4"/>
      <c r="C14" s="4"/>
      <c r="D14" s="4"/>
      <c r="E14" s="4"/>
      <c r="F14" s="4"/>
      <c r="G14" s="14"/>
      <c r="H14" s="7">
        <f>IFERROR(Income_Tax[[#This Row],[Salary]]*12,"")</f>
        <v>0</v>
      </c>
      <c r="I14" s="5"/>
      <c r="J14" s="5"/>
      <c r="K14" s="5"/>
      <c r="L14" s="6"/>
      <c r="M14" s="7"/>
      <c r="N14" s="7">
        <f>IFERROR(IF((Income_Tax[[#This Row],[Yearly
Income]]*20%)&gt;=10000000,10000000,Income_Tax[[#This Row],[Yearly
Income]]*20%),"")</f>
        <v>0</v>
      </c>
      <c r="O14" s="7">
        <f>Income_Tax[[#This Row],[Parents]]*1000000</f>
        <v>0</v>
      </c>
      <c r="P14" s="7">
        <f>Income_Tax[[#This Row],[Marital]]*1000000</f>
        <v>0</v>
      </c>
      <c r="Q14" s="7">
        <f>Income_Tax[[#This Row],[Child]]*500000</f>
        <v>0</v>
      </c>
      <c r="R14" s="8" t="str">
        <f>IFERROR(IF(Income_Tax[[#This Row],[Yearly
Income]]&gt;4800000,Income_Tax[[#This Row],[Yearly
Income]]-SUM(Income_Tax[[#This Row],[SSB]:[Relief
(Child)]]),""),"")</f>
        <v/>
      </c>
      <c r="S14" s="8" t="str">
        <f>IFERROR(IF(Income_Tax[[#This Row],[Yearly
Income]]&gt;4800000,
IF(Income_Tax[[#This Row],[Income Tax]]&gt;=2000000,2000000,Income_Tax[[#This Row],[Income Tax]]),""),"")</f>
        <v/>
      </c>
      <c r="T14" s="8" t="str">
        <f>IFERROR(IF((Income_Tax[[#This Row],[Income Tax]]-Income_Tax[[#This Row],[Tax 0%]])&gt;=8000000,8000000,(Income_Tax[[#This Row],[Income Tax]]-Income_Tax[[#This Row],[Tax 0%]])),"")</f>
        <v/>
      </c>
      <c r="U14" s="7" t="str">
        <f>IFERROR(IF(Income_Tax[[#This Row],[Income Tax]]-SUM(Income_Tax[[#This Row],[Tax 0%]:[Tax 5%]])&gt;=20000000,20000000,Income_Tax[[#This Row],[Income Tax]]-SUM(Income_Tax[[#This Row],[Tax 0%]:[Tax 5%]])),"")</f>
        <v/>
      </c>
      <c r="V14" s="9" t="str">
        <f>IFERROR(IF(Income_Tax[[#This Row],[Income Tax]]-SUM(Income_Tax[[#This Row],[Tax 0%]:[Tax 10%]])&gt;20000000,20000000,Income_Tax[[#This Row],[Income Tax]]-SUM(Income_Tax[[#This Row],[Tax 0%]:[Tax 10%]])),"")</f>
        <v/>
      </c>
      <c r="W14" s="9" t="str">
        <f>IFERROR(IF(Income_Tax[[#This Row],[Income Tax]]-SUM(Income_Tax[[#This Row],[Tax 0%]:[Tax 15%]])&gt;20000000,20000000,Income_Tax[[#This Row],[Income Tax]]-SUM(Income_Tax[[#This Row],[Tax 0%]:[Tax 15%]])),"")</f>
        <v/>
      </c>
      <c r="X14" s="9" t="str">
        <f>IFERROR(Income_Tax[[#This Row],[Income Tax]]-SUM(Income_Tax[[#This Row],[Tax 0%]:[Tax 20%]]),"")</f>
        <v/>
      </c>
      <c r="Y14" s="7">
        <f>IFERROR(SUMPRODUCT(Income_Tax[[#This Row],[Tax 0%]:[Tax 25%]],{0,0.05,0.1,0.15,0.2,0.25}),"")</f>
        <v>0</v>
      </c>
      <c r="Z14" s="7">
        <f>IFERROR(Income_Tax[[#This Row],[Yearly
Income Tax]]/12,"")</f>
        <v>0</v>
      </c>
      <c r="AA14" s="10"/>
    </row>
    <row r="15" spans="1:28" ht="24.95" customHeight="1" x14ac:dyDescent="0.25">
      <c r="A15" s="3">
        <v>13</v>
      </c>
      <c r="B15" s="4"/>
      <c r="C15" s="4"/>
      <c r="D15" s="4"/>
      <c r="E15" s="4"/>
      <c r="F15" s="4"/>
      <c r="G15" s="14"/>
      <c r="H15" s="7">
        <f>IFERROR(Income_Tax[[#This Row],[Salary]]*12,"")</f>
        <v>0</v>
      </c>
      <c r="I15" s="5"/>
      <c r="J15" s="5"/>
      <c r="K15" s="5"/>
      <c r="L15" s="6"/>
      <c r="M15" s="7"/>
      <c r="N15" s="7">
        <f>IFERROR(IF((Income_Tax[[#This Row],[Yearly
Income]]*20%)&gt;=10000000,10000000,Income_Tax[[#This Row],[Yearly
Income]]*20%),"")</f>
        <v>0</v>
      </c>
      <c r="O15" s="7">
        <f>Income_Tax[[#This Row],[Parents]]*1000000</f>
        <v>0</v>
      </c>
      <c r="P15" s="7">
        <f>Income_Tax[[#This Row],[Marital]]*1000000</f>
        <v>0</v>
      </c>
      <c r="Q15" s="7">
        <f>Income_Tax[[#This Row],[Child]]*500000</f>
        <v>0</v>
      </c>
      <c r="R15" s="8" t="str">
        <f>IFERROR(IF(Income_Tax[[#This Row],[Yearly
Income]]&gt;4800000,Income_Tax[[#This Row],[Yearly
Income]]-SUM(Income_Tax[[#This Row],[SSB]:[Relief
(Child)]]),""),"")</f>
        <v/>
      </c>
      <c r="S15" s="8" t="str">
        <f>IFERROR(IF(Income_Tax[[#This Row],[Yearly
Income]]&gt;4800000,
IF(Income_Tax[[#This Row],[Income Tax]]&gt;=2000000,2000000,Income_Tax[[#This Row],[Income Tax]]),""),"")</f>
        <v/>
      </c>
      <c r="T15" s="8" t="str">
        <f>IFERROR(IF((Income_Tax[[#This Row],[Income Tax]]-Income_Tax[[#This Row],[Tax 0%]])&gt;=8000000,8000000,(Income_Tax[[#This Row],[Income Tax]]-Income_Tax[[#This Row],[Tax 0%]])),"")</f>
        <v/>
      </c>
      <c r="U15" s="7" t="str">
        <f>IFERROR(IF(Income_Tax[[#This Row],[Income Tax]]-SUM(Income_Tax[[#This Row],[Tax 0%]:[Tax 5%]])&gt;=20000000,20000000,Income_Tax[[#This Row],[Income Tax]]-SUM(Income_Tax[[#This Row],[Tax 0%]:[Tax 5%]])),"")</f>
        <v/>
      </c>
      <c r="V15" s="9" t="str">
        <f>IFERROR(IF(Income_Tax[[#This Row],[Income Tax]]-SUM(Income_Tax[[#This Row],[Tax 0%]:[Tax 10%]])&gt;20000000,20000000,Income_Tax[[#This Row],[Income Tax]]-SUM(Income_Tax[[#This Row],[Tax 0%]:[Tax 10%]])),"")</f>
        <v/>
      </c>
      <c r="W15" s="9" t="str">
        <f>IFERROR(IF(Income_Tax[[#This Row],[Income Tax]]-SUM(Income_Tax[[#This Row],[Tax 0%]:[Tax 15%]])&gt;20000000,20000000,Income_Tax[[#This Row],[Income Tax]]-SUM(Income_Tax[[#This Row],[Tax 0%]:[Tax 15%]])),"")</f>
        <v/>
      </c>
      <c r="X15" s="9" t="str">
        <f>IFERROR(Income_Tax[[#This Row],[Income Tax]]-SUM(Income_Tax[[#This Row],[Tax 0%]:[Tax 20%]]),"")</f>
        <v/>
      </c>
      <c r="Y15" s="7">
        <f>IFERROR(SUMPRODUCT(Income_Tax[[#This Row],[Tax 0%]:[Tax 25%]],{0,0.05,0.1,0.15,0.2,0.25}),"")</f>
        <v>0</v>
      </c>
      <c r="Z15" s="7">
        <f>IFERROR(Income_Tax[[#This Row],[Yearly
Income Tax]]/12,"")</f>
        <v>0</v>
      </c>
      <c r="AA15" s="10"/>
    </row>
    <row r="16" spans="1:28" ht="24.95" customHeight="1" x14ac:dyDescent="0.25">
      <c r="A16" s="3">
        <v>14</v>
      </c>
      <c r="B16" s="4"/>
      <c r="C16" s="4"/>
      <c r="D16" s="4"/>
      <c r="E16" s="4"/>
      <c r="F16" s="4"/>
      <c r="G16" s="14"/>
      <c r="H16" s="7">
        <f>IFERROR(Income_Tax[[#This Row],[Salary]]*12,"")</f>
        <v>0</v>
      </c>
      <c r="I16" s="5"/>
      <c r="J16" s="5"/>
      <c r="K16" s="5"/>
      <c r="L16" s="6"/>
      <c r="M16" s="7"/>
      <c r="N16" s="7">
        <f>IFERROR(IF((Income_Tax[[#This Row],[Yearly
Income]]*20%)&gt;=10000000,10000000,Income_Tax[[#This Row],[Yearly
Income]]*20%),"")</f>
        <v>0</v>
      </c>
      <c r="O16" s="7">
        <f>Income_Tax[[#This Row],[Parents]]*1000000</f>
        <v>0</v>
      </c>
      <c r="P16" s="7">
        <f>Income_Tax[[#This Row],[Marital]]*1000000</f>
        <v>0</v>
      </c>
      <c r="Q16" s="7">
        <f>Income_Tax[[#This Row],[Child]]*500000</f>
        <v>0</v>
      </c>
      <c r="R16" s="8" t="str">
        <f>IFERROR(IF(Income_Tax[[#This Row],[Yearly
Income]]&gt;4800000,Income_Tax[[#This Row],[Yearly
Income]]-SUM(Income_Tax[[#This Row],[SSB]:[Relief
(Child)]]),""),"")</f>
        <v/>
      </c>
      <c r="S16" s="8" t="str">
        <f>IFERROR(IF(Income_Tax[[#This Row],[Yearly
Income]]&gt;4800000,
IF(Income_Tax[[#This Row],[Income Tax]]&gt;=2000000,2000000,Income_Tax[[#This Row],[Income Tax]]),""),"")</f>
        <v/>
      </c>
      <c r="T16" s="8" t="str">
        <f>IFERROR(IF((Income_Tax[[#This Row],[Income Tax]]-Income_Tax[[#This Row],[Tax 0%]])&gt;=8000000,8000000,(Income_Tax[[#This Row],[Income Tax]]-Income_Tax[[#This Row],[Tax 0%]])),"")</f>
        <v/>
      </c>
      <c r="U16" s="7" t="str">
        <f>IFERROR(IF(Income_Tax[[#This Row],[Income Tax]]-SUM(Income_Tax[[#This Row],[Tax 0%]:[Tax 5%]])&gt;=20000000,20000000,Income_Tax[[#This Row],[Income Tax]]-SUM(Income_Tax[[#This Row],[Tax 0%]:[Tax 5%]])),"")</f>
        <v/>
      </c>
      <c r="V16" s="9" t="str">
        <f>IFERROR(IF(Income_Tax[[#This Row],[Income Tax]]-SUM(Income_Tax[[#This Row],[Tax 0%]:[Tax 10%]])&gt;20000000,20000000,Income_Tax[[#This Row],[Income Tax]]-SUM(Income_Tax[[#This Row],[Tax 0%]:[Tax 10%]])),"")</f>
        <v/>
      </c>
      <c r="W16" s="9" t="str">
        <f>IFERROR(IF(Income_Tax[[#This Row],[Income Tax]]-SUM(Income_Tax[[#This Row],[Tax 0%]:[Tax 15%]])&gt;20000000,20000000,Income_Tax[[#This Row],[Income Tax]]-SUM(Income_Tax[[#This Row],[Tax 0%]:[Tax 15%]])),"")</f>
        <v/>
      </c>
      <c r="X16" s="9" t="str">
        <f>IFERROR(Income_Tax[[#This Row],[Income Tax]]-SUM(Income_Tax[[#This Row],[Tax 0%]:[Tax 20%]]),"")</f>
        <v/>
      </c>
      <c r="Y16" s="7">
        <f>IFERROR(SUMPRODUCT(Income_Tax[[#This Row],[Tax 0%]:[Tax 25%]],{0,0.05,0.1,0.15,0.2,0.25}),"")</f>
        <v>0</v>
      </c>
      <c r="Z16" s="7">
        <f>IFERROR(Income_Tax[[#This Row],[Yearly
Income Tax]]/12,"")</f>
        <v>0</v>
      </c>
      <c r="AA16" s="10"/>
    </row>
    <row r="17" spans="1:27" ht="24.95" customHeight="1" x14ac:dyDescent="0.25">
      <c r="A17" s="3">
        <v>15</v>
      </c>
      <c r="B17" s="4"/>
      <c r="C17" s="4"/>
      <c r="D17" s="4"/>
      <c r="E17" s="4"/>
      <c r="F17" s="4"/>
      <c r="G17" s="14"/>
      <c r="H17" s="7">
        <f>IFERROR(Income_Tax[[#This Row],[Salary]]*12,"")</f>
        <v>0</v>
      </c>
      <c r="I17" s="11"/>
      <c r="J17" s="11"/>
      <c r="K17" s="11"/>
      <c r="L17" s="6"/>
      <c r="M17" s="12"/>
      <c r="N17" s="7">
        <f>IFERROR(IF((Income_Tax[[#This Row],[Yearly
Income]]*20%)&gt;=10000000,10000000,Income_Tax[[#This Row],[Yearly
Income]]*20%),"")</f>
        <v>0</v>
      </c>
      <c r="O17" s="7">
        <f>Income_Tax[[#This Row],[Parents]]*1000000</f>
        <v>0</v>
      </c>
      <c r="P17" s="7">
        <f>Income_Tax[[#This Row],[Marital]]*1000000</f>
        <v>0</v>
      </c>
      <c r="Q17" s="7">
        <f>Income_Tax[[#This Row],[Child]]*500000</f>
        <v>0</v>
      </c>
      <c r="R17" s="8" t="str">
        <f>IFERROR(IF(Income_Tax[[#This Row],[Yearly
Income]]&gt;4800000,Income_Tax[[#This Row],[Yearly
Income]]-SUM(Income_Tax[[#This Row],[SSB]:[Relief
(Child)]]),""),"")</f>
        <v/>
      </c>
      <c r="S17" s="8" t="str">
        <f>IFERROR(IF(Income_Tax[[#This Row],[Yearly
Income]]&gt;4800000,
IF(Income_Tax[[#This Row],[Income Tax]]&gt;=2000000,2000000,Income_Tax[[#This Row],[Income Tax]]),""),"")</f>
        <v/>
      </c>
      <c r="T17" s="8" t="str">
        <f>IFERROR(IF((Income_Tax[[#This Row],[Income Tax]]-Income_Tax[[#This Row],[Tax 0%]])&gt;=8000000,8000000,(Income_Tax[[#This Row],[Income Tax]]-Income_Tax[[#This Row],[Tax 0%]])),"")</f>
        <v/>
      </c>
      <c r="U17" s="7" t="str">
        <f>IFERROR(IF(Income_Tax[[#This Row],[Income Tax]]-SUM(Income_Tax[[#This Row],[Tax 0%]:[Tax 5%]])&gt;=20000000,20000000,Income_Tax[[#This Row],[Income Tax]]-SUM(Income_Tax[[#This Row],[Tax 0%]:[Tax 5%]])),"")</f>
        <v/>
      </c>
      <c r="V17" s="9" t="str">
        <f>IFERROR(IF(Income_Tax[[#This Row],[Income Tax]]-SUM(Income_Tax[[#This Row],[Tax 0%]:[Tax 10%]])&gt;20000000,20000000,Income_Tax[[#This Row],[Income Tax]]-SUM(Income_Tax[[#This Row],[Tax 0%]:[Tax 10%]])),"")</f>
        <v/>
      </c>
      <c r="W17" s="9" t="str">
        <f>IFERROR(IF(Income_Tax[[#This Row],[Income Tax]]-SUM(Income_Tax[[#This Row],[Tax 0%]:[Tax 15%]])&gt;20000000,20000000,Income_Tax[[#This Row],[Income Tax]]-SUM(Income_Tax[[#This Row],[Tax 0%]:[Tax 15%]])),"")</f>
        <v/>
      </c>
      <c r="X17" s="9" t="str">
        <f>IFERROR(Income_Tax[[#This Row],[Income Tax]]-SUM(Income_Tax[[#This Row],[Tax 0%]:[Tax 20%]]),"")</f>
        <v/>
      </c>
      <c r="Y17" s="7">
        <f>IFERROR(SUMPRODUCT(Income_Tax[[#This Row],[Tax 0%]:[Tax 25%]],{0,0.05,0.1,0.15,0.2,0.25}),"")</f>
        <v>0</v>
      </c>
      <c r="Z17" s="7">
        <f>IFERROR(Income_Tax[[#This Row],[Yearly
Income Tax]]/12,"")</f>
        <v>0</v>
      </c>
      <c r="AA17" s="13"/>
    </row>
    <row r="18" spans="1:27" ht="24.95" customHeight="1" x14ac:dyDescent="0.25">
      <c r="A18" s="3">
        <v>16</v>
      </c>
      <c r="B18" s="4"/>
      <c r="C18" s="4"/>
      <c r="D18" s="4"/>
      <c r="E18" s="4"/>
      <c r="F18" s="4"/>
      <c r="G18" s="14"/>
      <c r="H18" s="7">
        <f>IFERROR(Income_Tax[[#This Row],[Salary]]*12,"")</f>
        <v>0</v>
      </c>
      <c r="I18" s="5"/>
      <c r="J18" s="5"/>
      <c r="K18" s="5"/>
      <c r="L18" s="6"/>
      <c r="M18" s="7"/>
      <c r="N18" s="7">
        <f>IFERROR(IF((Income_Tax[[#This Row],[Yearly
Income]]*20%)&gt;=10000000,10000000,Income_Tax[[#This Row],[Yearly
Income]]*20%),"")</f>
        <v>0</v>
      </c>
      <c r="O18" s="7">
        <f>Income_Tax[[#This Row],[Parents]]*1000000</f>
        <v>0</v>
      </c>
      <c r="P18" s="7">
        <f>Income_Tax[[#This Row],[Marital]]*1000000</f>
        <v>0</v>
      </c>
      <c r="Q18" s="7">
        <f>Income_Tax[[#This Row],[Child]]*500000</f>
        <v>0</v>
      </c>
      <c r="R18" s="8" t="str">
        <f>IFERROR(IF(Income_Tax[[#This Row],[Yearly
Income]]&gt;4800000,Income_Tax[[#This Row],[Yearly
Income]]-SUM(Income_Tax[[#This Row],[SSB]:[Relief
(Child)]]),""),"")</f>
        <v/>
      </c>
      <c r="S18" s="8" t="str">
        <f>IFERROR(IF(Income_Tax[[#This Row],[Yearly
Income]]&gt;4800000,
IF(Income_Tax[[#This Row],[Income Tax]]&gt;=2000000,2000000,Income_Tax[[#This Row],[Income Tax]]),""),"")</f>
        <v/>
      </c>
      <c r="T18" s="8" t="str">
        <f>IFERROR(IF((Income_Tax[[#This Row],[Income Tax]]-Income_Tax[[#This Row],[Tax 0%]])&gt;=8000000,8000000,(Income_Tax[[#This Row],[Income Tax]]-Income_Tax[[#This Row],[Tax 0%]])),"")</f>
        <v/>
      </c>
      <c r="U18" s="7" t="str">
        <f>IFERROR(IF(Income_Tax[[#This Row],[Income Tax]]-SUM(Income_Tax[[#This Row],[Tax 0%]:[Tax 5%]])&gt;=20000000,20000000,Income_Tax[[#This Row],[Income Tax]]-SUM(Income_Tax[[#This Row],[Tax 0%]:[Tax 5%]])),"")</f>
        <v/>
      </c>
      <c r="V18" s="9" t="str">
        <f>IFERROR(IF(Income_Tax[[#This Row],[Income Tax]]-SUM(Income_Tax[[#This Row],[Tax 0%]:[Tax 10%]])&gt;20000000,20000000,Income_Tax[[#This Row],[Income Tax]]-SUM(Income_Tax[[#This Row],[Tax 0%]:[Tax 10%]])),"")</f>
        <v/>
      </c>
      <c r="W18" s="9" t="str">
        <f>IFERROR(IF(Income_Tax[[#This Row],[Income Tax]]-SUM(Income_Tax[[#This Row],[Tax 0%]:[Tax 15%]])&gt;20000000,20000000,Income_Tax[[#This Row],[Income Tax]]-SUM(Income_Tax[[#This Row],[Tax 0%]:[Tax 15%]])),"")</f>
        <v/>
      </c>
      <c r="X18" s="9" t="str">
        <f>IFERROR(Income_Tax[[#This Row],[Income Tax]]-SUM(Income_Tax[[#This Row],[Tax 0%]:[Tax 20%]]),"")</f>
        <v/>
      </c>
      <c r="Y18" s="7">
        <f>IFERROR(SUMPRODUCT(Income_Tax[[#This Row],[Tax 0%]:[Tax 25%]],{0,0.05,0.1,0.15,0.2,0.25}),"")</f>
        <v>0</v>
      </c>
      <c r="Z18" s="7">
        <f>IFERROR(Income_Tax[[#This Row],[Yearly
Income Tax]]/12,"")</f>
        <v>0</v>
      </c>
      <c r="AA18" s="10"/>
    </row>
    <row r="19" spans="1:27" ht="24.95" customHeight="1" x14ac:dyDescent="0.25">
      <c r="A19" s="3">
        <v>17</v>
      </c>
      <c r="B19" s="4"/>
      <c r="C19" s="4"/>
      <c r="D19" s="4"/>
      <c r="E19" s="4"/>
      <c r="F19" s="4"/>
      <c r="G19" s="14"/>
      <c r="H19" s="7">
        <f>IFERROR(Income_Tax[[#This Row],[Salary]]*12,"")</f>
        <v>0</v>
      </c>
      <c r="I19" s="5"/>
      <c r="J19" s="5"/>
      <c r="K19" s="5"/>
      <c r="L19" s="6"/>
      <c r="M19" s="7"/>
      <c r="N19" s="7">
        <f>IFERROR(IF((Income_Tax[[#This Row],[Yearly
Income]]*20%)&gt;=10000000,10000000,Income_Tax[[#This Row],[Yearly
Income]]*20%),"")</f>
        <v>0</v>
      </c>
      <c r="O19" s="7">
        <f>Income_Tax[[#This Row],[Parents]]*1000000</f>
        <v>0</v>
      </c>
      <c r="P19" s="7">
        <f>Income_Tax[[#This Row],[Marital]]*1000000</f>
        <v>0</v>
      </c>
      <c r="Q19" s="7">
        <f>Income_Tax[[#This Row],[Child]]*500000</f>
        <v>0</v>
      </c>
      <c r="R19" s="8" t="str">
        <f>IFERROR(IF(Income_Tax[[#This Row],[Yearly
Income]]&gt;4800000,Income_Tax[[#This Row],[Yearly
Income]]-SUM(Income_Tax[[#This Row],[SSB]:[Relief
(Child)]]),""),"")</f>
        <v/>
      </c>
      <c r="S19" s="8" t="str">
        <f>IFERROR(IF(Income_Tax[[#This Row],[Yearly
Income]]&gt;4800000,
IF(Income_Tax[[#This Row],[Income Tax]]&gt;=2000000,2000000,Income_Tax[[#This Row],[Income Tax]]),""),"")</f>
        <v/>
      </c>
      <c r="T19" s="8" t="str">
        <f>IFERROR(IF((Income_Tax[[#This Row],[Income Tax]]-Income_Tax[[#This Row],[Tax 0%]])&gt;=8000000,8000000,(Income_Tax[[#This Row],[Income Tax]]-Income_Tax[[#This Row],[Tax 0%]])),"")</f>
        <v/>
      </c>
      <c r="U19" s="7" t="str">
        <f>IFERROR(IF(Income_Tax[[#This Row],[Income Tax]]-SUM(Income_Tax[[#This Row],[Tax 0%]:[Tax 5%]])&gt;=20000000,20000000,Income_Tax[[#This Row],[Income Tax]]-SUM(Income_Tax[[#This Row],[Tax 0%]:[Tax 5%]])),"")</f>
        <v/>
      </c>
      <c r="V19" s="9" t="str">
        <f>IFERROR(IF(Income_Tax[[#This Row],[Income Tax]]-SUM(Income_Tax[[#This Row],[Tax 0%]:[Tax 10%]])&gt;20000000,20000000,Income_Tax[[#This Row],[Income Tax]]-SUM(Income_Tax[[#This Row],[Tax 0%]:[Tax 10%]])),"")</f>
        <v/>
      </c>
      <c r="W19" s="9" t="str">
        <f>IFERROR(IF(Income_Tax[[#This Row],[Income Tax]]-SUM(Income_Tax[[#This Row],[Tax 0%]:[Tax 15%]])&gt;20000000,20000000,Income_Tax[[#This Row],[Income Tax]]-SUM(Income_Tax[[#This Row],[Tax 0%]:[Tax 15%]])),"")</f>
        <v/>
      </c>
      <c r="X19" s="9" t="str">
        <f>IFERROR(Income_Tax[[#This Row],[Income Tax]]-SUM(Income_Tax[[#This Row],[Tax 0%]:[Tax 20%]]),"")</f>
        <v/>
      </c>
      <c r="Y19" s="7">
        <f>IFERROR(SUMPRODUCT(Income_Tax[[#This Row],[Tax 0%]:[Tax 25%]],{0,0.05,0.1,0.15,0.2,0.25}),"")</f>
        <v>0</v>
      </c>
      <c r="Z19" s="7">
        <f>IFERROR(Income_Tax[[#This Row],[Yearly
Income Tax]]/12,"")</f>
        <v>0</v>
      </c>
      <c r="AA19" s="10"/>
    </row>
    <row r="20" spans="1:27" ht="24.95" customHeight="1" x14ac:dyDescent="0.25">
      <c r="A20" s="3">
        <v>18</v>
      </c>
      <c r="B20" s="4"/>
      <c r="C20" s="4"/>
      <c r="D20" s="4"/>
      <c r="E20" s="4"/>
      <c r="F20" s="4"/>
      <c r="G20" s="14"/>
      <c r="H20" s="7">
        <f>IFERROR(Income_Tax[[#This Row],[Salary]]*12,"")</f>
        <v>0</v>
      </c>
      <c r="I20" s="5"/>
      <c r="J20" s="5"/>
      <c r="K20" s="5"/>
      <c r="L20" s="6"/>
      <c r="M20" s="7"/>
      <c r="N20" s="7">
        <f>IFERROR(IF((Income_Tax[[#This Row],[Yearly
Income]]*20%)&gt;=10000000,10000000,Income_Tax[[#This Row],[Yearly
Income]]*20%),"")</f>
        <v>0</v>
      </c>
      <c r="O20" s="7">
        <f>Income_Tax[[#This Row],[Parents]]*1000000</f>
        <v>0</v>
      </c>
      <c r="P20" s="7">
        <f>Income_Tax[[#This Row],[Marital]]*1000000</f>
        <v>0</v>
      </c>
      <c r="Q20" s="7">
        <f>Income_Tax[[#This Row],[Child]]*500000</f>
        <v>0</v>
      </c>
      <c r="R20" s="8" t="str">
        <f>IFERROR(IF(Income_Tax[[#This Row],[Yearly
Income]]&gt;4800000,Income_Tax[[#This Row],[Yearly
Income]]-SUM(Income_Tax[[#This Row],[SSB]:[Relief
(Child)]]),""),"")</f>
        <v/>
      </c>
      <c r="S20" s="8" t="str">
        <f>IFERROR(IF(Income_Tax[[#This Row],[Yearly
Income]]&gt;4800000,
IF(Income_Tax[[#This Row],[Income Tax]]&gt;=2000000,2000000,Income_Tax[[#This Row],[Income Tax]]),""),"")</f>
        <v/>
      </c>
      <c r="T20" s="8" t="str">
        <f>IFERROR(IF((Income_Tax[[#This Row],[Income Tax]]-Income_Tax[[#This Row],[Tax 0%]])&gt;=8000000,8000000,(Income_Tax[[#This Row],[Income Tax]]-Income_Tax[[#This Row],[Tax 0%]])),"")</f>
        <v/>
      </c>
      <c r="U20" s="7" t="str">
        <f>IFERROR(IF(Income_Tax[[#This Row],[Income Tax]]-SUM(Income_Tax[[#This Row],[Tax 0%]:[Tax 5%]])&gt;=20000000,20000000,Income_Tax[[#This Row],[Income Tax]]-SUM(Income_Tax[[#This Row],[Tax 0%]:[Tax 5%]])),"")</f>
        <v/>
      </c>
      <c r="V20" s="9" t="str">
        <f>IFERROR(IF(Income_Tax[[#This Row],[Income Tax]]-SUM(Income_Tax[[#This Row],[Tax 0%]:[Tax 10%]])&gt;20000000,20000000,Income_Tax[[#This Row],[Income Tax]]-SUM(Income_Tax[[#This Row],[Tax 0%]:[Tax 10%]])),"")</f>
        <v/>
      </c>
      <c r="W20" s="9" t="str">
        <f>IFERROR(IF(Income_Tax[[#This Row],[Income Tax]]-SUM(Income_Tax[[#This Row],[Tax 0%]:[Tax 15%]])&gt;20000000,20000000,Income_Tax[[#This Row],[Income Tax]]-SUM(Income_Tax[[#This Row],[Tax 0%]:[Tax 15%]])),"")</f>
        <v/>
      </c>
      <c r="X20" s="9" t="str">
        <f>IFERROR(Income_Tax[[#This Row],[Income Tax]]-SUM(Income_Tax[[#This Row],[Tax 0%]:[Tax 20%]]),"")</f>
        <v/>
      </c>
      <c r="Y20" s="7">
        <f>IFERROR(SUMPRODUCT(Income_Tax[[#This Row],[Tax 0%]:[Tax 25%]],{0,0.05,0.1,0.15,0.2,0.25}),"")</f>
        <v>0</v>
      </c>
      <c r="Z20" s="7">
        <f>IFERROR(Income_Tax[[#This Row],[Yearly
Income Tax]]/12,"")</f>
        <v>0</v>
      </c>
      <c r="AA20" s="10"/>
    </row>
    <row r="21" spans="1:27" ht="24.95" customHeight="1" x14ac:dyDescent="0.25">
      <c r="A21" s="3">
        <v>19</v>
      </c>
      <c r="B21" s="4"/>
      <c r="C21" s="4"/>
      <c r="D21" s="4"/>
      <c r="E21" s="4"/>
      <c r="F21" s="4"/>
      <c r="G21" s="14"/>
      <c r="H21" s="7">
        <f>IFERROR(Income_Tax[[#This Row],[Salary]]*12,"")</f>
        <v>0</v>
      </c>
      <c r="I21" s="5"/>
      <c r="J21" s="5"/>
      <c r="K21" s="5"/>
      <c r="L21" s="6"/>
      <c r="M21" s="7"/>
      <c r="N21" s="7">
        <f>IFERROR(IF((Income_Tax[[#This Row],[Yearly
Income]]*20%)&gt;=10000000,10000000,Income_Tax[[#This Row],[Yearly
Income]]*20%),"")</f>
        <v>0</v>
      </c>
      <c r="O21" s="7">
        <f>Income_Tax[[#This Row],[Parents]]*1000000</f>
        <v>0</v>
      </c>
      <c r="P21" s="7">
        <f>Income_Tax[[#This Row],[Marital]]*1000000</f>
        <v>0</v>
      </c>
      <c r="Q21" s="7">
        <f>Income_Tax[[#This Row],[Child]]*500000</f>
        <v>0</v>
      </c>
      <c r="R21" s="8" t="str">
        <f>IFERROR(IF(Income_Tax[[#This Row],[Yearly
Income]]&gt;4800000,Income_Tax[[#This Row],[Yearly
Income]]-SUM(Income_Tax[[#This Row],[SSB]:[Relief
(Child)]]),""),"")</f>
        <v/>
      </c>
      <c r="S21" s="8" t="str">
        <f>IFERROR(IF(Income_Tax[[#This Row],[Yearly
Income]]&gt;4800000,
IF(Income_Tax[[#This Row],[Income Tax]]&gt;=2000000,2000000,Income_Tax[[#This Row],[Income Tax]]),""),"")</f>
        <v/>
      </c>
      <c r="T21" s="8" t="str">
        <f>IFERROR(IF((Income_Tax[[#This Row],[Income Tax]]-Income_Tax[[#This Row],[Tax 0%]])&gt;=8000000,8000000,(Income_Tax[[#This Row],[Income Tax]]-Income_Tax[[#This Row],[Tax 0%]])),"")</f>
        <v/>
      </c>
      <c r="U21" s="7" t="str">
        <f>IFERROR(IF(Income_Tax[[#This Row],[Income Tax]]-SUM(Income_Tax[[#This Row],[Tax 0%]:[Tax 5%]])&gt;=20000000,20000000,Income_Tax[[#This Row],[Income Tax]]-SUM(Income_Tax[[#This Row],[Tax 0%]:[Tax 5%]])),"")</f>
        <v/>
      </c>
      <c r="V21" s="9" t="str">
        <f>IFERROR(IF(Income_Tax[[#This Row],[Income Tax]]-SUM(Income_Tax[[#This Row],[Tax 0%]:[Tax 10%]])&gt;20000000,20000000,Income_Tax[[#This Row],[Income Tax]]-SUM(Income_Tax[[#This Row],[Tax 0%]:[Tax 10%]])),"")</f>
        <v/>
      </c>
      <c r="W21" s="9" t="str">
        <f>IFERROR(IF(Income_Tax[[#This Row],[Income Tax]]-SUM(Income_Tax[[#This Row],[Tax 0%]:[Tax 15%]])&gt;20000000,20000000,Income_Tax[[#This Row],[Income Tax]]-SUM(Income_Tax[[#This Row],[Tax 0%]:[Tax 15%]])),"")</f>
        <v/>
      </c>
      <c r="X21" s="9" t="str">
        <f>IFERROR(Income_Tax[[#This Row],[Income Tax]]-SUM(Income_Tax[[#This Row],[Tax 0%]:[Tax 20%]]),"")</f>
        <v/>
      </c>
      <c r="Y21" s="7">
        <f>IFERROR(SUMPRODUCT(Income_Tax[[#This Row],[Tax 0%]:[Tax 25%]],{0,0.05,0.1,0.15,0.2,0.25}),"")</f>
        <v>0</v>
      </c>
      <c r="Z21" s="7">
        <f>IFERROR(Income_Tax[[#This Row],[Yearly
Income Tax]]/12,"")</f>
        <v>0</v>
      </c>
      <c r="AA21" s="10"/>
    </row>
    <row r="22" spans="1:27" ht="24.95" customHeight="1" x14ac:dyDescent="0.25">
      <c r="A22" s="3">
        <v>20</v>
      </c>
      <c r="B22" s="4"/>
      <c r="C22" s="4"/>
      <c r="D22" s="4"/>
      <c r="E22" s="4"/>
      <c r="F22" s="4"/>
      <c r="G22" s="14"/>
      <c r="H22" s="7">
        <f>IFERROR(Income_Tax[[#This Row],[Salary]]*12,"")</f>
        <v>0</v>
      </c>
      <c r="I22" s="11"/>
      <c r="J22" s="11"/>
      <c r="K22" s="11"/>
      <c r="L22" s="6"/>
      <c r="M22" s="12"/>
      <c r="N22" s="7">
        <f>IFERROR(IF((Income_Tax[[#This Row],[Yearly
Income]]*20%)&gt;=10000000,10000000,Income_Tax[[#This Row],[Yearly
Income]]*20%),"")</f>
        <v>0</v>
      </c>
      <c r="O22" s="7">
        <f>Income_Tax[[#This Row],[Parents]]*1000000</f>
        <v>0</v>
      </c>
      <c r="P22" s="7">
        <f>Income_Tax[[#This Row],[Marital]]*1000000</f>
        <v>0</v>
      </c>
      <c r="Q22" s="7">
        <f>Income_Tax[[#This Row],[Child]]*500000</f>
        <v>0</v>
      </c>
      <c r="R22" s="8" t="str">
        <f>IFERROR(IF(Income_Tax[[#This Row],[Yearly
Income]]&gt;4800000,Income_Tax[[#This Row],[Yearly
Income]]-SUM(Income_Tax[[#This Row],[SSB]:[Relief
(Child)]]),""),"")</f>
        <v/>
      </c>
      <c r="S22" s="8" t="str">
        <f>IFERROR(IF(Income_Tax[[#This Row],[Yearly
Income]]&gt;4800000,
IF(Income_Tax[[#This Row],[Income Tax]]&gt;=2000000,2000000,Income_Tax[[#This Row],[Income Tax]]),""),"")</f>
        <v/>
      </c>
      <c r="T22" s="8" t="str">
        <f>IFERROR(IF((Income_Tax[[#This Row],[Income Tax]]-Income_Tax[[#This Row],[Tax 0%]])&gt;=8000000,8000000,(Income_Tax[[#This Row],[Income Tax]]-Income_Tax[[#This Row],[Tax 0%]])),"")</f>
        <v/>
      </c>
      <c r="U22" s="7" t="str">
        <f>IFERROR(IF(Income_Tax[[#This Row],[Income Tax]]-SUM(Income_Tax[[#This Row],[Tax 0%]:[Tax 5%]])&gt;=20000000,20000000,Income_Tax[[#This Row],[Income Tax]]-SUM(Income_Tax[[#This Row],[Tax 0%]:[Tax 5%]])),"")</f>
        <v/>
      </c>
      <c r="V22" s="9" t="str">
        <f>IFERROR(IF(Income_Tax[[#This Row],[Income Tax]]-SUM(Income_Tax[[#This Row],[Tax 0%]:[Tax 10%]])&gt;20000000,20000000,Income_Tax[[#This Row],[Income Tax]]-SUM(Income_Tax[[#This Row],[Tax 0%]:[Tax 10%]])),"")</f>
        <v/>
      </c>
      <c r="W22" s="9" t="str">
        <f>IFERROR(IF(Income_Tax[[#This Row],[Income Tax]]-SUM(Income_Tax[[#This Row],[Tax 0%]:[Tax 15%]])&gt;20000000,20000000,Income_Tax[[#This Row],[Income Tax]]-SUM(Income_Tax[[#This Row],[Tax 0%]:[Tax 15%]])),"")</f>
        <v/>
      </c>
      <c r="X22" s="9" t="str">
        <f>IFERROR(Income_Tax[[#This Row],[Income Tax]]-SUM(Income_Tax[[#This Row],[Tax 0%]:[Tax 20%]]),"")</f>
        <v/>
      </c>
      <c r="Y22" s="7">
        <f>IFERROR(SUMPRODUCT(Income_Tax[[#This Row],[Tax 0%]:[Tax 25%]],{0,0.05,0.1,0.15,0.2,0.25}),"")</f>
        <v>0</v>
      </c>
      <c r="Z22" s="7">
        <f>IFERROR(Income_Tax[[#This Row],[Yearly
Income Tax]]/12,"")</f>
        <v>0</v>
      </c>
      <c r="AA22" s="13"/>
    </row>
    <row r="23" spans="1:27" ht="24.95" customHeight="1" x14ac:dyDescent="0.25">
      <c r="A23" s="3">
        <v>21</v>
      </c>
      <c r="B23" s="4"/>
      <c r="C23" s="4"/>
      <c r="D23" s="4"/>
      <c r="E23" s="4"/>
      <c r="F23" s="4"/>
      <c r="G23" s="14"/>
      <c r="H23" s="7">
        <f>IFERROR(Income_Tax[[#This Row],[Salary]]*12,"")</f>
        <v>0</v>
      </c>
      <c r="I23" s="5"/>
      <c r="J23" s="5"/>
      <c r="K23" s="5"/>
      <c r="L23" s="6"/>
      <c r="M23" s="7"/>
      <c r="N23" s="7">
        <f>IFERROR(IF((Income_Tax[[#This Row],[Yearly
Income]]*20%)&gt;=10000000,10000000,Income_Tax[[#This Row],[Yearly
Income]]*20%),"")</f>
        <v>0</v>
      </c>
      <c r="O23" s="7">
        <f>Income_Tax[[#This Row],[Parents]]*1000000</f>
        <v>0</v>
      </c>
      <c r="P23" s="7">
        <f>Income_Tax[[#This Row],[Marital]]*1000000</f>
        <v>0</v>
      </c>
      <c r="Q23" s="7">
        <f>Income_Tax[[#This Row],[Child]]*500000</f>
        <v>0</v>
      </c>
      <c r="R23" s="8" t="str">
        <f>IFERROR(IF(Income_Tax[[#This Row],[Yearly
Income]]&gt;4800000,Income_Tax[[#This Row],[Yearly
Income]]-SUM(Income_Tax[[#This Row],[SSB]:[Relief
(Child)]]),""),"")</f>
        <v/>
      </c>
      <c r="S23" s="8" t="str">
        <f>IFERROR(IF(Income_Tax[[#This Row],[Yearly
Income]]&gt;4800000,
IF(Income_Tax[[#This Row],[Income Tax]]&gt;=2000000,2000000,Income_Tax[[#This Row],[Income Tax]]),""),"")</f>
        <v/>
      </c>
      <c r="T23" s="9" t="str">
        <f>IFERROR(IF((Income_Tax[[#This Row],[Income Tax]]-Income_Tax[[#This Row],[Tax 0%]])&gt;=8000000,8000000,(Income_Tax[[#This Row],[Income Tax]]-Income_Tax[[#This Row],[Tax 0%]])),"")</f>
        <v/>
      </c>
      <c r="U23" s="15" t="str">
        <f>IFERROR(IF(Income_Tax[[#This Row],[Income Tax]]-SUM(Income_Tax[[#This Row],[Tax 0%]:[Tax 5%]])&gt;=20000000,20000000,Income_Tax[[#This Row],[Income Tax]]-SUM(Income_Tax[[#This Row],[Tax 0%]:[Tax 5%]])),"")</f>
        <v/>
      </c>
      <c r="V23" s="9" t="str">
        <f>IFERROR(IF(Income_Tax[[#This Row],[Income Tax]]-SUM(Income_Tax[[#This Row],[Tax 0%]:[Tax 10%]])&gt;20000000,20000000,Income_Tax[[#This Row],[Income Tax]]-SUM(Income_Tax[[#This Row],[Tax 0%]:[Tax 10%]])),"")</f>
        <v/>
      </c>
      <c r="W23" s="9" t="str">
        <f>IFERROR(IF(Income_Tax[[#This Row],[Income Tax]]-SUM(Income_Tax[[#This Row],[Tax 0%]:[Tax 15%]])&gt;20000000,20000000,Income_Tax[[#This Row],[Income Tax]]-SUM(Income_Tax[[#This Row],[Tax 0%]:[Tax 15%]])),"")</f>
        <v/>
      </c>
      <c r="X23" s="9" t="str">
        <f>IFERROR(Income_Tax[[#This Row],[Income Tax]]-SUM(Income_Tax[[#This Row],[Tax 0%]:[Tax 20%]]),"")</f>
        <v/>
      </c>
      <c r="Y23" s="7">
        <f>IFERROR(SUMPRODUCT(Income_Tax[[#This Row],[Tax 0%]:[Tax 25%]],{0,0.05,0.1,0.15,0.2,0.25}),"")</f>
        <v>0</v>
      </c>
      <c r="Z23" s="7">
        <f>IFERROR(Income_Tax[[#This Row],[Yearly
Income Tax]]/12,"")</f>
        <v>0</v>
      </c>
      <c r="AA23" s="10"/>
    </row>
    <row r="24" spans="1:27" ht="24.95" customHeight="1" x14ac:dyDescent="0.25">
      <c r="A24" s="3">
        <v>22</v>
      </c>
      <c r="B24" s="4"/>
      <c r="C24" s="4"/>
      <c r="D24" s="4"/>
      <c r="E24" s="4"/>
      <c r="F24" s="4"/>
      <c r="G24" s="16"/>
      <c r="H24" s="7">
        <f>IFERROR(Income_Tax[[#This Row],[Salary]]*12,"")</f>
        <v>0</v>
      </c>
      <c r="I24" s="11"/>
      <c r="J24" s="11"/>
      <c r="K24" s="11"/>
      <c r="L24" s="6"/>
      <c r="M24" s="12"/>
      <c r="N24" s="7">
        <f>IFERROR(IF((Income_Tax[[#This Row],[Yearly
Income]]*20%)&gt;=10000000,10000000,Income_Tax[[#This Row],[Yearly
Income]]*20%),"")</f>
        <v>0</v>
      </c>
      <c r="O24" s="7">
        <f>Income_Tax[[#This Row],[Parents]]*1000000</f>
        <v>0</v>
      </c>
      <c r="P24" s="7">
        <f>Income_Tax[[#This Row],[Marital]]*1000000</f>
        <v>0</v>
      </c>
      <c r="Q24" s="7">
        <f>Income_Tax[[#This Row],[Child]]*500000</f>
        <v>0</v>
      </c>
      <c r="R24" s="8" t="str">
        <f>IFERROR(IF(Income_Tax[[#This Row],[Yearly
Income]]&gt;4800000,Income_Tax[[#This Row],[Yearly
Income]]-SUM(Income_Tax[[#This Row],[SSB]:[Relief
(Child)]]),""),"")</f>
        <v/>
      </c>
      <c r="S24" s="8" t="str">
        <f>IFERROR(IF(Income_Tax[[#This Row],[Yearly
Income]]&gt;4800000,
IF(Income_Tax[[#This Row],[Income Tax]]&gt;=2000000,2000000,Income_Tax[[#This Row],[Income Tax]]),""),"")</f>
        <v/>
      </c>
      <c r="T24" s="18" t="str">
        <f>IFERROR(IF((Income_Tax[[#This Row],[Income Tax]]-Income_Tax[[#This Row],[Tax 0%]])&gt;=8000000,8000000,(Income_Tax[[#This Row],[Income Tax]]-Income_Tax[[#This Row],[Tax 0%]])),"")</f>
        <v/>
      </c>
      <c r="U24" s="17" t="str">
        <f>IFERROR(IF(Income_Tax[[#This Row],[Income Tax]]-SUM(Income_Tax[[#This Row],[Tax 0%]:[Tax 5%]])&gt;=20000000,20000000,Income_Tax[[#This Row],[Income Tax]]-SUM(Income_Tax[[#This Row],[Tax 0%]:[Tax 5%]])),"")</f>
        <v/>
      </c>
      <c r="V24" s="18" t="str">
        <f>IFERROR(IF(Income_Tax[[#This Row],[Income Tax]]-SUM(Income_Tax[[#This Row],[Tax 0%]:[Tax 10%]])&gt;20000000,20000000,Income_Tax[[#This Row],[Income Tax]]-SUM(Income_Tax[[#This Row],[Tax 0%]:[Tax 10%]])),"")</f>
        <v/>
      </c>
      <c r="W24" s="18" t="str">
        <f>IFERROR(IF(Income_Tax[[#This Row],[Income Tax]]-SUM(Income_Tax[[#This Row],[Tax 0%]:[Tax 15%]])&gt;20000000,20000000,Income_Tax[[#This Row],[Income Tax]]-SUM(Income_Tax[[#This Row],[Tax 0%]:[Tax 15%]])),"")</f>
        <v/>
      </c>
      <c r="X24" s="9" t="str">
        <f>IFERROR(Income_Tax[[#This Row],[Income Tax]]-SUM(Income_Tax[[#This Row],[Tax 0%]:[Tax 20%]]),"")</f>
        <v/>
      </c>
      <c r="Y24" s="7">
        <f>IFERROR(SUMPRODUCT(Income_Tax[[#This Row],[Tax 0%]:[Tax 25%]],{0,0.05,0.1,0.15,0.2,0.25}),"")</f>
        <v>0</v>
      </c>
      <c r="Z24" s="12">
        <f>IFERROR(Income_Tax[[#This Row],[Yearly
Income Tax]]/12,"")</f>
        <v>0</v>
      </c>
      <c r="AA24" s="13"/>
    </row>
    <row r="25" spans="1:27" ht="24.95" customHeight="1" x14ac:dyDescent="0.25">
      <c r="A25" s="3">
        <v>23</v>
      </c>
      <c r="B25" s="4"/>
      <c r="C25" s="4"/>
      <c r="D25" s="4"/>
      <c r="E25" s="4"/>
      <c r="F25" s="4"/>
      <c r="G25" s="14"/>
      <c r="H25" s="7">
        <f>IFERROR(Income_Tax[[#This Row],[Salary]]*12,"")</f>
        <v>0</v>
      </c>
      <c r="I25" s="5"/>
      <c r="J25" s="5"/>
      <c r="K25" s="5"/>
      <c r="L25" s="6"/>
      <c r="M25" s="7"/>
      <c r="N25" s="7">
        <f>IFERROR(IF((Income_Tax[[#This Row],[Yearly
Income]]*20%)&gt;=10000000,10000000,Income_Tax[[#This Row],[Yearly
Income]]*20%),"")</f>
        <v>0</v>
      </c>
      <c r="O25" s="7">
        <f>Income_Tax[[#This Row],[Parents]]*1000000</f>
        <v>0</v>
      </c>
      <c r="P25" s="7">
        <f>Income_Tax[[#This Row],[Marital]]*1000000</f>
        <v>0</v>
      </c>
      <c r="Q25" s="7">
        <f>Income_Tax[[#This Row],[Child]]*500000</f>
        <v>0</v>
      </c>
      <c r="R25" s="8" t="str">
        <f>IFERROR(IF(Income_Tax[[#This Row],[Yearly
Income]]&gt;4800000,Income_Tax[[#This Row],[Yearly
Income]]-SUM(Income_Tax[[#This Row],[SSB]:[Relief
(Child)]]),""),"")</f>
        <v/>
      </c>
      <c r="S25" s="9" t="str">
        <f>IFERROR(IF(Income_Tax[[#This Row],[Yearly
Income]]&gt;4800000,
IF(Income_Tax[[#This Row],[Income Tax]]&gt;=2000000,2000000,Income_Tax[[#This Row],[Income Tax]]),""),"")</f>
        <v/>
      </c>
      <c r="T25" s="9" t="str">
        <f>IFERROR(IF((Income_Tax[[#This Row],[Income Tax]]-Income_Tax[[#This Row],[Tax 0%]])&gt;=8000000,8000000,(Income_Tax[[#This Row],[Income Tax]]-Income_Tax[[#This Row],[Tax 0%]])),"")</f>
        <v/>
      </c>
      <c r="U25" s="15" t="str">
        <f>IFERROR(IF(Income_Tax[[#This Row],[Income Tax]]-SUM(Income_Tax[[#This Row],[Tax 0%]:[Tax 5%]])&gt;=20000000,20000000,Income_Tax[[#This Row],[Income Tax]]-SUM(Income_Tax[[#This Row],[Tax 0%]:[Tax 5%]])),"")</f>
        <v/>
      </c>
      <c r="V25" s="9" t="str">
        <f>IFERROR(IF(Income_Tax[[#This Row],[Income Tax]]-SUM(Income_Tax[[#This Row],[Tax 0%]:[Tax 10%]])&gt;20000000,20000000,Income_Tax[[#This Row],[Income Tax]]-SUM(Income_Tax[[#This Row],[Tax 0%]:[Tax 10%]])),"")</f>
        <v/>
      </c>
      <c r="W25" s="9" t="str">
        <f>IFERROR(IF(Income_Tax[[#This Row],[Income Tax]]-SUM(Income_Tax[[#This Row],[Tax 0%]:[Tax 15%]])&gt;20000000,20000000,Income_Tax[[#This Row],[Income Tax]]-SUM(Income_Tax[[#This Row],[Tax 0%]:[Tax 15%]])),"")</f>
        <v/>
      </c>
      <c r="X25" s="9" t="str">
        <f>IFERROR(Income_Tax[[#This Row],[Income Tax]]-SUM(Income_Tax[[#This Row],[Tax 0%]:[Tax 20%]]),"")</f>
        <v/>
      </c>
      <c r="Y25" s="7">
        <f>IFERROR(SUMPRODUCT(Income_Tax[[#This Row],[Tax 0%]:[Tax 25%]],{0,0.05,0.1,0.15,0.2,0.25}),"")</f>
        <v>0</v>
      </c>
      <c r="Z25" s="7">
        <f>IFERROR(Income_Tax[[#This Row],[Yearly
Income Tax]]/12,"")</f>
        <v>0</v>
      </c>
      <c r="AA25" s="10"/>
    </row>
    <row r="26" spans="1:27" ht="24.95" customHeight="1" x14ac:dyDescent="0.25">
      <c r="A26" s="3">
        <v>24</v>
      </c>
      <c r="B26" s="5"/>
      <c r="C26" s="4"/>
      <c r="D26" s="30" t="str">
        <f>IFERROR(VLOOKUP(B26,[1]!Employee_List[[EM_ID]:[Remark]],9,FALSE),"")</f>
        <v/>
      </c>
      <c r="E26" s="5" t="str">
        <f>IFERROR(VLOOKUP(B26,[1]!Employee_List[[EM_ID]:[Remark]],6,FALSE),"")</f>
        <v/>
      </c>
      <c r="F26" s="5" t="str">
        <f>IFERROR(VLOOKUP(B26,[1]!Employee_List[[EM_ID]:[Remark]],7,FALSE),"")</f>
        <v/>
      </c>
      <c r="G26" s="14"/>
      <c r="H26" s="7">
        <f>IFERROR(Income_Tax[[#This Row],[Salary]]*12,"")</f>
        <v>0</v>
      </c>
      <c r="I26" s="5"/>
      <c r="J26" s="5"/>
      <c r="K26" s="5"/>
      <c r="L26" s="6" t="str">
        <f>IFERROR(VLOOKUP(B26,[1]!SSB[[EM_ID]:[Total Amount]],9,FALSE)*12,"")</f>
        <v/>
      </c>
      <c r="M26" s="7"/>
      <c r="N26" s="7">
        <f>IFERROR(IF((Income_Tax[[#This Row],[Yearly
Income]]*20%)&gt;=10000000,10000000,Income_Tax[[#This Row],[Yearly
Income]]*20%),"")</f>
        <v>0</v>
      </c>
      <c r="O26" s="7">
        <f>Income_Tax[[#This Row],[Parents]]*1000000</f>
        <v>0</v>
      </c>
      <c r="P26" s="7">
        <f>Income_Tax[[#This Row],[Marital]]*1000000</f>
        <v>0</v>
      </c>
      <c r="Q26" s="7">
        <f>Income_Tax[[#This Row],[Child]]*500000</f>
        <v>0</v>
      </c>
      <c r="R26" s="8" t="str">
        <f>IFERROR(IF(Income_Tax[[#This Row],[Yearly
Income]]&gt;4800000,Income_Tax[[#This Row],[Yearly
Income]]-SUM(Income_Tax[[#This Row],[SSB]:[Relief
(Child)]]),""),"")</f>
        <v/>
      </c>
      <c r="S26" s="9" t="str">
        <f>IFERROR(IF(Income_Tax[[#This Row],[Yearly
Income]]&gt;4800000,
IF(Income_Tax[[#This Row],[Income Tax]]&gt;=2000000,2000000,Income_Tax[[#This Row],[Income Tax]]),""),"")</f>
        <v/>
      </c>
      <c r="T26" s="9" t="str">
        <f>IFERROR(IF((Income_Tax[[#This Row],[Income Tax]]-Income_Tax[[#This Row],[Tax 0%]])&gt;=8000000,8000000,(Income_Tax[[#This Row],[Income Tax]]-Income_Tax[[#This Row],[Tax 0%]])),"")</f>
        <v/>
      </c>
      <c r="U26" s="15" t="str">
        <f>IFERROR(IF(Income_Tax[[#This Row],[Income Tax]]-SUM(Income_Tax[[#This Row],[Tax 0%]:[Tax 5%]])&gt;=20000000,20000000,Income_Tax[[#This Row],[Income Tax]]-SUM(Income_Tax[[#This Row],[Tax 0%]:[Tax 5%]])),"")</f>
        <v/>
      </c>
      <c r="V26" s="9" t="str">
        <f>IFERROR(IF(Income_Tax[[#This Row],[Income Tax]]-SUM(Income_Tax[[#This Row],[Tax 0%]:[Tax 10%]])&gt;20000000,20000000,Income_Tax[[#This Row],[Income Tax]]-SUM(Income_Tax[[#This Row],[Tax 0%]:[Tax 10%]])),"")</f>
        <v/>
      </c>
      <c r="W26" s="9" t="str">
        <f>IFERROR(IF(Income_Tax[[#This Row],[Income Tax]]-SUM(Income_Tax[[#This Row],[Tax 0%]:[Tax 15%]])&gt;20000000,20000000,Income_Tax[[#This Row],[Income Tax]]-SUM(Income_Tax[[#This Row],[Tax 0%]:[Tax 15%]])),"")</f>
        <v/>
      </c>
      <c r="X26" s="9" t="str">
        <f>IFERROR(Income_Tax[[#This Row],[Income Tax]]-SUM(Income_Tax[[#This Row],[Tax 0%]:[Tax 20%]]),"")</f>
        <v/>
      </c>
      <c r="Y26" s="7">
        <f>IFERROR(SUMPRODUCT(Income_Tax[[#This Row],[Tax 0%]:[Tax 25%]],{0,0.05,0.1,0.15,0.2,0.25}),"")</f>
        <v>0</v>
      </c>
      <c r="Z26" s="7">
        <f>IFERROR(Income_Tax[[#This Row],[Yearly
Income Tax]]/12,"")</f>
        <v>0</v>
      </c>
      <c r="AA26" s="10"/>
    </row>
    <row r="27" spans="1:27" ht="24.95" customHeight="1" x14ac:dyDescent="0.25">
      <c r="A27" s="3">
        <v>25</v>
      </c>
      <c r="B27" s="5"/>
      <c r="C27" s="4"/>
      <c r="D27" s="30" t="str">
        <f>IFERROR(VLOOKUP(B27,[1]!Employee_List[[EM_ID]:[Remark]],9,FALSE),"")</f>
        <v/>
      </c>
      <c r="E27" s="5" t="str">
        <f>IFERROR(VLOOKUP(B27,[1]!Employee_List[[EM_ID]:[Remark]],6,FALSE),"")</f>
        <v/>
      </c>
      <c r="F27" s="5" t="str">
        <f>IFERROR(VLOOKUP(B27,[1]!Employee_List[[EM_ID]:[Remark]],7,FALSE),"")</f>
        <v/>
      </c>
      <c r="G27" s="14"/>
      <c r="H27" s="7">
        <f>IFERROR(Income_Tax[[#This Row],[Salary]]*12,"")</f>
        <v>0</v>
      </c>
      <c r="I27" s="5"/>
      <c r="J27" s="5"/>
      <c r="K27" s="5"/>
      <c r="L27" s="6" t="str">
        <f>IFERROR(VLOOKUP(B27,[1]!SSB[[EM_ID]:[Total Amount]],9,FALSE)*12,"")</f>
        <v/>
      </c>
      <c r="M27" s="7"/>
      <c r="N27" s="7">
        <f>IFERROR(IF((Income_Tax[[#This Row],[Yearly
Income]]*20%)&gt;=10000000,10000000,Income_Tax[[#This Row],[Yearly
Income]]*20%),"")</f>
        <v>0</v>
      </c>
      <c r="O27" s="7">
        <f>Income_Tax[[#This Row],[Parents]]*1000000</f>
        <v>0</v>
      </c>
      <c r="P27" s="7">
        <f>Income_Tax[[#This Row],[Marital]]*1000000</f>
        <v>0</v>
      </c>
      <c r="Q27" s="7">
        <f>Income_Tax[[#This Row],[Child]]*500000</f>
        <v>0</v>
      </c>
      <c r="R27" s="8" t="str">
        <f>IFERROR(IF(Income_Tax[[#This Row],[Yearly
Income]]&gt;4800000,Income_Tax[[#This Row],[Yearly
Income]]-SUM(Income_Tax[[#This Row],[SSB]:[Relief
(Child)]]),""),"")</f>
        <v/>
      </c>
      <c r="S27" s="9" t="str">
        <f>IFERROR(IF(Income_Tax[[#This Row],[Yearly
Income]]&gt;4800000,
IF(Income_Tax[[#This Row],[Income Tax]]&gt;=2000000,2000000,Income_Tax[[#This Row],[Income Tax]]),""),"")</f>
        <v/>
      </c>
      <c r="T27" s="9" t="str">
        <f>IFERROR(IF((Income_Tax[[#This Row],[Income Tax]]-Income_Tax[[#This Row],[Tax 0%]])&gt;=8000000,8000000,(Income_Tax[[#This Row],[Income Tax]]-Income_Tax[[#This Row],[Tax 0%]])),"")</f>
        <v/>
      </c>
      <c r="U27" s="15" t="str">
        <f>IFERROR(IF(Income_Tax[[#This Row],[Income Tax]]-SUM(Income_Tax[[#This Row],[Tax 0%]:[Tax 5%]])&gt;=20000000,20000000,Income_Tax[[#This Row],[Income Tax]]-SUM(Income_Tax[[#This Row],[Tax 0%]:[Tax 5%]])),"")</f>
        <v/>
      </c>
      <c r="V27" s="9" t="str">
        <f>IFERROR(IF(Income_Tax[[#This Row],[Income Tax]]-SUM(Income_Tax[[#This Row],[Tax 0%]:[Tax 10%]])&gt;20000000,20000000,Income_Tax[[#This Row],[Income Tax]]-SUM(Income_Tax[[#This Row],[Tax 0%]:[Tax 10%]])),"")</f>
        <v/>
      </c>
      <c r="W27" s="9" t="str">
        <f>IFERROR(IF(Income_Tax[[#This Row],[Income Tax]]-SUM(Income_Tax[[#This Row],[Tax 0%]:[Tax 15%]])&gt;20000000,20000000,Income_Tax[[#This Row],[Income Tax]]-SUM(Income_Tax[[#This Row],[Tax 0%]:[Tax 15%]])),"")</f>
        <v/>
      </c>
      <c r="X27" s="9" t="str">
        <f>IFERROR(Income_Tax[[#This Row],[Income Tax]]-SUM(Income_Tax[[#This Row],[Tax 0%]:[Tax 20%]]),"")</f>
        <v/>
      </c>
      <c r="Y27" s="7">
        <f>IFERROR(SUMPRODUCT(Income_Tax[[#This Row],[Tax 0%]:[Tax 25%]],{0,0.05,0.1,0.15,0.2,0.25}),"")</f>
        <v>0</v>
      </c>
      <c r="Z27" s="7">
        <f>IFERROR(Income_Tax[[#This Row],[Yearly
Income Tax]]/12,"")</f>
        <v>0</v>
      </c>
      <c r="AA27" s="10"/>
    </row>
    <row r="28" spans="1:27" ht="24.95" customHeight="1" x14ac:dyDescent="0.25">
      <c r="A28" s="3">
        <v>26</v>
      </c>
      <c r="B28" s="5"/>
      <c r="C28" s="4"/>
      <c r="D28" s="30" t="str">
        <f>IFERROR(VLOOKUP(B28,[1]!Employee_List[[EM_ID]:[Remark]],9,FALSE),"")</f>
        <v/>
      </c>
      <c r="E28" s="5" t="str">
        <f>IFERROR(VLOOKUP(B28,[1]!Employee_List[[EM_ID]:[Remark]],6,FALSE),"")</f>
        <v/>
      </c>
      <c r="F28" s="5" t="str">
        <f>IFERROR(VLOOKUP(B28,[1]!Employee_List[[EM_ID]:[Remark]],7,FALSE),"")</f>
        <v/>
      </c>
      <c r="G28" s="14"/>
      <c r="H28" s="7">
        <f>IFERROR(Income_Tax[[#This Row],[Salary]]*12,"")</f>
        <v>0</v>
      </c>
      <c r="I28" s="5"/>
      <c r="J28" s="5"/>
      <c r="K28" s="5"/>
      <c r="L28" s="6" t="str">
        <f>IFERROR(VLOOKUP(B28,[1]!SSB[[EM_ID]:[Total Amount]],9,FALSE)*12,"")</f>
        <v/>
      </c>
      <c r="M28" s="7"/>
      <c r="N28" s="7">
        <f>IFERROR(IF((Income_Tax[[#This Row],[Yearly
Income]]*20%)&gt;=10000000,10000000,Income_Tax[[#This Row],[Yearly
Income]]*20%),"")</f>
        <v>0</v>
      </c>
      <c r="O28" s="7">
        <f>Income_Tax[[#This Row],[Parents]]*1000000</f>
        <v>0</v>
      </c>
      <c r="P28" s="7">
        <f>Income_Tax[[#This Row],[Marital]]*1000000</f>
        <v>0</v>
      </c>
      <c r="Q28" s="7">
        <f>Income_Tax[[#This Row],[Child]]*500000</f>
        <v>0</v>
      </c>
      <c r="R28" s="8" t="str">
        <f>IFERROR(IF(Income_Tax[[#This Row],[Yearly
Income]]&gt;4800000,Income_Tax[[#This Row],[Yearly
Income]]-SUM(Income_Tax[[#This Row],[SSB]:[Relief
(Child)]]),""),"")</f>
        <v/>
      </c>
      <c r="S28" s="9" t="str">
        <f>IFERROR(IF(Income_Tax[[#This Row],[Yearly
Income]]&gt;4800000,
IF(Income_Tax[[#This Row],[Income Tax]]&gt;=2000000,2000000,Income_Tax[[#This Row],[Income Tax]]),""),"")</f>
        <v/>
      </c>
      <c r="T28" s="9" t="str">
        <f>IFERROR(IF((Income_Tax[[#This Row],[Income Tax]]-Income_Tax[[#This Row],[Tax 0%]])&gt;=8000000,8000000,(Income_Tax[[#This Row],[Income Tax]]-Income_Tax[[#This Row],[Tax 0%]])),"")</f>
        <v/>
      </c>
      <c r="U28" s="15" t="str">
        <f>IFERROR(IF(Income_Tax[[#This Row],[Income Tax]]-SUM(Income_Tax[[#This Row],[Tax 0%]:[Tax 5%]])&gt;=20000000,20000000,Income_Tax[[#This Row],[Income Tax]]-SUM(Income_Tax[[#This Row],[Tax 0%]:[Tax 5%]])),"")</f>
        <v/>
      </c>
      <c r="V28" s="9" t="str">
        <f>IFERROR(IF(Income_Tax[[#This Row],[Income Tax]]-SUM(Income_Tax[[#This Row],[Tax 0%]:[Tax 10%]])&gt;20000000,20000000,Income_Tax[[#This Row],[Income Tax]]-SUM(Income_Tax[[#This Row],[Tax 0%]:[Tax 10%]])),"")</f>
        <v/>
      </c>
      <c r="W28" s="9" t="str">
        <f>IFERROR(IF(Income_Tax[[#This Row],[Income Tax]]-SUM(Income_Tax[[#This Row],[Tax 0%]:[Tax 15%]])&gt;20000000,20000000,Income_Tax[[#This Row],[Income Tax]]-SUM(Income_Tax[[#This Row],[Tax 0%]:[Tax 15%]])),"")</f>
        <v/>
      </c>
      <c r="X28" s="9" t="str">
        <f>IFERROR(Income_Tax[[#This Row],[Income Tax]]-SUM(Income_Tax[[#This Row],[Tax 0%]:[Tax 20%]]),"")</f>
        <v/>
      </c>
      <c r="Y28" s="7">
        <f>IFERROR(SUMPRODUCT(Income_Tax[[#This Row],[Tax 0%]:[Tax 25%]],{0,0.05,0.1,0.15,0.2,0.25}),"")</f>
        <v>0</v>
      </c>
      <c r="Z28" s="7">
        <f>IFERROR(Income_Tax[[#This Row],[Yearly
Income Tax]]/12,"")</f>
        <v>0</v>
      </c>
      <c r="AA28" s="10"/>
    </row>
    <row r="29" spans="1:27" ht="24.95" customHeight="1" x14ac:dyDescent="0.25">
      <c r="A29" s="3">
        <v>27</v>
      </c>
      <c r="B29" s="5"/>
      <c r="C29" s="4"/>
      <c r="D29" s="30" t="str">
        <f>IFERROR(VLOOKUP(B29,[1]!Employee_List[[EM_ID]:[Remark]],9,FALSE),"")</f>
        <v/>
      </c>
      <c r="E29" s="5" t="str">
        <f>IFERROR(VLOOKUP(B29,[1]!Employee_List[[EM_ID]:[Remark]],6,FALSE),"")</f>
        <v/>
      </c>
      <c r="F29" s="5" t="str">
        <f>IFERROR(VLOOKUP(B29,[1]!Employee_List[[EM_ID]:[Remark]],7,FALSE),"")</f>
        <v/>
      </c>
      <c r="G29" s="14"/>
      <c r="H29" s="7">
        <f>IFERROR(Income_Tax[[#This Row],[Salary]]*12,"")</f>
        <v>0</v>
      </c>
      <c r="I29" s="5"/>
      <c r="J29" s="5"/>
      <c r="K29" s="5"/>
      <c r="L29" s="6" t="str">
        <f>IFERROR(VLOOKUP(B29,[1]!SSB[[EM_ID]:[Total Amount]],9,FALSE)*12,"")</f>
        <v/>
      </c>
      <c r="M29" s="7"/>
      <c r="N29" s="7">
        <f>IFERROR(IF((Income_Tax[[#This Row],[Yearly
Income]]*20%)&gt;=10000000,10000000,Income_Tax[[#This Row],[Yearly
Income]]*20%),"")</f>
        <v>0</v>
      </c>
      <c r="O29" s="7">
        <f>Income_Tax[[#This Row],[Parents]]*1000000</f>
        <v>0</v>
      </c>
      <c r="P29" s="7">
        <f>Income_Tax[[#This Row],[Marital]]*1000000</f>
        <v>0</v>
      </c>
      <c r="Q29" s="7">
        <f>Income_Tax[[#This Row],[Child]]*500000</f>
        <v>0</v>
      </c>
      <c r="R29" s="8" t="str">
        <f>IFERROR(IF(Income_Tax[[#This Row],[Yearly
Income]]&gt;4800000,Income_Tax[[#This Row],[Yearly
Income]]-SUM(Income_Tax[[#This Row],[SSB]:[Relief
(Child)]]),""),"")</f>
        <v/>
      </c>
      <c r="S29" s="9" t="str">
        <f>IFERROR(IF(Income_Tax[[#This Row],[Yearly
Income]]&gt;4800000,
IF(Income_Tax[[#This Row],[Income Tax]]&gt;=2000000,2000000,Income_Tax[[#This Row],[Income Tax]]),""),"")</f>
        <v/>
      </c>
      <c r="T29" s="9" t="str">
        <f>IFERROR(IF((Income_Tax[[#This Row],[Income Tax]]-Income_Tax[[#This Row],[Tax 0%]])&gt;=8000000,8000000,(Income_Tax[[#This Row],[Income Tax]]-Income_Tax[[#This Row],[Tax 0%]])),"")</f>
        <v/>
      </c>
      <c r="U29" s="15" t="str">
        <f>IFERROR(IF(Income_Tax[[#This Row],[Income Tax]]-SUM(Income_Tax[[#This Row],[Tax 0%]:[Tax 5%]])&gt;=20000000,20000000,Income_Tax[[#This Row],[Income Tax]]-SUM(Income_Tax[[#This Row],[Tax 0%]:[Tax 5%]])),"")</f>
        <v/>
      </c>
      <c r="V29" s="9" t="str">
        <f>IFERROR(IF(Income_Tax[[#This Row],[Income Tax]]-SUM(Income_Tax[[#This Row],[Tax 0%]:[Tax 10%]])&gt;20000000,20000000,Income_Tax[[#This Row],[Income Tax]]-SUM(Income_Tax[[#This Row],[Tax 0%]:[Tax 10%]])),"")</f>
        <v/>
      </c>
      <c r="W29" s="9" t="str">
        <f>IFERROR(IF(Income_Tax[[#This Row],[Income Tax]]-SUM(Income_Tax[[#This Row],[Tax 0%]:[Tax 15%]])&gt;20000000,20000000,Income_Tax[[#This Row],[Income Tax]]-SUM(Income_Tax[[#This Row],[Tax 0%]:[Tax 15%]])),"")</f>
        <v/>
      </c>
      <c r="X29" s="9" t="str">
        <f>IFERROR(Income_Tax[[#This Row],[Income Tax]]-SUM(Income_Tax[[#This Row],[Tax 0%]:[Tax 20%]]),"")</f>
        <v/>
      </c>
      <c r="Y29" s="7">
        <f>IFERROR(SUMPRODUCT(Income_Tax[[#This Row],[Tax 0%]:[Tax 25%]],{0,0.05,0.1,0.15,0.2,0.25}),"")</f>
        <v>0</v>
      </c>
      <c r="Z29" s="7">
        <f>IFERROR(Income_Tax[[#This Row],[Yearly
Income Tax]]/12,"")</f>
        <v>0</v>
      </c>
      <c r="AA29" s="10"/>
    </row>
    <row r="30" spans="1:27" ht="24.95" customHeight="1" x14ac:dyDescent="0.25">
      <c r="A30" s="3">
        <v>28</v>
      </c>
      <c r="B30" s="5"/>
      <c r="C30" s="4"/>
      <c r="D30" s="30" t="str">
        <f>IFERROR(VLOOKUP(B30,[1]!Employee_List[[EM_ID]:[Remark]],9,FALSE),"")</f>
        <v/>
      </c>
      <c r="E30" s="5" t="str">
        <f>IFERROR(VLOOKUP(B30,[1]!Employee_List[[EM_ID]:[Remark]],6,FALSE),"")</f>
        <v/>
      </c>
      <c r="F30" s="5" t="str">
        <f>IFERROR(VLOOKUP(B30,[1]!Employee_List[[EM_ID]:[Remark]],7,FALSE),"")</f>
        <v/>
      </c>
      <c r="G30" s="14"/>
      <c r="H30" s="7">
        <f>IFERROR(Income_Tax[[#This Row],[Salary]]*12,"")</f>
        <v>0</v>
      </c>
      <c r="I30" s="5"/>
      <c r="J30" s="5"/>
      <c r="K30" s="5"/>
      <c r="L30" s="6" t="str">
        <f>IFERROR(VLOOKUP(B30,[1]!SSB[[EM_ID]:[Total Amount]],9,FALSE)*12,"")</f>
        <v/>
      </c>
      <c r="M30" s="7"/>
      <c r="N30" s="7">
        <f>IFERROR(IF((Income_Tax[[#This Row],[Yearly
Income]]*20%)&gt;=10000000,10000000,Income_Tax[[#This Row],[Yearly
Income]]*20%),"")</f>
        <v>0</v>
      </c>
      <c r="O30" s="7">
        <f>Income_Tax[[#This Row],[Parents]]*1000000</f>
        <v>0</v>
      </c>
      <c r="P30" s="7">
        <f>Income_Tax[[#This Row],[Marital]]*1000000</f>
        <v>0</v>
      </c>
      <c r="Q30" s="7">
        <f>Income_Tax[[#This Row],[Child]]*500000</f>
        <v>0</v>
      </c>
      <c r="R30" s="8" t="str">
        <f>IFERROR(IF(Income_Tax[[#This Row],[Yearly
Income]]&gt;4800000,Income_Tax[[#This Row],[Yearly
Income]]-SUM(Income_Tax[[#This Row],[SSB]:[Relief
(Child)]]),""),"")</f>
        <v/>
      </c>
      <c r="S30" s="9" t="str">
        <f>IFERROR(IF(Income_Tax[[#This Row],[Yearly
Income]]&gt;4800000,
IF(Income_Tax[[#This Row],[Income Tax]]&gt;=2000000,2000000,Income_Tax[[#This Row],[Income Tax]]),""),"")</f>
        <v/>
      </c>
      <c r="T30" s="9" t="str">
        <f>IFERROR(IF((Income_Tax[[#This Row],[Income Tax]]-Income_Tax[[#This Row],[Tax 0%]])&gt;=8000000,8000000,(Income_Tax[[#This Row],[Income Tax]]-Income_Tax[[#This Row],[Tax 0%]])),"")</f>
        <v/>
      </c>
      <c r="U30" s="15" t="str">
        <f>IFERROR(IF(Income_Tax[[#This Row],[Income Tax]]-SUM(Income_Tax[[#This Row],[Tax 0%]:[Tax 5%]])&gt;=20000000,20000000,Income_Tax[[#This Row],[Income Tax]]-SUM(Income_Tax[[#This Row],[Tax 0%]:[Tax 5%]])),"")</f>
        <v/>
      </c>
      <c r="V30" s="9" t="str">
        <f>IFERROR(IF(Income_Tax[[#This Row],[Income Tax]]-SUM(Income_Tax[[#This Row],[Tax 0%]:[Tax 10%]])&gt;20000000,20000000,Income_Tax[[#This Row],[Income Tax]]-SUM(Income_Tax[[#This Row],[Tax 0%]:[Tax 10%]])),"")</f>
        <v/>
      </c>
      <c r="W30" s="9" t="str">
        <f>IFERROR(IF(Income_Tax[[#This Row],[Income Tax]]-SUM(Income_Tax[[#This Row],[Tax 0%]:[Tax 15%]])&gt;20000000,20000000,Income_Tax[[#This Row],[Income Tax]]-SUM(Income_Tax[[#This Row],[Tax 0%]:[Tax 15%]])),"")</f>
        <v/>
      </c>
      <c r="X30" s="9" t="str">
        <f>IFERROR(Income_Tax[[#This Row],[Income Tax]]-SUM(Income_Tax[[#This Row],[Tax 0%]:[Tax 20%]]),"")</f>
        <v/>
      </c>
      <c r="Y30" s="7">
        <f>IFERROR(SUMPRODUCT(Income_Tax[[#This Row],[Tax 0%]:[Tax 25%]],{0,0.05,0.1,0.15,0.2,0.25}),"")</f>
        <v>0</v>
      </c>
      <c r="Z30" s="7">
        <f>IFERROR(Income_Tax[[#This Row],[Yearly
Income Tax]]/12,"")</f>
        <v>0</v>
      </c>
      <c r="AA30" s="10"/>
    </row>
    <row r="31" spans="1:27" ht="24.95" customHeight="1" x14ac:dyDescent="0.25">
      <c r="A31" s="3">
        <v>29</v>
      </c>
      <c r="B31" s="5"/>
      <c r="C31" s="4"/>
      <c r="D31" s="30" t="str">
        <f>IFERROR(VLOOKUP(B31,[1]!Employee_List[[EM_ID]:[Remark]],9,FALSE),"")</f>
        <v/>
      </c>
      <c r="E31" s="5" t="str">
        <f>IFERROR(VLOOKUP(B31,[1]!Employee_List[[EM_ID]:[Remark]],6,FALSE),"")</f>
        <v/>
      </c>
      <c r="F31" s="5" t="str">
        <f>IFERROR(VLOOKUP(B31,[1]!Employee_List[[EM_ID]:[Remark]],7,FALSE),"")</f>
        <v/>
      </c>
      <c r="G31" s="14"/>
      <c r="H31" s="7">
        <f>IFERROR(Income_Tax[[#This Row],[Salary]]*12,"")</f>
        <v>0</v>
      </c>
      <c r="I31" s="5"/>
      <c r="J31" s="5"/>
      <c r="K31" s="5"/>
      <c r="L31" s="6" t="str">
        <f>IFERROR(VLOOKUP(B31,[1]!SSB[[EM_ID]:[Total Amount]],9,FALSE)*12,"")</f>
        <v/>
      </c>
      <c r="M31" s="7"/>
      <c r="N31" s="7">
        <f>IFERROR(IF((Income_Tax[[#This Row],[Yearly
Income]]*20%)&gt;=10000000,10000000,Income_Tax[[#This Row],[Yearly
Income]]*20%),"")</f>
        <v>0</v>
      </c>
      <c r="O31" s="7">
        <f>Income_Tax[[#This Row],[Parents]]*1000000</f>
        <v>0</v>
      </c>
      <c r="P31" s="7">
        <f>Income_Tax[[#This Row],[Marital]]*1000000</f>
        <v>0</v>
      </c>
      <c r="Q31" s="7">
        <f>Income_Tax[[#This Row],[Child]]*500000</f>
        <v>0</v>
      </c>
      <c r="R31" s="8" t="str">
        <f>IFERROR(IF(Income_Tax[[#This Row],[Yearly
Income]]&gt;4800000,Income_Tax[[#This Row],[Yearly
Income]]-SUM(Income_Tax[[#This Row],[SSB]:[Relief
(Child)]]),""),"")</f>
        <v/>
      </c>
      <c r="S31" s="9" t="str">
        <f>IFERROR(IF(Income_Tax[[#This Row],[Yearly
Income]]&gt;4800000,
IF(Income_Tax[[#This Row],[Income Tax]]&gt;=2000000,2000000,Income_Tax[[#This Row],[Income Tax]]),""),"")</f>
        <v/>
      </c>
      <c r="T31" s="9" t="str">
        <f>IFERROR(IF((Income_Tax[[#This Row],[Income Tax]]-Income_Tax[[#This Row],[Tax 0%]])&gt;=8000000,8000000,(Income_Tax[[#This Row],[Income Tax]]-Income_Tax[[#This Row],[Tax 0%]])),"")</f>
        <v/>
      </c>
      <c r="U31" s="15" t="str">
        <f>IFERROR(IF(Income_Tax[[#This Row],[Income Tax]]-SUM(Income_Tax[[#This Row],[Tax 0%]:[Tax 5%]])&gt;=20000000,20000000,Income_Tax[[#This Row],[Income Tax]]-SUM(Income_Tax[[#This Row],[Tax 0%]:[Tax 5%]])),"")</f>
        <v/>
      </c>
      <c r="V31" s="9" t="str">
        <f>IFERROR(IF(Income_Tax[[#This Row],[Income Tax]]-SUM(Income_Tax[[#This Row],[Tax 0%]:[Tax 10%]])&gt;20000000,20000000,Income_Tax[[#This Row],[Income Tax]]-SUM(Income_Tax[[#This Row],[Tax 0%]:[Tax 10%]])),"")</f>
        <v/>
      </c>
      <c r="W31" s="9" t="str">
        <f>IFERROR(IF(Income_Tax[[#This Row],[Income Tax]]-SUM(Income_Tax[[#This Row],[Tax 0%]:[Tax 15%]])&gt;20000000,20000000,Income_Tax[[#This Row],[Income Tax]]-SUM(Income_Tax[[#This Row],[Tax 0%]:[Tax 15%]])),"")</f>
        <v/>
      </c>
      <c r="X31" s="9" t="str">
        <f>IFERROR(Income_Tax[[#This Row],[Income Tax]]-SUM(Income_Tax[[#This Row],[Tax 0%]:[Tax 20%]]),"")</f>
        <v/>
      </c>
      <c r="Y31" s="7">
        <f>IFERROR(SUMPRODUCT(Income_Tax[[#This Row],[Tax 0%]:[Tax 25%]],{0,0.05,0.1,0.15,0.2,0.25}),"")</f>
        <v>0</v>
      </c>
      <c r="Z31" s="7">
        <f>IFERROR(Income_Tax[[#This Row],[Yearly
Income Tax]]/12,"")</f>
        <v>0</v>
      </c>
      <c r="AA31" s="10"/>
    </row>
    <row r="32" spans="1:27" ht="24.95" customHeight="1" x14ac:dyDescent="0.25">
      <c r="A32" s="3">
        <v>30</v>
      </c>
      <c r="B32" s="5"/>
      <c r="C32" s="4"/>
      <c r="D32" s="30" t="str">
        <f>IFERROR(VLOOKUP(B32,[1]!Employee_List[[EM_ID]:[Remark]],9,FALSE),"")</f>
        <v/>
      </c>
      <c r="E32" s="5" t="str">
        <f>IFERROR(VLOOKUP(B32,[1]!Employee_List[[EM_ID]:[Remark]],6,FALSE),"")</f>
        <v/>
      </c>
      <c r="F32" s="5" t="str">
        <f>IFERROR(VLOOKUP(B32,[1]!Employee_List[[EM_ID]:[Remark]],7,FALSE),"")</f>
        <v/>
      </c>
      <c r="G32" s="14"/>
      <c r="H32" s="7">
        <f>IFERROR(Income_Tax[[#This Row],[Salary]]*12,"")</f>
        <v>0</v>
      </c>
      <c r="I32" s="5"/>
      <c r="J32" s="5"/>
      <c r="K32" s="5"/>
      <c r="L32" s="6" t="str">
        <f>IFERROR(VLOOKUP(B32,[1]!SSB[[EM_ID]:[Total Amount]],9,FALSE)*12,"")</f>
        <v/>
      </c>
      <c r="M32" s="7"/>
      <c r="N32" s="7">
        <f>IFERROR(IF((Income_Tax[[#This Row],[Yearly
Income]]*20%)&gt;=10000000,10000000,Income_Tax[[#This Row],[Yearly
Income]]*20%),"")</f>
        <v>0</v>
      </c>
      <c r="O32" s="7">
        <f>Income_Tax[[#This Row],[Parents]]*1000000</f>
        <v>0</v>
      </c>
      <c r="P32" s="7">
        <f>Income_Tax[[#This Row],[Marital]]*1000000</f>
        <v>0</v>
      </c>
      <c r="Q32" s="7">
        <f>Income_Tax[[#This Row],[Child]]*500000</f>
        <v>0</v>
      </c>
      <c r="R32" s="8" t="str">
        <f>IFERROR(IF(Income_Tax[[#This Row],[Yearly
Income]]&gt;4800000,Income_Tax[[#This Row],[Yearly
Income]]-SUM(Income_Tax[[#This Row],[SSB]:[Relief
(Child)]]),""),"")</f>
        <v/>
      </c>
      <c r="S32" s="9" t="str">
        <f>IFERROR(IF(Income_Tax[[#This Row],[Yearly
Income]]&gt;4800000,
IF(Income_Tax[[#This Row],[Income Tax]]&gt;=2000000,2000000,Income_Tax[[#This Row],[Income Tax]]),""),"")</f>
        <v/>
      </c>
      <c r="T32" s="9" t="str">
        <f>IFERROR(IF((Income_Tax[[#This Row],[Income Tax]]-Income_Tax[[#This Row],[Tax 0%]])&gt;=8000000,8000000,(Income_Tax[[#This Row],[Income Tax]]-Income_Tax[[#This Row],[Tax 0%]])),"")</f>
        <v/>
      </c>
      <c r="U32" s="15" t="str">
        <f>IFERROR(IF(Income_Tax[[#This Row],[Income Tax]]-SUM(Income_Tax[[#This Row],[Tax 0%]:[Tax 5%]])&gt;=20000000,20000000,Income_Tax[[#This Row],[Income Tax]]-SUM(Income_Tax[[#This Row],[Tax 0%]:[Tax 5%]])),"")</f>
        <v/>
      </c>
      <c r="V32" s="9" t="str">
        <f>IFERROR(IF(Income_Tax[[#This Row],[Income Tax]]-SUM(Income_Tax[[#This Row],[Tax 0%]:[Tax 10%]])&gt;20000000,20000000,Income_Tax[[#This Row],[Income Tax]]-SUM(Income_Tax[[#This Row],[Tax 0%]:[Tax 10%]])),"")</f>
        <v/>
      </c>
      <c r="W32" s="9" t="str">
        <f>IFERROR(IF(Income_Tax[[#This Row],[Income Tax]]-SUM(Income_Tax[[#This Row],[Tax 0%]:[Tax 15%]])&gt;20000000,20000000,Income_Tax[[#This Row],[Income Tax]]-SUM(Income_Tax[[#This Row],[Tax 0%]:[Tax 15%]])),"")</f>
        <v/>
      </c>
      <c r="X32" s="9" t="str">
        <f>IFERROR(Income_Tax[[#This Row],[Income Tax]]-SUM(Income_Tax[[#This Row],[Tax 0%]:[Tax 20%]]),"")</f>
        <v/>
      </c>
      <c r="Y32" s="7">
        <f>IFERROR(SUMPRODUCT(Income_Tax[[#This Row],[Tax 0%]:[Tax 25%]],{0,0.05,0.1,0.15,0.2,0.25}),"")</f>
        <v>0</v>
      </c>
      <c r="Z32" s="7">
        <f>IFERROR(Income_Tax[[#This Row],[Yearly
Income Tax]]/12,"")</f>
        <v>0</v>
      </c>
      <c r="AA32" s="10"/>
    </row>
    <row r="33" spans="1:27" ht="24.95" customHeight="1" x14ac:dyDescent="0.25">
      <c r="A33" s="3">
        <v>31</v>
      </c>
      <c r="B33" s="5"/>
      <c r="C33" s="4"/>
      <c r="D33" s="30" t="str">
        <f>IFERROR(VLOOKUP(B33,[1]!Employee_List[[EM_ID]:[Remark]],9,FALSE),"")</f>
        <v/>
      </c>
      <c r="E33" s="5" t="str">
        <f>IFERROR(VLOOKUP(B33,[1]!Employee_List[[EM_ID]:[Remark]],6,FALSE),"")</f>
        <v/>
      </c>
      <c r="F33" s="5" t="str">
        <f>IFERROR(VLOOKUP(B33,[1]!Employee_List[[EM_ID]:[Remark]],7,FALSE),"")</f>
        <v/>
      </c>
      <c r="G33" s="14"/>
      <c r="H33" s="7">
        <f>IFERROR(Income_Tax[[#This Row],[Salary]]*12,"")</f>
        <v>0</v>
      </c>
      <c r="I33" s="5"/>
      <c r="J33" s="5"/>
      <c r="K33" s="5"/>
      <c r="L33" s="6" t="str">
        <f>IFERROR(VLOOKUP(B33,[1]!SSB[[EM_ID]:[Total Amount]],9,FALSE)*12,"")</f>
        <v/>
      </c>
      <c r="M33" s="7"/>
      <c r="N33" s="7">
        <f>IFERROR(IF((Income_Tax[[#This Row],[Yearly
Income]]*20%)&gt;=10000000,10000000,Income_Tax[[#This Row],[Yearly
Income]]*20%),"")</f>
        <v>0</v>
      </c>
      <c r="O33" s="7">
        <f>Income_Tax[[#This Row],[Parents]]*1000000</f>
        <v>0</v>
      </c>
      <c r="P33" s="7">
        <f>Income_Tax[[#This Row],[Marital]]*1000000</f>
        <v>0</v>
      </c>
      <c r="Q33" s="7">
        <f>Income_Tax[[#This Row],[Child]]*500000</f>
        <v>0</v>
      </c>
      <c r="R33" s="8" t="str">
        <f>IFERROR(IF(Income_Tax[[#This Row],[Yearly
Income]]&gt;4800000,Income_Tax[[#This Row],[Yearly
Income]]-SUM(Income_Tax[[#This Row],[SSB]:[Relief
(Child)]]),""),"")</f>
        <v/>
      </c>
      <c r="S33" s="9" t="str">
        <f>IFERROR(IF(Income_Tax[[#This Row],[Yearly
Income]]&gt;4800000,
IF(Income_Tax[[#This Row],[Income Tax]]&gt;=2000000,2000000,Income_Tax[[#This Row],[Income Tax]]),""),"")</f>
        <v/>
      </c>
      <c r="T33" s="9" t="str">
        <f>IFERROR(IF((Income_Tax[[#This Row],[Income Tax]]-Income_Tax[[#This Row],[Tax 0%]])&gt;=8000000,8000000,(Income_Tax[[#This Row],[Income Tax]]-Income_Tax[[#This Row],[Tax 0%]])),"")</f>
        <v/>
      </c>
      <c r="U33" s="15" t="str">
        <f>IFERROR(IF(Income_Tax[[#This Row],[Income Tax]]-SUM(Income_Tax[[#This Row],[Tax 0%]:[Tax 5%]])&gt;=20000000,20000000,Income_Tax[[#This Row],[Income Tax]]-SUM(Income_Tax[[#This Row],[Tax 0%]:[Tax 5%]])),"")</f>
        <v/>
      </c>
      <c r="V33" s="9" t="str">
        <f>IFERROR(IF(Income_Tax[[#This Row],[Income Tax]]-SUM(Income_Tax[[#This Row],[Tax 0%]:[Tax 10%]])&gt;20000000,20000000,Income_Tax[[#This Row],[Income Tax]]-SUM(Income_Tax[[#This Row],[Tax 0%]:[Tax 10%]])),"")</f>
        <v/>
      </c>
      <c r="W33" s="9" t="str">
        <f>IFERROR(IF(Income_Tax[[#This Row],[Income Tax]]-SUM(Income_Tax[[#This Row],[Tax 0%]:[Tax 15%]])&gt;20000000,20000000,Income_Tax[[#This Row],[Income Tax]]-SUM(Income_Tax[[#This Row],[Tax 0%]:[Tax 15%]])),"")</f>
        <v/>
      </c>
      <c r="X33" s="9" t="str">
        <f>IFERROR(Income_Tax[[#This Row],[Income Tax]]-SUM(Income_Tax[[#This Row],[Tax 0%]:[Tax 20%]]),"")</f>
        <v/>
      </c>
      <c r="Y33" s="7">
        <f>IFERROR(SUMPRODUCT(Income_Tax[[#This Row],[Tax 0%]:[Tax 25%]],{0,0.05,0.1,0.15,0.2,0.25}),"")</f>
        <v>0</v>
      </c>
      <c r="Z33" s="7">
        <f>IFERROR(Income_Tax[[#This Row],[Yearly
Income Tax]]/12,"")</f>
        <v>0</v>
      </c>
      <c r="AA33" s="10"/>
    </row>
    <row r="34" spans="1:27" ht="24.95" customHeight="1" x14ac:dyDescent="0.25">
      <c r="A34" s="3">
        <v>32</v>
      </c>
      <c r="B34" s="5"/>
      <c r="C34" s="4"/>
      <c r="D34" s="30" t="str">
        <f>IFERROR(VLOOKUP(B34,[1]!Employee_List[[EM_ID]:[Remark]],9,FALSE),"")</f>
        <v/>
      </c>
      <c r="E34" s="5" t="str">
        <f>IFERROR(VLOOKUP(B34,[1]!Employee_List[[EM_ID]:[Remark]],6,FALSE),"")</f>
        <v/>
      </c>
      <c r="F34" s="5" t="str">
        <f>IFERROR(VLOOKUP(B34,[1]!Employee_List[[EM_ID]:[Remark]],7,FALSE),"")</f>
        <v/>
      </c>
      <c r="G34" s="14"/>
      <c r="H34" s="7">
        <f>IFERROR(Income_Tax[[#This Row],[Salary]]*12,"")</f>
        <v>0</v>
      </c>
      <c r="I34" s="5"/>
      <c r="J34" s="5"/>
      <c r="K34" s="5"/>
      <c r="L34" s="6" t="str">
        <f>IFERROR(VLOOKUP(B34,[1]!SSB[[EM_ID]:[Total Amount]],9,FALSE)*12,"")</f>
        <v/>
      </c>
      <c r="M34" s="7"/>
      <c r="N34" s="7">
        <f>IFERROR(IF((Income_Tax[[#This Row],[Yearly
Income]]*20%)&gt;=10000000,10000000,Income_Tax[[#This Row],[Yearly
Income]]*20%),"")</f>
        <v>0</v>
      </c>
      <c r="O34" s="7">
        <f>Income_Tax[[#This Row],[Parents]]*1000000</f>
        <v>0</v>
      </c>
      <c r="P34" s="7">
        <f>Income_Tax[[#This Row],[Marital]]*1000000</f>
        <v>0</v>
      </c>
      <c r="Q34" s="7">
        <f>Income_Tax[[#This Row],[Child]]*500000</f>
        <v>0</v>
      </c>
      <c r="R34" s="8" t="str">
        <f>IFERROR(IF(Income_Tax[[#This Row],[Yearly
Income]]&gt;4800000,Income_Tax[[#This Row],[Yearly
Income]]-SUM(Income_Tax[[#This Row],[SSB]:[Relief
(Child)]]),""),"")</f>
        <v/>
      </c>
      <c r="S34" s="9" t="str">
        <f>IFERROR(IF(Income_Tax[[#This Row],[Yearly
Income]]&gt;4800000,
IF(Income_Tax[[#This Row],[Income Tax]]&gt;=2000000,2000000,Income_Tax[[#This Row],[Income Tax]]),""),"")</f>
        <v/>
      </c>
      <c r="T34" s="9" t="str">
        <f>IFERROR(IF((Income_Tax[[#This Row],[Income Tax]]-Income_Tax[[#This Row],[Tax 0%]])&gt;=8000000,8000000,(Income_Tax[[#This Row],[Income Tax]]-Income_Tax[[#This Row],[Tax 0%]])),"")</f>
        <v/>
      </c>
      <c r="U34" s="15" t="str">
        <f>IFERROR(IF(Income_Tax[[#This Row],[Income Tax]]-SUM(Income_Tax[[#This Row],[Tax 0%]:[Tax 5%]])&gt;=20000000,20000000,Income_Tax[[#This Row],[Income Tax]]-SUM(Income_Tax[[#This Row],[Tax 0%]:[Tax 5%]])),"")</f>
        <v/>
      </c>
      <c r="V34" s="9" t="str">
        <f>IFERROR(IF(Income_Tax[[#This Row],[Income Tax]]-SUM(Income_Tax[[#This Row],[Tax 0%]:[Tax 10%]])&gt;20000000,20000000,Income_Tax[[#This Row],[Income Tax]]-SUM(Income_Tax[[#This Row],[Tax 0%]:[Tax 10%]])),"")</f>
        <v/>
      </c>
      <c r="W34" s="9" t="str">
        <f>IFERROR(IF(Income_Tax[[#This Row],[Income Tax]]-SUM(Income_Tax[[#This Row],[Tax 0%]:[Tax 15%]])&gt;20000000,20000000,Income_Tax[[#This Row],[Income Tax]]-SUM(Income_Tax[[#This Row],[Tax 0%]:[Tax 15%]])),"")</f>
        <v/>
      </c>
      <c r="X34" s="9" t="str">
        <f>IFERROR(Income_Tax[[#This Row],[Income Tax]]-SUM(Income_Tax[[#This Row],[Tax 0%]:[Tax 20%]]),"")</f>
        <v/>
      </c>
      <c r="Y34" s="7">
        <f>IFERROR(SUMPRODUCT(Income_Tax[[#This Row],[Tax 0%]:[Tax 25%]],{0,0.05,0.1,0.15,0.2,0.25}),"")</f>
        <v>0</v>
      </c>
      <c r="Z34" s="7">
        <f>IFERROR(Income_Tax[[#This Row],[Yearly
Income Tax]]/12,"")</f>
        <v>0</v>
      </c>
      <c r="AA34" s="10"/>
    </row>
    <row r="35" spans="1:27" ht="24.95" customHeight="1" x14ac:dyDescent="0.25">
      <c r="A35" s="3">
        <v>33</v>
      </c>
      <c r="B35" s="5"/>
      <c r="C35" s="4"/>
      <c r="D35" s="30" t="str">
        <f>IFERROR(VLOOKUP(B35,[1]!Employee_List[[EM_ID]:[Remark]],9,FALSE),"")</f>
        <v/>
      </c>
      <c r="E35" s="5" t="str">
        <f>IFERROR(VLOOKUP(B35,[1]!Employee_List[[EM_ID]:[Remark]],6,FALSE),"")</f>
        <v/>
      </c>
      <c r="F35" s="5" t="str">
        <f>IFERROR(VLOOKUP(B35,[1]!Employee_List[[EM_ID]:[Remark]],7,FALSE),"")</f>
        <v/>
      </c>
      <c r="G35" s="14"/>
      <c r="H35" s="7">
        <f>IFERROR(Income_Tax[[#This Row],[Salary]]*12,"")</f>
        <v>0</v>
      </c>
      <c r="I35" s="5"/>
      <c r="J35" s="5"/>
      <c r="K35" s="5"/>
      <c r="L35" s="6" t="str">
        <f>IFERROR(VLOOKUP(B35,[1]!SSB[[EM_ID]:[Total Amount]],9,FALSE)*12,"")</f>
        <v/>
      </c>
      <c r="M35" s="7"/>
      <c r="N35" s="7">
        <f>IFERROR(IF((Income_Tax[[#This Row],[Yearly
Income]]*20%)&gt;=10000000,10000000,Income_Tax[[#This Row],[Yearly
Income]]*20%),"")</f>
        <v>0</v>
      </c>
      <c r="O35" s="7">
        <f>Income_Tax[[#This Row],[Parents]]*1000000</f>
        <v>0</v>
      </c>
      <c r="P35" s="7">
        <f>Income_Tax[[#This Row],[Marital]]*1000000</f>
        <v>0</v>
      </c>
      <c r="Q35" s="7">
        <f>Income_Tax[[#This Row],[Child]]*500000</f>
        <v>0</v>
      </c>
      <c r="R35" s="8" t="str">
        <f>IFERROR(IF(Income_Tax[[#This Row],[Yearly
Income]]&gt;4800000,Income_Tax[[#This Row],[Yearly
Income]]-SUM(Income_Tax[[#This Row],[SSB]:[Relief
(Child)]]),""),"")</f>
        <v/>
      </c>
      <c r="S35" s="9" t="str">
        <f>IFERROR(IF(Income_Tax[[#This Row],[Yearly
Income]]&gt;4800000,
IF(Income_Tax[[#This Row],[Income Tax]]&gt;=2000000,2000000,Income_Tax[[#This Row],[Income Tax]]),""),"")</f>
        <v/>
      </c>
      <c r="T35" s="9" t="str">
        <f>IFERROR(IF((Income_Tax[[#This Row],[Income Tax]]-Income_Tax[[#This Row],[Tax 0%]])&gt;=8000000,8000000,(Income_Tax[[#This Row],[Income Tax]]-Income_Tax[[#This Row],[Tax 0%]])),"")</f>
        <v/>
      </c>
      <c r="U35" s="15" t="str">
        <f>IFERROR(IF(Income_Tax[[#This Row],[Income Tax]]-SUM(Income_Tax[[#This Row],[Tax 0%]:[Tax 5%]])&gt;=20000000,20000000,Income_Tax[[#This Row],[Income Tax]]-SUM(Income_Tax[[#This Row],[Tax 0%]:[Tax 5%]])),"")</f>
        <v/>
      </c>
      <c r="V35" s="9" t="str">
        <f>IFERROR(IF(Income_Tax[[#This Row],[Income Tax]]-SUM(Income_Tax[[#This Row],[Tax 0%]:[Tax 10%]])&gt;20000000,20000000,Income_Tax[[#This Row],[Income Tax]]-SUM(Income_Tax[[#This Row],[Tax 0%]:[Tax 10%]])),"")</f>
        <v/>
      </c>
      <c r="W35" s="9" t="str">
        <f>IFERROR(IF(Income_Tax[[#This Row],[Income Tax]]-SUM(Income_Tax[[#This Row],[Tax 0%]:[Tax 15%]])&gt;20000000,20000000,Income_Tax[[#This Row],[Income Tax]]-SUM(Income_Tax[[#This Row],[Tax 0%]:[Tax 15%]])),"")</f>
        <v/>
      </c>
      <c r="X35" s="9" t="str">
        <f>IFERROR(Income_Tax[[#This Row],[Income Tax]]-SUM(Income_Tax[[#This Row],[Tax 0%]:[Tax 20%]]),"")</f>
        <v/>
      </c>
      <c r="Y35" s="7">
        <f>IFERROR(SUMPRODUCT(Income_Tax[[#This Row],[Tax 0%]:[Tax 25%]],{0,0.05,0.1,0.15,0.2,0.25}),"")</f>
        <v>0</v>
      </c>
      <c r="Z35" s="7">
        <f>IFERROR(Income_Tax[[#This Row],[Yearly
Income Tax]]/12,"")</f>
        <v>0</v>
      </c>
      <c r="AA35" s="10"/>
    </row>
    <row r="36" spans="1:27" ht="24.95" customHeight="1" x14ac:dyDescent="0.25">
      <c r="A36" s="3">
        <v>34</v>
      </c>
      <c r="B36" s="5"/>
      <c r="C36" s="4"/>
      <c r="D36" s="30" t="str">
        <f>IFERROR(VLOOKUP(B36,[1]!Employee_List[[EM_ID]:[Remark]],9,FALSE),"")</f>
        <v/>
      </c>
      <c r="E36" s="5" t="str">
        <f>IFERROR(VLOOKUP(B36,[1]!Employee_List[[EM_ID]:[Remark]],6,FALSE),"")</f>
        <v/>
      </c>
      <c r="F36" s="5" t="str">
        <f>IFERROR(VLOOKUP(B36,[1]!Employee_List[[EM_ID]:[Remark]],7,FALSE),"")</f>
        <v/>
      </c>
      <c r="G36" s="14"/>
      <c r="H36" s="7">
        <f>IFERROR(Income_Tax[[#This Row],[Salary]]*12,"")</f>
        <v>0</v>
      </c>
      <c r="I36" s="5"/>
      <c r="J36" s="5"/>
      <c r="K36" s="5"/>
      <c r="L36" s="6" t="str">
        <f>IFERROR(VLOOKUP(B36,[1]!SSB[[EM_ID]:[Total Amount]],9,FALSE)*12,"")</f>
        <v/>
      </c>
      <c r="M36" s="7"/>
      <c r="N36" s="7">
        <f>IFERROR(IF((Income_Tax[[#This Row],[Yearly
Income]]*20%)&gt;=10000000,10000000,Income_Tax[[#This Row],[Yearly
Income]]*20%),"")</f>
        <v>0</v>
      </c>
      <c r="O36" s="7">
        <f>Income_Tax[[#This Row],[Parents]]*1000000</f>
        <v>0</v>
      </c>
      <c r="P36" s="7">
        <f>Income_Tax[[#This Row],[Marital]]*1000000</f>
        <v>0</v>
      </c>
      <c r="Q36" s="7">
        <f>Income_Tax[[#This Row],[Child]]*500000</f>
        <v>0</v>
      </c>
      <c r="R36" s="8" t="str">
        <f>IFERROR(IF(Income_Tax[[#This Row],[Yearly
Income]]&gt;4800000,Income_Tax[[#This Row],[Yearly
Income]]-SUM(Income_Tax[[#This Row],[SSB]:[Relief
(Child)]]),""),"")</f>
        <v/>
      </c>
      <c r="S36" s="9" t="str">
        <f>IFERROR(IF(Income_Tax[[#This Row],[Yearly
Income]]&gt;4800000,
IF(Income_Tax[[#This Row],[Income Tax]]&gt;=2000000,2000000,Income_Tax[[#This Row],[Income Tax]]),""),"")</f>
        <v/>
      </c>
      <c r="T36" s="9" t="str">
        <f>IFERROR(IF((Income_Tax[[#This Row],[Income Tax]]-Income_Tax[[#This Row],[Tax 0%]])&gt;=8000000,8000000,(Income_Tax[[#This Row],[Income Tax]]-Income_Tax[[#This Row],[Tax 0%]])),"")</f>
        <v/>
      </c>
      <c r="U36" s="15" t="str">
        <f>IFERROR(IF(Income_Tax[[#This Row],[Income Tax]]-SUM(Income_Tax[[#This Row],[Tax 0%]:[Tax 5%]])&gt;=20000000,20000000,Income_Tax[[#This Row],[Income Tax]]-SUM(Income_Tax[[#This Row],[Tax 0%]:[Tax 5%]])),"")</f>
        <v/>
      </c>
      <c r="V36" s="9" t="str">
        <f>IFERROR(IF(Income_Tax[[#This Row],[Income Tax]]-SUM(Income_Tax[[#This Row],[Tax 0%]:[Tax 10%]])&gt;20000000,20000000,Income_Tax[[#This Row],[Income Tax]]-SUM(Income_Tax[[#This Row],[Tax 0%]:[Tax 10%]])),"")</f>
        <v/>
      </c>
      <c r="W36" s="9" t="str">
        <f>IFERROR(IF(Income_Tax[[#This Row],[Income Tax]]-SUM(Income_Tax[[#This Row],[Tax 0%]:[Tax 15%]])&gt;20000000,20000000,Income_Tax[[#This Row],[Income Tax]]-SUM(Income_Tax[[#This Row],[Tax 0%]:[Tax 15%]])),"")</f>
        <v/>
      </c>
      <c r="X36" s="9" t="str">
        <f>IFERROR(Income_Tax[[#This Row],[Income Tax]]-SUM(Income_Tax[[#This Row],[Tax 0%]:[Tax 20%]]),"")</f>
        <v/>
      </c>
      <c r="Y36" s="7">
        <f>IFERROR(SUMPRODUCT(Income_Tax[[#This Row],[Tax 0%]:[Tax 25%]],{0,0.05,0.1,0.15,0.2,0.25}),"")</f>
        <v>0</v>
      </c>
      <c r="Z36" s="7">
        <f>IFERROR(Income_Tax[[#This Row],[Yearly
Income Tax]]/12,"")</f>
        <v>0</v>
      </c>
      <c r="AA36" s="10"/>
    </row>
    <row r="37" spans="1:27" ht="24.95" customHeight="1" x14ac:dyDescent="0.25">
      <c r="A37" s="3">
        <v>35</v>
      </c>
      <c r="B37" s="5"/>
      <c r="C37" s="4"/>
      <c r="D37" s="30" t="str">
        <f>IFERROR(VLOOKUP(B37,[1]!Employee_List[[EM_ID]:[Remark]],9,FALSE),"")</f>
        <v/>
      </c>
      <c r="E37" s="5" t="str">
        <f>IFERROR(VLOOKUP(B37,[1]!Employee_List[[EM_ID]:[Remark]],6,FALSE),"")</f>
        <v/>
      </c>
      <c r="F37" s="5" t="str">
        <f>IFERROR(VLOOKUP(B37,[1]!Employee_List[[EM_ID]:[Remark]],7,FALSE),"")</f>
        <v/>
      </c>
      <c r="G37" s="14"/>
      <c r="H37" s="7">
        <f>IFERROR(Income_Tax[[#This Row],[Salary]]*12,"")</f>
        <v>0</v>
      </c>
      <c r="I37" s="5"/>
      <c r="J37" s="5"/>
      <c r="K37" s="5"/>
      <c r="L37" s="6" t="str">
        <f>IFERROR(VLOOKUP(B37,[1]!SSB[[EM_ID]:[Total Amount]],9,FALSE)*12,"")</f>
        <v/>
      </c>
      <c r="M37" s="7"/>
      <c r="N37" s="7">
        <f>IFERROR(IF((Income_Tax[[#This Row],[Yearly
Income]]*20%)&gt;=10000000,10000000,Income_Tax[[#This Row],[Yearly
Income]]*20%),"")</f>
        <v>0</v>
      </c>
      <c r="O37" s="7">
        <f>Income_Tax[[#This Row],[Parents]]*1000000</f>
        <v>0</v>
      </c>
      <c r="P37" s="7">
        <f>Income_Tax[[#This Row],[Marital]]*1000000</f>
        <v>0</v>
      </c>
      <c r="Q37" s="7">
        <f>Income_Tax[[#This Row],[Child]]*500000</f>
        <v>0</v>
      </c>
      <c r="R37" s="8" t="str">
        <f>IFERROR(IF(Income_Tax[[#This Row],[Yearly
Income]]&gt;4800000,Income_Tax[[#This Row],[Yearly
Income]]-SUM(Income_Tax[[#This Row],[SSB]:[Relief
(Child)]]),""),"")</f>
        <v/>
      </c>
      <c r="S37" s="9" t="str">
        <f>IFERROR(IF(Income_Tax[[#This Row],[Yearly
Income]]&gt;4800000,
IF(Income_Tax[[#This Row],[Income Tax]]&gt;=2000000,2000000,Income_Tax[[#This Row],[Income Tax]]),""),"")</f>
        <v/>
      </c>
      <c r="T37" s="9" t="str">
        <f>IFERROR(IF((Income_Tax[[#This Row],[Income Tax]]-Income_Tax[[#This Row],[Tax 0%]])&gt;=8000000,8000000,(Income_Tax[[#This Row],[Income Tax]]-Income_Tax[[#This Row],[Tax 0%]])),"")</f>
        <v/>
      </c>
      <c r="U37" s="15" t="str">
        <f>IFERROR(IF(Income_Tax[[#This Row],[Income Tax]]-SUM(Income_Tax[[#This Row],[Tax 0%]:[Tax 5%]])&gt;=20000000,20000000,Income_Tax[[#This Row],[Income Tax]]-SUM(Income_Tax[[#This Row],[Tax 0%]:[Tax 5%]])),"")</f>
        <v/>
      </c>
      <c r="V37" s="9" t="str">
        <f>IFERROR(IF(Income_Tax[[#This Row],[Income Tax]]-SUM(Income_Tax[[#This Row],[Tax 0%]:[Tax 10%]])&gt;20000000,20000000,Income_Tax[[#This Row],[Income Tax]]-SUM(Income_Tax[[#This Row],[Tax 0%]:[Tax 10%]])),"")</f>
        <v/>
      </c>
      <c r="W37" s="9" t="str">
        <f>IFERROR(IF(Income_Tax[[#This Row],[Income Tax]]-SUM(Income_Tax[[#This Row],[Tax 0%]:[Tax 15%]])&gt;20000000,20000000,Income_Tax[[#This Row],[Income Tax]]-SUM(Income_Tax[[#This Row],[Tax 0%]:[Tax 15%]])),"")</f>
        <v/>
      </c>
      <c r="X37" s="9" t="str">
        <f>IFERROR(Income_Tax[[#This Row],[Income Tax]]-SUM(Income_Tax[[#This Row],[Tax 0%]:[Tax 20%]]),"")</f>
        <v/>
      </c>
      <c r="Y37" s="7">
        <f>IFERROR(SUMPRODUCT(Income_Tax[[#This Row],[Tax 0%]:[Tax 25%]],{0,0.05,0.1,0.15,0.2,0.25}),"")</f>
        <v>0</v>
      </c>
      <c r="Z37" s="7">
        <f>IFERROR(Income_Tax[[#This Row],[Yearly
Income Tax]]/12,"")</f>
        <v>0</v>
      </c>
      <c r="AA37" s="10"/>
    </row>
    <row r="38" spans="1:27" ht="24.95" customHeight="1" x14ac:dyDescent="0.25">
      <c r="A38" s="3">
        <v>36</v>
      </c>
      <c r="B38" s="5"/>
      <c r="C38" s="4"/>
      <c r="D38" s="30" t="str">
        <f>IFERROR(VLOOKUP(B38,[1]!Employee_List[[EM_ID]:[Remark]],9,FALSE),"")</f>
        <v/>
      </c>
      <c r="E38" s="5" t="str">
        <f>IFERROR(VLOOKUP(B38,[1]!Employee_List[[EM_ID]:[Remark]],6,FALSE),"")</f>
        <v/>
      </c>
      <c r="F38" s="5" t="str">
        <f>IFERROR(VLOOKUP(B38,[1]!Employee_List[[EM_ID]:[Remark]],7,FALSE),"")</f>
        <v/>
      </c>
      <c r="G38" s="14"/>
      <c r="H38" s="7">
        <f>IFERROR(Income_Tax[[#This Row],[Salary]]*12,"")</f>
        <v>0</v>
      </c>
      <c r="I38" s="5"/>
      <c r="J38" s="5"/>
      <c r="K38" s="5"/>
      <c r="L38" s="6" t="str">
        <f>IFERROR(VLOOKUP(B38,[1]!SSB[[EM_ID]:[Total Amount]],9,FALSE)*12,"")</f>
        <v/>
      </c>
      <c r="M38" s="7"/>
      <c r="N38" s="7">
        <f>IFERROR(IF((Income_Tax[[#This Row],[Yearly
Income]]*20%)&gt;=10000000,10000000,Income_Tax[[#This Row],[Yearly
Income]]*20%),"")</f>
        <v>0</v>
      </c>
      <c r="O38" s="7">
        <f>Income_Tax[[#This Row],[Parents]]*1000000</f>
        <v>0</v>
      </c>
      <c r="P38" s="7">
        <f>Income_Tax[[#This Row],[Marital]]*1000000</f>
        <v>0</v>
      </c>
      <c r="Q38" s="7">
        <f>Income_Tax[[#This Row],[Child]]*500000</f>
        <v>0</v>
      </c>
      <c r="R38" s="8" t="str">
        <f>IFERROR(IF(Income_Tax[[#This Row],[Yearly
Income]]&gt;4800000,Income_Tax[[#This Row],[Yearly
Income]]-SUM(Income_Tax[[#This Row],[SSB]:[Relief
(Child)]]),""),"")</f>
        <v/>
      </c>
      <c r="S38" s="9" t="str">
        <f>IFERROR(IF(Income_Tax[[#This Row],[Yearly
Income]]&gt;4800000,
IF(Income_Tax[[#This Row],[Income Tax]]&gt;=2000000,2000000,Income_Tax[[#This Row],[Income Tax]]),""),"")</f>
        <v/>
      </c>
      <c r="T38" s="9" t="str">
        <f>IFERROR(IF((Income_Tax[[#This Row],[Income Tax]]-Income_Tax[[#This Row],[Tax 0%]])&gt;=8000000,8000000,(Income_Tax[[#This Row],[Income Tax]]-Income_Tax[[#This Row],[Tax 0%]])),"")</f>
        <v/>
      </c>
      <c r="U38" s="15" t="str">
        <f>IFERROR(IF(Income_Tax[[#This Row],[Income Tax]]-SUM(Income_Tax[[#This Row],[Tax 0%]:[Tax 5%]])&gt;=20000000,20000000,Income_Tax[[#This Row],[Income Tax]]-SUM(Income_Tax[[#This Row],[Tax 0%]:[Tax 5%]])),"")</f>
        <v/>
      </c>
      <c r="V38" s="9" t="str">
        <f>IFERROR(IF(Income_Tax[[#This Row],[Income Tax]]-SUM(Income_Tax[[#This Row],[Tax 0%]:[Tax 10%]])&gt;20000000,20000000,Income_Tax[[#This Row],[Income Tax]]-SUM(Income_Tax[[#This Row],[Tax 0%]:[Tax 10%]])),"")</f>
        <v/>
      </c>
      <c r="W38" s="9" t="str">
        <f>IFERROR(IF(Income_Tax[[#This Row],[Income Tax]]-SUM(Income_Tax[[#This Row],[Tax 0%]:[Tax 15%]])&gt;20000000,20000000,Income_Tax[[#This Row],[Income Tax]]-SUM(Income_Tax[[#This Row],[Tax 0%]:[Tax 15%]])),"")</f>
        <v/>
      </c>
      <c r="X38" s="9" t="str">
        <f>IFERROR(Income_Tax[[#This Row],[Income Tax]]-SUM(Income_Tax[[#This Row],[Tax 0%]:[Tax 20%]]),"")</f>
        <v/>
      </c>
      <c r="Y38" s="7">
        <f>IFERROR(SUMPRODUCT(Income_Tax[[#This Row],[Tax 0%]:[Tax 25%]],{0,0.05,0.1,0.15,0.2,0.25}),"")</f>
        <v>0</v>
      </c>
      <c r="Z38" s="7">
        <f>IFERROR(Income_Tax[[#This Row],[Yearly
Income Tax]]/12,"")</f>
        <v>0</v>
      </c>
      <c r="AA38" s="10"/>
    </row>
    <row r="39" spans="1:27" ht="24.95" customHeight="1" x14ac:dyDescent="0.25">
      <c r="A39" s="3">
        <v>37</v>
      </c>
      <c r="B39" s="5"/>
      <c r="C39" s="4"/>
      <c r="D39" s="30" t="str">
        <f>IFERROR(VLOOKUP(B39,[1]!Employee_List[[EM_ID]:[Remark]],9,FALSE),"")</f>
        <v/>
      </c>
      <c r="E39" s="5" t="str">
        <f>IFERROR(VLOOKUP(B39,[1]!Employee_List[[EM_ID]:[Remark]],6,FALSE),"")</f>
        <v/>
      </c>
      <c r="F39" s="5" t="str">
        <f>IFERROR(VLOOKUP(B39,[1]!Employee_List[[EM_ID]:[Remark]],7,FALSE),"")</f>
        <v/>
      </c>
      <c r="G39" s="14"/>
      <c r="H39" s="7">
        <f>IFERROR(Income_Tax[[#This Row],[Salary]]*12,"")</f>
        <v>0</v>
      </c>
      <c r="I39" s="5"/>
      <c r="J39" s="5"/>
      <c r="K39" s="5"/>
      <c r="L39" s="6" t="str">
        <f>IFERROR(VLOOKUP(B39,[1]!SSB[[EM_ID]:[Total Amount]],9,FALSE)*12,"")</f>
        <v/>
      </c>
      <c r="M39" s="7"/>
      <c r="N39" s="7">
        <f>IFERROR(IF((Income_Tax[[#This Row],[Yearly
Income]]*20%)&gt;=10000000,10000000,Income_Tax[[#This Row],[Yearly
Income]]*20%),"")</f>
        <v>0</v>
      </c>
      <c r="O39" s="7">
        <f>Income_Tax[[#This Row],[Parents]]*1000000</f>
        <v>0</v>
      </c>
      <c r="P39" s="7">
        <f>Income_Tax[[#This Row],[Marital]]*1000000</f>
        <v>0</v>
      </c>
      <c r="Q39" s="7">
        <f>Income_Tax[[#This Row],[Child]]*500000</f>
        <v>0</v>
      </c>
      <c r="R39" s="8" t="str">
        <f>IFERROR(IF(Income_Tax[[#This Row],[Yearly
Income]]&gt;4800000,Income_Tax[[#This Row],[Yearly
Income]]-SUM(Income_Tax[[#This Row],[SSB]:[Relief
(Child)]]),""),"")</f>
        <v/>
      </c>
      <c r="S39" s="9" t="str">
        <f>IFERROR(IF(Income_Tax[[#This Row],[Yearly
Income]]&gt;4800000,
IF(Income_Tax[[#This Row],[Income Tax]]&gt;=2000000,2000000,Income_Tax[[#This Row],[Income Tax]]),""),"")</f>
        <v/>
      </c>
      <c r="T39" s="9" t="str">
        <f>IFERROR(IF((Income_Tax[[#This Row],[Income Tax]]-Income_Tax[[#This Row],[Tax 0%]])&gt;=8000000,8000000,(Income_Tax[[#This Row],[Income Tax]]-Income_Tax[[#This Row],[Tax 0%]])),"")</f>
        <v/>
      </c>
      <c r="U39" s="15" t="str">
        <f>IFERROR(IF(Income_Tax[[#This Row],[Income Tax]]-SUM(Income_Tax[[#This Row],[Tax 0%]:[Tax 5%]])&gt;=20000000,20000000,Income_Tax[[#This Row],[Income Tax]]-SUM(Income_Tax[[#This Row],[Tax 0%]:[Tax 5%]])),"")</f>
        <v/>
      </c>
      <c r="V39" s="9" t="str">
        <f>IFERROR(IF(Income_Tax[[#This Row],[Income Tax]]-SUM(Income_Tax[[#This Row],[Tax 0%]:[Tax 10%]])&gt;20000000,20000000,Income_Tax[[#This Row],[Income Tax]]-SUM(Income_Tax[[#This Row],[Tax 0%]:[Tax 10%]])),"")</f>
        <v/>
      </c>
      <c r="W39" s="9" t="str">
        <f>IFERROR(IF(Income_Tax[[#This Row],[Income Tax]]-SUM(Income_Tax[[#This Row],[Tax 0%]:[Tax 15%]])&gt;20000000,20000000,Income_Tax[[#This Row],[Income Tax]]-SUM(Income_Tax[[#This Row],[Tax 0%]:[Tax 15%]])),"")</f>
        <v/>
      </c>
      <c r="X39" s="9" t="str">
        <f>IFERROR(Income_Tax[[#This Row],[Income Tax]]-SUM(Income_Tax[[#This Row],[Tax 0%]:[Tax 20%]]),"")</f>
        <v/>
      </c>
      <c r="Y39" s="7">
        <f>IFERROR(SUMPRODUCT(Income_Tax[[#This Row],[Tax 0%]:[Tax 25%]],{0,0.05,0.1,0.15,0.2,0.25}),"")</f>
        <v>0</v>
      </c>
      <c r="Z39" s="7">
        <f>IFERROR(Income_Tax[[#This Row],[Yearly
Income Tax]]/12,"")</f>
        <v>0</v>
      </c>
      <c r="AA39" s="10"/>
    </row>
    <row r="40" spans="1:27" ht="24.95" customHeight="1" x14ac:dyDescent="0.25">
      <c r="A40" s="3">
        <v>38</v>
      </c>
      <c r="B40" s="5"/>
      <c r="C40" s="4"/>
      <c r="D40" s="30" t="str">
        <f>IFERROR(VLOOKUP(B40,[1]!Employee_List[[EM_ID]:[Remark]],9,FALSE),"")</f>
        <v/>
      </c>
      <c r="E40" s="5" t="str">
        <f>IFERROR(VLOOKUP(B40,[1]!Employee_List[[EM_ID]:[Remark]],6,FALSE),"")</f>
        <v/>
      </c>
      <c r="F40" s="5" t="str">
        <f>IFERROR(VLOOKUP(B40,[1]!Employee_List[[EM_ID]:[Remark]],7,FALSE),"")</f>
        <v/>
      </c>
      <c r="G40" s="14"/>
      <c r="H40" s="7">
        <f>IFERROR(Income_Tax[[#This Row],[Salary]]*12,"")</f>
        <v>0</v>
      </c>
      <c r="I40" s="5"/>
      <c r="J40" s="5"/>
      <c r="K40" s="5"/>
      <c r="L40" s="6" t="str">
        <f>IFERROR(VLOOKUP(B40,[1]!SSB[[EM_ID]:[Total Amount]],9,FALSE)*12,"")</f>
        <v/>
      </c>
      <c r="M40" s="7"/>
      <c r="N40" s="7">
        <f>IFERROR(IF((Income_Tax[[#This Row],[Yearly
Income]]*20%)&gt;=10000000,10000000,Income_Tax[[#This Row],[Yearly
Income]]*20%),"")</f>
        <v>0</v>
      </c>
      <c r="O40" s="7">
        <f>Income_Tax[[#This Row],[Parents]]*1000000</f>
        <v>0</v>
      </c>
      <c r="P40" s="7">
        <f>Income_Tax[[#This Row],[Marital]]*1000000</f>
        <v>0</v>
      </c>
      <c r="Q40" s="7">
        <f>Income_Tax[[#This Row],[Child]]*500000</f>
        <v>0</v>
      </c>
      <c r="R40" s="8" t="str">
        <f>IFERROR(IF(Income_Tax[[#This Row],[Yearly
Income]]&gt;4800000,Income_Tax[[#This Row],[Yearly
Income]]-SUM(Income_Tax[[#This Row],[SSB]:[Relief
(Child)]]),""),"")</f>
        <v/>
      </c>
      <c r="S40" s="9" t="str">
        <f>IFERROR(IF(Income_Tax[[#This Row],[Yearly
Income]]&gt;4800000,
IF(Income_Tax[[#This Row],[Income Tax]]&gt;=2000000,2000000,Income_Tax[[#This Row],[Income Tax]]),""),"")</f>
        <v/>
      </c>
      <c r="T40" s="9" t="str">
        <f>IFERROR(IF((Income_Tax[[#This Row],[Income Tax]]-Income_Tax[[#This Row],[Tax 0%]])&gt;=8000000,8000000,(Income_Tax[[#This Row],[Income Tax]]-Income_Tax[[#This Row],[Tax 0%]])),"")</f>
        <v/>
      </c>
      <c r="U40" s="15" t="str">
        <f>IFERROR(IF(Income_Tax[[#This Row],[Income Tax]]-SUM(Income_Tax[[#This Row],[Tax 0%]:[Tax 5%]])&gt;=20000000,20000000,Income_Tax[[#This Row],[Income Tax]]-SUM(Income_Tax[[#This Row],[Tax 0%]:[Tax 5%]])),"")</f>
        <v/>
      </c>
      <c r="V40" s="9" t="str">
        <f>IFERROR(IF(Income_Tax[[#This Row],[Income Tax]]-SUM(Income_Tax[[#This Row],[Tax 0%]:[Tax 10%]])&gt;20000000,20000000,Income_Tax[[#This Row],[Income Tax]]-SUM(Income_Tax[[#This Row],[Tax 0%]:[Tax 10%]])),"")</f>
        <v/>
      </c>
      <c r="W40" s="9" t="str">
        <f>IFERROR(IF(Income_Tax[[#This Row],[Income Tax]]-SUM(Income_Tax[[#This Row],[Tax 0%]:[Tax 15%]])&gt;20000000,20000000,Income_Tax[[#This Row],[Income Tax]]-SUM(Income_Tax[[#This Row],[Tax 0%]:[Tax 15%]])),"")</f>
        <v/>
      </c>
      <c r="X40" s="9" t="str">
        <f>IFERROR(Income_Tax[[#This Row],[Income Tax]]-SUM(Income_Tax[[#This Row],[Tax 0%]:[Tax 20%]]),"")</f>
        <v/>
      </c>
      <c r="Y40" s="7">
        <f>IFERROR(SUMPRODUCT(Income_Tax[[#This Row],[Tax 0%]:[Tax 25%]],{0,0.05,0.1,0.15,0.2,0.25}),"")</f>
        <v>0</v>
      </c>
      <c r="Z40" s="7">
        <f>IFERROR(Income_Tax[[#This Row],[Yearly
Income Tax]]/12,"")</f>
        <v>0</v>
      </c>
      <c r="AA40" s="10"/>
    </row>
    <row r="41" spans="1:27" ht="24.95" customHeight="1" x14ac:dyDescent="0.25">
      <c r="A41" s="3">
        <v>39</v>
      </c>
      <c r="B41" s="5"/>
      <c r="C41" s="4"/>
      <c r="D41" s="30" t="str">
        <f>IFERROR(VLOOKUP(B41,[1]!Employee_List[[EM_ID]:[Remark]],9,FALSE),"")</f>
        <v/>
      </c>
      <c r="E41" s="5" t="str">
        <f>IFERROR(VLOOKUP(B41,[1]!Employee_List[[EM_ID]:[Remark]],6,FALSE),"")</f>
        <v/>
      </c>
      <c r="F41" s="5" t="str">
        <f>IFERROR(VLOOKUP(B41,[1]!Employee_List[[EM_ID]:[Remark]],7,FALSE),"")</f>
        <v/>
      </c>
      <c r="G41" s="14"/>
      <c r="H41" s="7">
        <f>IFERROR(Income_Tax[[#This Row],[Salary]]*12,"")</f>
        <v>0</v>
      </c>
      <c r="I41" s="5"/>
      <c r="J41" s="5"/>
      <c r="K41" s="5"/>
      <c r="L41" s="6" t="str">
        <f>IFERROR(VLOOKUP(B41,[1]!SSB[[EM_ID]:[Total Amount]],9,FALSE)*12,"")</f>
        <v/>
      </c>
      <c r="M41" s="7"/>
      <c r="N41" s="7">
        <f>IFERROR(IF((Income_Tax[[#This Row],[Yearly
Income]]*20%)&gt;=10000000,10000000,Income_Tax[[#This Row],[Yearly
Income]]*20%),"")</f>
        <v>0</v>
      </c>
      <c r="O41" s="7">
        <f>Income_Tax[[#This Row],[Parents]]*1000000</f>
        <v>0</v>
      </c>
      <c r="P41" s="7">
        <f>Income_Tax[[#This Row],[Marital]]*1000000</f>
        <v>0</v>
      </c>
      <c r="Q41" s="7">
        <f>Income_Tax[[#This Row],[Child]]*500000</f>
        <v>0</v>
      </c>
      <c r="R41" s="8" t="str">
        <f>IFERROR(IF(Income_Tax[[#This Row],[Yearly
Income]]&gt;4800000,Income_Tax[[#This Row],[Yearly
Income]]-SUM(Income_Tax[[#This Row],[SSB]:[Relief
(Child)]]),""),"")</f>
        <v/>
      </c>
      <c r="S41" s="9" t="str">
        <f>IFERROR(IF(Income_Tax[[#This Row],[Yearly
Income]]&gt;4800000,
IF(Income_Tax[[#This Row],[Income Tax]]&gt;=2000000,2000000,Income_Tax[[#This Row],[Income Tax]]),""),"")</f>
        <v/>
      </c>
      <c r="T41" s="9" t="str">
        <f>IFERROR(IF((Income_Tax[[#This Row],[Income Tax]]-Income_Tax[[#This Row],[Tax 0%]])&gt;=8000000,8000000,(Income_Tax[[#This Row],[Income Tax]]-Income_Tax[[#This Row],[Tax 0%]])),"")</f>
        <v/>
      </c>
      <c r="U41" s="15" t="str">
        <f>IFERROR(IF(Income_Tax[[#This Row],[Income Tax]]-SUM(Income_Tax[[#This Row],[Tax 0%]:[Tax 5%]])&gt;=20000000,20000000,Income_Tax[[#This Row],[Income Tax]]-SUM(Income_Tax[[#This Row],[Tax 0%]:[Tax 5%]])),"")</f>
        <v/>
      </c>
      <c r="V41" s="9" t="str">
        <f>IFERROR(IF(Income_Tax[[#This Row],[Income Tax]]-SUM(Income_Tax[[#This Row],[Tax 0%]:[Tax 10%]])&gt;20000000,20000000,Income_Tax[[#This Row],[Income Tax]]-SUM(Income_Tax[[#This Row],[Tax 0%]:[Tax 10%]])),"")</f>
        <v/>
      </c>
      <c r="W41" s="9" t="str">
        <f>IFERROR(IF(Income_Tax[[#This Row],[Income Tax]]-SUM(Income_Tax[[#This Row],[Tax 0%]:[Tax 15%]])&gt;20000000,20000000,Income_Tax[[#This Row],[Income Tax]]-SUM(Income_Tax[[#This Row],[Tax 0%]:[Tax 15%]])),"")</f>
        <v/>
      </c>
      <c r="X41" s="9" t="str">
        <f>IFERROR(Income_Tax[[#This Row],[Income Tax]]-SUM(Income_Tax[[#This Row],[Tax 0%]:[Tax 20%]]),"")</f>
        <v/>
      </c>
      <c r="Y41" s="7">
        <f>IFERROR(SUMPRODUCT(Income_Tax[[#This Row],[Tax 0%]:[Tax 25%]],{0,0.05,0.1,0.15,0.2,0.25}),"")</f>
        <v>0</v>
      </c>
      <c r="Z41" s="7">
        <f>IFERROR(Income_Tax[[#This Row],[Yearly
Income Tax]]/12,"")</f>
        <v>0</v>
      </c>
      <c r="AA41" s="10"/>
    </row>
    <row r="42" spans="1:27" ht="24.95" customHeight="1" x14ac:dyDescent="0.25">
      <c r="A42" s="3">
        <v>40</v>
      </c>
      <c r="B42" s="5"/>
      <c r="C42" s="4"/>
      <c r="D42" s="30" t="str">
        <f>IFERROR(VLOOKUP(B42,[1]!Employee_List[[EM_ID]:[Remark]],9,FALSE),"")</f>
        <v/>
      </c>
      <c r="E42" s="5" t="str">
        <f>IFERROR(VLOOKUP(B42,[1]!Employee_List[[EM_ID]:[Remark]],6,FALSE),"")</f>
        <v/>
      </c>
      <c r="F42" s="5" t="str">
        <f>IFERROR(VLOOKUP(B42,[1]!Employee_List[[EM_ID]:[Remark]],7,FALSE),"")</f>
        <v/>
      </c>
      <c r="G42" s="14"/>
      <c r="H42" s="7">
        <f>IFERROR(Income_Tax[[#This Row],[Salary]]*12,"")</f>
        <v>0</v>
      </c>
      <c r="I42" s="5"/>
      <c r="J42" s="5"/>
      <c r="K42" s="5"/>
      <c r="L42" s="6" t="str">
        <f>IFERROR(VLOOKUP(B42,[1]!SSB[[EM_ID]:[Total Amount]],9,FALSE)*12,"")</f>
        <v/>
      </c>
      <c r="M42" s="7"/>
      <c r="N42" s="7">
        <f>IFERROR(IF((Income_Tax[[#This Row],[Yearly
Income]]*20%)&gt;=10000000,10000000,Income_Tax[[#This Row],[Yearly
Income]]*20%),"")</f>
        <v>0</v>
      </c>
      <c r="O42" s="7">
        <f>Income_Tax[[#This Row],[Parents]]*1000000</f>
        <v>0</v>
      </c>
      <c r="P42" s="7">
        <f>Income_Tax[[#This Row],[Marital]]*1000000</f>
        <v>0</v>
      </c>
      <c r="Q42" s="7">
        <f>Income_Tax[[#This Row],[Child]]*500000</f>
        <v>0</v>
      </c>
      <c r="R42" s="8" t="str">
        <f>IFERROR(IF(Income_Tax[[#This Row],[Yearly
Income]]&gt;4800000,Income_Tax[[#This Row],[Yearly
Income]]-SUM(Income_Tax[[#This Row],[SSB]:[Relief
(Child)]]),""),"")</f>
        <v/>
      </c>
      <c r="S42" s="9" t="str">
        <f>IFERROR(IF(Income_Tax[[#This Row],[Yearly
Income]]&gt;4800000,
IF(Income_Tax[[#This Row],[Income Tax]]&gt;=2000000,2000000,Income_Tax[[#This Row],[Income Tax]]),""),"")</f>
        <v/>
      </c>
      <c r="T42" s="9" t="str">
        <f>IFERROR(IF((Income_Tax[[#This Row],[Income Tax]]-Income_Tax[[#This Row],[Tax 0%]])&gt;=8000000,8000000,(Income_Tax[[#This Row],[Income Tax]]-Income_Tax[[#This Row],[Tax 0%]])),"")</f>
        <v/>
      </c>
      <c r="U42" s="15" t="str">
        <f>IFERROR(IF(Income_Tax[[#This Row],[Income Tax]]-SUM(Income_Tax[[#This Row],[Tax 0%]:[Tax 5%]])&gt;=20000000,20000000,Income_Tax[[#This Row],[Income Tax]]-SUM(Income_Tax[[#This Row],[Tax 0%]:[Tax 5%]])),"")</f>
        <v/>
      </c>
      <c r="V42" s="9" t="str">
        <f>IFERROR(IF(Income_Tax[[#This Row],[Income Tax]]-SUM(Income_Tax[[#This Row],[Tax 0%]:[Tax 10%]])&gt;20000000,20000000,Income_Tax[[#This Row],[Income Tax]]-SUM(Income_Tax[[#This Row],[Tax 0%]:[Tax 10%]])),"")</f>
        <v/>
      </c>
      <c r="W42" s="9" t="str">
        <f>IFERROR(IF(Income_Tax[[#This Row],[Income Tax]]-SUM(Income_Tax[[#This Row],[Tax 0%]:[Tax 15%]])&gt;20000000,20000000,Income_Tax[[#This Row],[Income Tax]]-SUM(Income_Tax[[#This Row],[Tax 0%]:[Tax 15%]])),"")</f>
        <v/>
      </c>
      <c r="X42" s="9" t="str">
        <f>IFERROR(Income_Tax[[#This Row],[Income Tax]]-SUM(Income_Tax[[#This Row],[Tax 0%]:[Tax 20%]]),"")</f>
        <v/>
      </c>
      <c r="Y42" s="7">
        <f>IFERROR(SUMPRODUCT(Income_Tax[[#This Row],[Tax 0%]:[Tax 25%]],{0,0.05,0.1,0.15,0.2,0.25}),"")</f>
        <v>0</v>
      </c>
      <c r="Z42" s="7">
        <f>IFERROR(Income_Tax[[#This Row],[Yearly
Income Tax]]/12,"")</f>
        <v>0</v>
      </c>
      <c r="AA42" s="10"/>
    </row>
    <row r="43" spans="1:27" ht="24.95" customHeight="1" x14ac:dyDescent="0.25">
      <c r="A43" s="3">
        <v>41</v>
      </c>
      <c r="B43" s="5"/>
      <c r="C43" s="4"/>
      <c r="D43" s="30" t="str">
        <f>IFERROR(VLOOKUP(B43,[1]!Employee_List[[EM_ID]:[Remark]],9,FALSE),"")</f>
        <v/>
      </c>
      <c r="E43" s="5" t="str">
        <f>IFERROR(VLOOKUP(B43,[1]!Employee_List[[EM_ID]:[Remark]],6,FALSE),"")</f>
        <v/>
      </c>
      <c r="F43" s="5" t="str">
        <f>IFERROR(VLOOKUP(B43,[1]!Employee_List[[EM_ID]:[Remark]],7,FALSE),"")</f>
        <v/>
      </c>
      <c r="G43" s="14"/>
      <c r="H43" s="7">
        <f>IFERROR(Income_Tax[[#This Row],[Salary]]*12,"")</f>
        <v>0</v>
      </c>
      <c r="I43" s="5"/>
      <c r="J43" s="5"/>
      <c r="K43" s="5"/>
      <c r="L43" s="6" t="str">
        <f>IFERROR(VLOOKUP(B43,[1]!SSB[[EM_ID]:[Total Amount]],9,FALSE)*12,"")</f>
        <v/>
      </c>
      <c r="M43" s="7"/>
      <c r="N43" s="7">
        <f>IFERROR(IF((Income_Tax[[#This Row],[Yearly
Income]]*20%)&gt;=10000000,10000000,Income_Tax[[#This Row],[Yearly
Income]]*20%),"")</f>
        <v>0</v>
      </c>
      <c r="O43" s="7">
        <f>Income_Tax[[#This Row],[Parents]]*1000000</f>
        <v>0</v>
      </c>
      <c r="P43" s="7">
        <f>Income_Tax[[#This Row],[Marital]]*1000000</f>
        <v>0</v>
      </c>
      <c r="Q43" s="7">
        <f>Income_Tax[[#This Row],[Child]]*500000</f>
        <v>0</v>
      </c>
      <c r="R43" s="8" t="str">
        <f>IFERROR(IF(Income_Tax[[#This Row],[Yearly
Income]]&gt;4800000,Income_Tax[[#This Row],[Yearly
Income]]-SUM(Income_Tax[[#This Row],[SSB]:[Relief
(Child)]]),""),"")</f>
        <v/>
      </c>
      <c r="S43" s="9" t="str">
        <f>IFERROR(IF(Income_Tax[[#This Row],[Yearly
Income]]&gt;4800000,
IF(Income_Tax[[#This Row],[Income Tax]]&gt;=2000000,2000000,Income_Tax[[#This Row],[Income Tax]]),""),"")</f>
        <v/>
      </c>
      <c r="T43" s="9" t="str">
        <f>IFERROR(IF((Income_Tax[[#This Row],[Income Tax]]-Income_Tax[[#This Row],[Tax 0%]])&gt;=8000000,8000000,(Income_Tax[[#This Row],[Income Tax]]-Income_Tax[[#This Row],[Tax 0%]])),"")</f>
        <v/>
      </c>
      <c r="U43" s="15" t="str">
        <f>IFERROR(IF(Income_Tax[[#This Row],[Income Tax]]-SUM(Income_Tax[[#This Row],[Tax 0%]:[Tax 5%]])&gt;=20000000,20000000,Income_Tax[[#This Row],[Income Tax]]-SUM(Income_Tax[[#This Row],[Tax 0%]:[Tax 5%]])),"")</f>
        <v/>
      </c>
      <c r="V43" s="9" t="str">
        <f>IFERROR(IF(Income_Tax[[#This Row],[Income Tax]]-SUM(Income_Tax[[#This Row],[Tax 0%]:[Tax 10%]])&gt;20000000,20000000,Income_Tax[[#This Row],[Income Tax]]-SUM(Income_Tax[[#This Row],[Tax 0%]:[Tax 10%]])),"")</f>
        <v/>
      </c>
      <c r="W43" s="9" t="str">
        <f>IFERROR(IF(Income_Tax[[#This Row],[Income Tax]]-SUM(Income_Tax[[#This Row],[Tax 0%]:[Tax 15%]])&gt;20000000,20000000,Income_Tax[[#This Row],[Income Tax]]-SUM(Income_Tax[[#This Row],[Tax 0%]:[Tax 15%]])),"")</f>
        <v/>
      </c>
      <c r="X43" s="9" t="str">
        <f>IFERROR(Income_Tax[[#This Row],[Income Tax]]-SUM(Income_Tax[[#This Row],[Tax 0%]:[Tax 20%]]),"")</f>
        <v/>
      </c>
      <c r="Y43" s="7">
        <f>IFERROR(SUMPRODUCT(Income_Tax[[#This Row],[Tax 0%]:[Tax 25%]],{0,0.05,0.1,0.15,0.2,0.25}),"")</f>
        <v>0</v>
      </c>
      <c r="Z43" s="7">
        <f>IFERROR(Income_Tax[[#This Row],[Yearly
Income Tax]]/12,"")</f>
        <v>0</v>
      </c>
      <c r="AA43" s="10"/>
    </row>
    <row r="44" spans="1:27" ht="24.95" customHeight="1" x14ac:dyDescent="0.25">
      <c r="A44" s="3">
        <v>42</v>
      </c>
      <c r="B44" s="5"/>
      <c r="C44" s="4"/>
      <c r="D44" s="30" t="str">
        <f>IFERROR(VLOOKUP(B44,[1]!Employee_List[[EM_ID]:[Remark]],9,FALSE),"")</f>
        <v/>
      </c>
      <c r="E44" s="5" t="str">
        <f>IFERROR(VLOOKUP(B44,[1]!Employee_List[[EM_ID]:[Remark]],6,FALSE),"")</f>
        <v/>
      </c>
      <c r="F44" s="5" t="str">
        <f>IFERROR(VLOOKUP(B44,[1]!Employee_List[[EM_ID]:[Remark]],7,FALSE),"")</f>
        <v/>
      </c>
      <c r="G44" s="14"/>
      <c r="H44" s="7">
        <f>IFERROR(Income_Tax[[#This Row],[Salary]]*12,"")</f>
        <v>0</v>
      </c>
      <c r="I44" s="5"/>
      <c r="J44" s="5"/>
      <c r="K44" s="5"/>
      <c r="L44" s="6" t="str">
        <f>IFERROR(VLOOKUP(B44,[1]!SSB[[EM_ID]:[Total Amount]],9,FALSE)*12,"")</f>
        <v/>
      </c>
      <c r="M44" s="7"/>
      <c r="N44" s="7">
        <f>IFERROR(IF((Income_Tax[[#This Row],[Yearly
Income]]*20%)&gt;=10000000,10000000,Income_Tax[[#This Row],[Yearly
Income]]*20%),"")</f>
        <v>0</v>
      </c>
      <c r="O44" s="7">
        <f>Income_Tax[[#This Row],[Parents]]*1000000</f>
        <v>0</v>
      </c>
      <c r="P44" s="7">
        <f>Income_Tax[[#This Row],[Marital]]*1000000</f>
        <v>0</v>
      </c>
      <c r="Q44" s="7">
        <f>Income_Tax[[#This Row],[Child]]*500000</f>
        <v>0</v>
      </c>
      <c r="R44" s="8" t="str">
        <f>IFERROR(IF(Income_Tax[[#This Row],[Yearly
Income]]&gt;4800000,Income_Tax[[#This Row],[Yearly
Income]]-SUM(Income_Tax[[#This Row],[SSB]:[Relief
(Child)]]),""),"")</f>
        <v/>
      </c>
      <c r="S44" s="9" t="str">
        <f>IFERROR(IF(Income_Tax[[#This Row],[Yearly
Income]]&gt;4800000,
IF(Income_Tax[[#This Row],[Income Tax]]&gt;=2000000,2000000,Income_Tax[[#This Row],[Income Tax]]),""),"")</f>
        <v/>
      </c>
      <c r="T44" s="9" t="str">
        <f>IFERROR(IF((Income_Tax[[#This Row],[Income Tax]]-Income_Tax[[#This Row],[Tax 0%]])&gt;=8000000,8000000,(Income_Tax[[#This Row],[Income Tax]]-Income_Tax[[#This Row],[Tax 0%]])),"")</f>
        <v/>
      </c>
      <c r="U44" s="15" t="str">
        <f>IFERROR(IF(Income_Tax[[#This Row],[Income Tax]]-SUM(Income_Tax[[#This Row],[Tax 0%]:[Tax 5%]])&gt;=20000000,20000000,Income_Tax[[#This Row],[Income Tax]]-SUM(Income_Tax[[#This Row],[Tax 0%]:[Tax 5%]])),"")</f>
        <v/>
      </c>
      <c r="V44" s="9" t="str">
        <f>IFERROR(IF(Income_Tax[[#This Row],[Income Tax]]-SUM(Income_Tax[[#This Row],[Tax 0%]:[Tax 10%]])&gt;20000000,20000000,Income_Tax[[#This Row],[Income Tax]]-SUM(Income_Tax[[#This Row],[Tax 0%]:[Tax 10%]])),"")</f>
        <v/>
      </c>
      <c r="W44" s="9" t="str">
        <f>IFERROR(IF(Income_Tax[[#This Row],[Income Tax]]-SUM(Income_Tax[[#This Row],[Tax 0%]:[Tax 15%]])&gt;20000000,20000000,Income_Tax[[#This Row],[Income Tax]]-SUM(Income_Tax[[#This Row],[Tax 0%]:[Tax 15%]])),"")</f>
        <v/>
      </c>
      <c r="X44" s="9" t="str">
        <f>IFERROR(Income_Tax[[#This Row],[Income Tax]]-SUM(Income_Tax[[#This Row],[Tax 0%]:[Tax 20%]]),"")</f>
        <v/>
      </c>
      <c r="Y44" s="7">
        <f>IFERROR(SUMPRODUCT(Income_Tax[[#This Row],[Tax 0%]:[Tax 25%]],{0,0.05,0.1,0.15,0.2,0.25}),"")</f>
        <v>0</v>
      </c>
      <c r="Z44" s="7">
        <f>IFERROR(Income_Tax[[#This Row],[Yearly
Income Tax]]/12,"")</f>
        <v>0</v>
      </c>
      <c r="AA44" s="10"/>
    </row>
    <row r="45" spans="1:27" ht="24.95" customHeight="1" x14ac:dyDescent="0.25">
      <c r="A45" s="3">
        <v>43</v>
      </c>
      <c r="B45" s="5"/>
      <c r="C45" s="4"/>
      <c r="D45" s="30" t="str">
        <f>IFERROR(VLOOKUP(B45,[1]!Employee_List[[EM_ID]:[Remark]],9,FALSE),"")</f>
        <v/>
      </c>
      <c r="E45" s="5" t="str">
        <f>IFERROR(VLOOKUP(B45,[1]!Employee_List[[EM_ID]:[Remark]],6,FALSE),"")</f>
        <v/>
      </c>
      <c r="F45" s="5" t="str">
        <f>IFERROR(VLOOKUP(B45,[1]!Employee_List[[EM_ID]:[Remark]],7,FALSE),"")</f>
        <v/>
      </c>
      <c r="G45" s="14"/>
      <c r="H45" s="7">
        <f>IFERROR(Income_Tax[[#This Row],[Salary]]*12,"")</f>
        <v>0</v>
      </c>
      <c r="I45" s="5"/>
      <c r="J45" s="5"/>
      <c r="K45" s="5"/>
      <c r="L45" s="6" t="str">
        <f>IFERROR(VLOOKUP(B45,[1]!SSB[[EM_ID]:[Total Amount]],9,FALSE)*12,"")</f>
        <v/>
      </c>
      <c r="M45" s="7"/>
      <c r="N45" s="7">
        <f>IFERROR(IF((Income_Tax[[#This Row],[Yearly
Income]]*20%)&gt;=10000000,10000000,Income_Tax[[#This Row],[Yearly
Income]]*20%),"")</f>
        <v>0</v>
      </c>
      <c r="O45" s="7">
        <f>Income_Tax[[#This Row],[Parents]]*1000000</f>
        <v>0</v>
      </c>
      <c r="P45" s="7">
        <f>Income_Tax[[#This Row],[Marital]]*1000000</f>
        <v>0</v>
      </c>
      <c r="Q45" s="7">
        <f>Income_Tax[[#This Row],[Child]]*500000</f>
        <v>0</v>
      </c>
      <c r="R45" s="8" t="str">
        <f>IFERROR(IF(Income_Tax[[#This Row],[Yearly
Income]]&gt;4800000,Income_Tax[[#This Row],[Yearly
Income]]-SUM(Income_Tax[[#This Row],[SSB]:[Relief
(Child)]]),""),"")</f>
        <v/>
      </c>
      <c r="S45" s="9" t="str">
        <f>IFERROR(IF(Income_Tax[[#This Row],[Yearly
Income]]&gt;4800000,
IF(Income_Tax[[#This Row],[Income Tax]]&gt;=2000000,2000000,Income_Tax[[#This Row],[Income Tax]]),""),"")</f>
        <v/>
      </c>
      <c r="T45" s="9" t="str">
        <f>IFERROR(IF((Income_Tax[[#This Row],[Income Tax]]-Income_Tax[[#This Row],[Tax 0%]])&gt;=8000000,8000000,(Income_Tax[[#This Row],[Income Tax]]-Income_Tax[[#This Row],[Tax 0%]])),"")</f>
        <v/>
      </c>
      <c r="U45" s="15" t="str">
        <f>IFERROR(IF(Income_Tax[[#This Row],[Income Tax]]-SUM(Income_Tax[[#This Row],[Tax 0%]:[Tax 5%]])&gt;=20000000,20000000,Income_Tax[[#This Row],[Income Tax]]-SUM(Income_Tax[[#This Row],[Tax 0%]:[Tax 5%]])),"")</f>
        <v/>
      </c>
      <c r="V45" s="9" t="str">
        <f>IFERROR(IF(Income_Tax[[#This Row],[Income Tax]]-SUM(Income_Tax[[#This Row],[Tax 0%]:[Tax 10%]])&gt;20000000,20000000,Income_Tax[[#This Row],[Income Tax]]-SUM(Income_Tax[[#This Row],[Tax 0%]:[Tax 10%]])),"")</f>
        <v/>
      </c>
      <c r="W45" s="9" t="str">
        <f>IFERROR(IF(Income_Tax[[#This Row],[Income Tax]]-SUM(Income_Tax[[#This Row],[Tax 0%]:[Tax 15%]])&gt;20000000,20000000,Income_Tax[[#This Row],[Income Tax]]-SUM(Income_Tax[[#This Row],[Tax 0%]:[Tax 15%]])),"")</f>
        <v/>
      </c>
      <c r="X45" s="9" t="str">
        <f>IFERROR(Income_Tax[[#This Row],[Income Tax]]-SUM(Income_Tax[[#This Row],[Tax 0%]:[Tax 20%]]),"")</f>
        <v/>
      </c>
      <c r="Y45" s="7">
        <f>IFERROR(SUMPRODUCT(Income_Tax[[#This Row],[Tax 0%]:[Tax 25%]],{0,0.05,0.1,0.15,0.2,0.25}),"")</f>
        <v>0</v>
      </c>
      <c r="Z45" s="7">
        <f>IFERROR(Income_Tax[[#This Row],[Yearly
Income Tax]]/12,"")</f>
        <v>0</v>
      </c>
      <c r="AA45" s="10"/>
    </row>
    <row r="46" spans="1:27" ht="24.95" customHeight="1" x14ac:dyDescent="0.25">
      <c r="A46" s="3">
        <v>44</v>
      </c>
      <c r="B46" s="5"/>
      <c r="C46" s="4"/>
      <c r="D46" s="30" t="str">
        <f>IFERROR(VLOOKUP(B46,[1]!Employee_List[[EM_ID]:[Remark]],9,FALSE),"")</f>
        <v/>
      </c>
      <c r="E46" s="5" t="str">
        <f>IFERROR(VLOOKUP(B46,[1]!Employee_List[[EM_ID]:[Remark]],6,FALSE),"")</f>
        <v/>
      </c>
      <c r="F46" s="5" t="str">
        <f>IFERROR(VLOOKUP(B46,[1]!Employee_List[[EM_ID]:[Remark]],7,FALSE),"")</f>
        <v/>
      </c>
      <c r="G46" s="14"/>
      <c r="H46" s="7">
        <f>IFERROR(Income_Tax[[#This Row],[Salary]]*12,"")</f>
        <v>0</v>
      </c>
      <c r="I46" s="5"/>
      <c r="J46" s="5"/>
      <c r="K46" s="5"/>
      <c r="L46" s="6" t="str">
        <f>IFERROR(VLOOKUP(B46,[1]!SSB[[EM_ID]:[Total Amount]],9,FALSE)*12,"")</f>
        <v/>
      </c>
      <c r="M46" s="7"/>
      <c r="N46" s="7">
        <f>IFERROR(IF((Income_Tax[[#This Row],[Yearly
Income]]*20%)&gt;=10000000,10000000,Income_Tax[[#This Row],[Yearly
Income]]*20%),"")</f>
        <v>0</v>
      </c>
      <c r="O46" s="7">
        <f>Income_Tax[[#This Row],[Parents]]*1000000</f>
        <v>0</v>
      </c>
      <c r="P46" s="7">
        <f>Income_Tax[[#This Row],[Marital]]*1000000</f>
        <v>0</v>
      </c>
      <c r="Q46" s="7">
        <f>Income_Tax[[#This Row],[Child]]*500000</f>
        <v>0</v>
      </c>
      <c r="R46" s="8" t="str">
        <f>IFERROR(IF(Income_Tax[[#This Row],[Yearly
Income]]&gt;4800000,Income_Tax[[#This Row],[Yearly
Income]]-SUM(Income_Tax[[#This Row],[SSB]:[Relief
(Child)]]),""),"")</f>
        <v/>
      </c>
      <c r="S46" s="9" t="str">
        <f>IFERROR(IF(Income_Tax[[#This Row],[Yearly
Income]]&gt;4800000,
IF(Income_Tax[[#This Row],[Income Tax]]&gt;=2000000,2000000,Income_Tax[[#This Row],[Income Tax]]),""),"")</f>
        <v/>
      </c>
      <c r="T46" s="9" t="str">
        <f>IFERROR(IF((Income_Tax[[#This Row],[Income Tax]]-Income_Tax[[#This Row],[Tax 0%]])&gt;=8000000,8000000,(Income_Tax[[#This Row],[Income Tax]]-Income_Tax[[#This Row],[Tax 0%]])),"")</f>
        <v/>
      </c>
      <c r="U46" s="15" t="str">
        <f>IFERROR(IF(Income_Tax[[#This Row],[Income Tax]]-SUM(Income_Tax[[#This Row],[Tax 0%]:[Tax 5%]])&gt;=20000000,20000000,Income_Tax[[#This Row],[Income Tax]]-SUM(Income_Tax[[#This Row],[Tax 0%]:[Tax 5%]])),"")</f>
        <v/>
      </c>
      <c r="V46" s="9" t="str">
        <f>IFERROR(IF(Income_Tax[[#This Row],[Income Tax]]-SUM(Income_Tax[[#This Row],[Tax 0%]:[Tax 10%]])&gt;20000000,20000000,Income_Tax[[#This Row],[Income Tax]]-SUM(Income_Tax[[#This Row],[Tax 0%]:[Tax 10%]])),"")</f>
        <v/>
      </c>
      <c r="W46" s="9" t="str">
        <f>IFERROR(IF(Income_Tax[[#This Row],[Income Tax]]-SUM(Income_Tax[[#This Row],[Tax 0%]:[Tax 15%]])&gt;20000000,20000000,Income_Tax[[#This Row],[Income Tax]]-SUM(Income_Tax[[#This Row],[Tax 0%]:[Tax 15%]])),"")</f>
        <v/>
      </c>
      <c r="X46" s="9" t="str">
        <f>IFERROR(Income_Tax[[#This Row],[Income Tax]]-SUM(Income_Tax[[#This Row],[Tax 0%]:[Tax 20%]]),"")</f>
        <v/>
      </c>
      <c r="Y46" s="7">
        <f>IFERROR(SUMPRODUCT(Income_Tax[[#This Row],[Tax 0%]:[Tax 25%]],{0,0.05,0.1,0.15,0.2,0.25}),"")</f>
        <v>0</v>
      </c>
      <c r="Z46" s="7">
        <f>IFERROR(Income_Tax[[#This Row],[Yearly
Income Tax]]/12,"")</f>
        <v>0</v>
      </c>
      <c r="AA46" s="10"/>
    </row>
    <row r="47" spans="1:27" ht="24.95" customHeight="1" x14ac:dyDescent="0.25">
      <c r="A47" s="3">
        <v>45</v>
      </c>
      <c r="B47" s="5"/>
      <c r="C47" s="4"/>
      <c r="D47" s="30" t="str">
        <f>IFERROR(VLOOKUP(B47,[1]!Employee_List[[EM_ID]:[Remark]],9,FALSE),"")</f>
        <v/>
      </c>
      <c r="E47" s="5" t="str">
        <f>IFERROR(VLOOKUP(B47,[1]!Employee_List[[EM_ID]:[Remark]],6,FALSE),"")</f>
        <v/>
      </c>
      <c r="F47" s="5" t="str">
        <f>IFERROR(VLOOKUP(B47,[1]!Employee_List[[EM_ID]:[Remark]],7,FALSE),"")</f>
        <v/>
      </c>
      <c r="G47" s="14"/>
      <c r="H47" s="7">
        <f>IFERROR(Income_Tax[[#This Row],[Salary]]*12,"")</f>
        <v>0</v>
      </c>
      <c r="I47" s="5"/>
      <c r="J47" s="5"/>
      <c r="K47" s="5"/>
      <c r="L47" s="6" t="str">
        <f>IFERROR(VLOOKUP(B47,[1]!SSB[[EM_ID]:[Total Amount]],9,FALSE)*12,"")</f>
        <v/>
      </c>
      <c r="M47" s="7"/>
      <c r="N47" s="7">
        <f>IFERROR(IF((Income_Tax[[#This Row],[Yearly
Income]]*20%)&gt;=10000000,10000000,Income_Tax[[#This Row],[Yearly
Income]]*20%),"")</f>
        <v>0</v>
      </c>
      <c r="O47" s="7">
        <f>Income_Tax[[#This Row],[Parents]]*1000000</f>
        <v>0</v>
      </c>
      <c r="P47" s="7">
        <f>Income_Tax[[#This Row],[Marital]]*1000000</f>
        <v>0</v>
      </c>
      <c r="Q47" s="7">
        <f>Income_Tax[[#This Row],[Child]]*500000</f>
        <v>0</v>
      </c>
      <c r="R47" s="8" t="str">
        <f>IFERROR(IF(Income_Tax[[#This Row],[Yearly
Income]]&gt;4800000,Income_Tax[[#This Row],[Yearly
Income]]-SUM(Income_Tax[[#This Row],[SSB]:[Relief
(Child)]]),""),"")</f>
        <v/>
      </c>
      <c r="S47" s="9" t="str">
        <f>IFERROR(IF(Income_Tax[[#This Row],[Yearly
Income]]&gt;4800000,
IF(Income_Tax[[#This Row],[Income Tax]]&gt;=2000000,2000000,Income_Tax[[#This Row],[Income Tax]]),""),"")</f>
        <v/>
      </c>
      <c r="T47" s="9" t="str">
        <f>IFERROR(IF((Income_Tax[[#This Row],[Income Tax]]-Income_Tax[[#This Row],[Tax 0%]])&gt;=8000000,8000000,(Income_Tax[[#This Row],[Income Tax]]-Income_Tax[[#This Row],[Tax 0%]])),"")</f>
        <v/>
      </c>
      <c r="U47" s="15" t="str">
        <f>IFERROR(IF(Income_Tax[[#This Row],[Income Tax]]-SUM(Income_Tax[[#This Row],[Tax 0%]:[Tax 5%]])&gt;=20000000,20000000,Income_Tax[[#This Row],[Income Tax]]-SUM(Income_Tax[[#This Row],[Tax 0%]:[Tax 5%]])),"")</f>
        <v/>
      </c>
      <c r="V47" s="9" t="str">
        <f>IFERROR(IF(Income_Tax[[#This Row],[Income Tax]]-SUM(Income_Tax[[#This Row],[Tax 0%]:[Tax 10%]])&gt;20000000,20000000,Income_Tax[[#This Row],[Income Tax]]-SUM(Income_Tax[[#This Row],[Tax 0%]:[Tax 10%]])),"")</f>
        <v/>
      </c>
      <c r="W47" s="9" t="str">
        <f>IFERROR(IF(Income_Tax[[#This Row],[Income Tax]]-SUM(Income_Tax[[#This Row],[Tax 0%]:[Tax 15%]])&gt;20000000,20000000,Income_Tax[[#This Row],[Income Tax]]-SUM(Income_Tax[[#This Row],[Tax 0%]:[Tax 15%]])),"")</f>
        <v/>
      </c>
      <c r="X47" s="9" t="str">
        <f>IFERROR(Income_Tax[[#This Row],[Income Tax]]-SUM(Income_Tax[[#This Row],[Tax 0%]:[Tax 20%]]),"")</f>
        <v/>
      </c>
      <c r="Y47" s="7">
        <f>IFERROR(SUMPRODUCT(Income_Tax[[#This Row],[Tax 0%]:[Tax 25%]],{0,0.05,0.1,0.15,0.2,0.25}),"")</f>
        <v>0</v>
      </c>
      <c r="Z47" s="7">
        <f>IFERROR(Income_Tax[[#This Row],[Yearly
Income Tax]]/12,"")</f>
        <v>0</v>
      </c>
      <c r="AA47" s="10"/>
    </row>
    <row r="48" spans="1:27" ht="24.95" customHeight="1" x14ac:dyDescent="0.25">
      <c r="A48" s="3">
        <v>46</v>
      </c>
      <c r="B48" s="5"/>
      <c r="C48" s="4"/>
      <c r="D48" s="30" t="str">
        <f>IFERROR(VLOOKUP(B48,[1]!Employee_List[[EM_ID]:[Remark]],9,FALSE),"")</f>
        <v/>
      </c>
      <c r="E48" s="5" t="str">
        <f>IFERROR(VLOOKUP(B48,[1]!Employee_List[[EM_ID]:[Remark]],6,FALSE),"")</f>
        <v/>
      </c>
      <c r="F48" s="5" t="str">
        <f>IFERROR(VLOOKUP(B48,[1]!Employee_List[[EM_ID]:[Remark]],7,FALSE),"")</f>
        <v/>
      </c>
      <c r="G48" s="14"/>
      <c r="H48" s="7">
        <f>IFERROR(Income_Tax[[#This Row],[Salary]]*12,"")</f>
        <v>0</v>
      </c>
      <c r="I48" s="5"/>
      <c r="J48" s="5"/>
      <c r="K48" s="5"/>
      <c r="L48" s="6" t="str">
        <f>IFERROR(VLOOKUP(B48,[1]!SSB[[EM_ID]:[Total Amount]],9,FALSE)*12,"")</f>
        <v/>
      </c>
      <c r="M48" s="7"/>
      <c r="N48" s="7">
        <f>IFERROR(IF((Income_Tax[[#This Row],[Yearly
Income]]*20%)&gt;=10000000,10000000,Income_Tax[[#This Row],[Yearly
Income]]*20%),"")</f>
        <v>0</v>
      </c>
      <c r="O48" s="7">
        <f>Income_Tax[[#This Row],[Parents]]*1000000</f>
        <v>0</v>
      </c>
      <c r="P48" s="7">
        <f>Income_Tax[[#This Row],[Marital]]*1000000</f>
        <v>0</v>
      </c>
      <c r="Q48" s="7">
        <f>Income_Tax[[#This Row],[Child]]*500000</f>
        <v>0</v>
      </c>
      <c r="R48" s="8" t="str">
        <f>IFERROR(IF(Income_Tax[[#This Row],[Yearly
Income]]&gt;4800000,Income_Tax[[#This Row],[Yearly
Income]]-SUM(Income_Tax[[#This Row],[SSB]:[Relief
(Child)]]),""),"")</f>
        <v/>
      </c>
      <c r="S48" s="9" t="str">
        <f>IFERROR(IF(Income_Tax[[#This Row],[Yearly
Income]]&gt;4800000,
IF(Income_Tax[[#This Row],[Income Tax]]&gt;=2000000,2000000,Income_Tax[[#This Row],[Income Tax]]),""),"")</f>
        <v/>
      </c>
      <c r="T48" s="9" t="str">
        <f>IFERROR(IF((Income_Tax[[#This Row],[Income Tax]]-Income_Tax[[#This Row],[Tax 0%]])&gt;=8000000,8000000,(Income_Tax[[#This Row],[Income Tax]]-Income_Tax[[#This Row],[Tax 0%]])),"")</f>
        <v/>
      </c>
      <c r="U48" s="15" t="str">
        <f>IFERROR(IF(Income_Tax[[#This Row],[Income Tax]]-SUM(Income_Tax[[#This Row],[Tax 0%]:[Tax 5%]])&gt;=20000000,20000000,Income_Tax[[#This Row],[Income Tax]]-SUM(Income_Tax[[#This Row],[Tax 0%]:[Tax 5%]])),"")</f>
        <v/>
      </c>
      <c r="V48" s="9" t="str">
        <f>IFERROR(IF(Income_Tax[[#This Row],[Income Tax]]-SUM(Income_Tax[[#This Row],[Tax 0%]:[Tax 10%]])&gt;20000000,20000000,Income_Tax[[#This Row],[Income Tax]]-SUM(Income_Tax[[#This Row],[Tax 0%]:[Tax 10%]])),"")</f>
        <v/>
      </c>
      <c r="W48" s="9" t="str">
        <f>IFERROR(IF(Income_Tax[[#This Row],[Income Tax]]-SUM(Income_Tax[[#This Row],[Tax 0%]:[Tax 15%]])&gt;20000000,20000000,Income_Tax[[#This Row],[Income Tax]]-SUM(Income_Tax[[#This Row],[Tax 0%]:[Tax 15%]])),"")</f>
        <v/>
      </c>
      <c r="X48" s="9" t="str">
        <f>IFERROR(Income_Tax[[#This Row],[Income Tax]]-SUM(Income_Tax[[#This Row],[Tax 0%]:[Tax 20%]]),"")</f>
        <v/>
      </c>
      <c r="Y48" s="7">
        <f>IFERROR(SUMPRODUCT(Income_Tax[[#This Row],[Tax 0%]:[Tax 25%]],{0,0.05,0.1,0.15,0.2,0.25}),"")</f>
        <v>0</v>
      </c>
      <c r="Z48" s="7">
        <f>IFERROR(Income_Tax[[#This Row],[Yearly
Income Tax]]/12,"")</f>
        <v>0</v>
      </c>
      <c r="AA48" s="10"/>
    </row>
    <row r="49" spans="1:27" ht="24.95" customHeight="1" x14ac:dyDescent="0.25">
      <c r="A49" s="3">
        <v>47</v>
      </c>
      <c r="B49" s="5"/>
      <c r="C49" s="4"/>
      <c r="D49" s="30" t="str">
        <f>IFERROR(VLOOKUP(B49,[1]!Employee_List[[EM_ID]:[Remark]],9,FALSE),"")</f>
        <v/>
      </c>
      <c r="E49" s="5" t="str">
        <f>IFERROR(VLOOKUP(B49,[1]!Employee_List[[EM_ID]:[Remark]],6,FALSE),"")</f>
        <v/>
      </c>
      <c r="F49" s="5" t="str">
        <f>IFERROR(VLOOKUP(B49,[1]!Employee_List[[EM_ID]:[Remark]],7,FALSE),"")</f>
        <v/>
      </c>
      <c r="G49" s="14"/>
      <c r="H49" s="7">
        <f>IFERROR(Income_Tax[[#This Row],[Salary]]*12,"")</f>
        <v>0</v>
      </c>
      <c r="I49" s="5"/>
      <c r="J49" s="5"/>
      <c r="K49" s="5"/>
      <c r="L49" s="6" t="str">
        <f>IFERROR(VLOOKUP(B49,[1]!SSB[[EM_ID]:[Total Amount]],9,FALSE)*12,"")</f>
        <v/>
      </c>
      <c r="M49" s="7"/>
      <c r="N49" s="7">
        <f>IFERROR(IF((Income_Tax[[#This Row],[Yearly
Income]]*20%)&gt;=10000000,10000000,Income_Tax[[#This Row],[Yearly
Income]]*20%),"")</f>
        <v>0</v>
      </c>
      <c r="O49" s="7">
        <f>Income_Tax[[#This Row],[Parents]]*1000000</f>
        <v>0</v>
      </c>
      <c r="P49" s="7">
        <f>Income_Tax[[#This Row],[Marital]]*1000000</f>
        <v>0</v>
      </c>
      <c r="Q49" s="7">
        <f>Income_Tax[[#This Row],[Child]]*500000</f>
        <v>0</v>
      </c>
      <c r="R49" s="8" t="str">
        <f>IFERROR(IF(Income_Tax[[#This Row],[Yearly
Income]]&gt;4800000,Income_Tax[[#This Row],[Yearly
Income]]-SUM(Income_Tax[[#This Row],[SSB]:[Relief
(Child)]]),""),"")</f>
        <v/>
      </c>
      <c r="S49" s="9" t="str">
        <f>IFERROR(IF(Income_Tax[[#This Row],[Yearly
Income]]&gt;4800000,
IF(Income_Tax[[#This Row],[Income Tax]]&gt;=2000000,2000000,Income_Tax[[#This Row],[Income Tax]]),""),"")</f>
        <v/>
      </c>
      <c r="T49" s="9" t="str">
        <f>IFERROR(IF((Income_Tax[[#This Row],[Income Tax]]-Income_Tax[[#This Row],[Tax 0%]])&gt;=8000000,8000000,(Income_Tax[[#This Row],[Income Tax]]-Income_Tax[[#This Row],[Tax 0%]])),"")</f>
        <v/>
      </c>
      <c r="U49" s="15" t="str">
        <f>IFERROR(IF(Income_Tax[[#This Row],[Income Tax]]-SUM(Income_Tax[[#This Row],[Tax 0%]:[Tax 5%]])&gt;=20000000,20000000,Income_Tax[[#This Row],[Income Tax]]-SUM(Income_Tax[[#This Row],[Tax 0%]:[Tax 5%]])),"")</f>
        <v/>
      </c>
      <c r="V49" s="9" t="str">
        <f>IFERROR(IF(Income_Tax[[#This Row],[Income Tax]]-SUM(Income_Tax[[#This Row],[Tax 0%]:[Tax 10%]])&gt;20000000,20000000,Income_Tax[[#This Row],[Income Tax]]-SUM(Income_Tax[[#This Row],[Tax 0%]:[Tax 10%]])),"")</f>
        <v/>
      </c>
      <c r="W49" s="9" t="str">
        <f>IFERROR(IF(Income_Tax[[#This Row],[Income Tax]]-SUM(Income_Tax[[#This Row],[Tax 0%]:[Tax 15%]])&gt;20000000,20000000,Income_Tax[[#This Row],[Income Tax]]-SUM(Income_Tax[[#This Row],[Tax 0%]:[Tax 15%]])),"")</f>
        <v/>
      </c>
      <c r="X49" s="9" t="str">
        <f>IFERROR(Income_Tax[[#This Row],[Income Tax]]-SUM(Income_Tax[[#This Row],[Tax 0%]:[Tax 20%]]),"")</f>
        <v/>
      </c>
      <c r="Y49" s="7">
        <f>IFERROR(SUMPRODUCT(Income_Tax[[#This Row],[Tax 0%]:[Tax 25%]],{0,0.05,0.1,0.15,0.2,0.25}),"")</f>
        <v>0</v>
      </c>
      <c r="Z49" s="7">
        <f>IFERROR(Income_Tax[[#This Row],[Yearly
Income Tax]]/12,"")</f>
        <v>0</v>
      </c>
      <c r="AA49" s="10"/>
    </row>
    <row r="50" spans="1:27" ht="24.95" customHeight="1" x14ac:dyDescent="0.25">
      <c r="A50" s="3">
        <v>48</v>
      </c>
      <c r="B50" s="5"/>
      <c r="C50" s="4"/>
      <c r="D50" s="30" t="str">
        <f>IFERROR(VLOOKUP(B50,[1]!Employee_List[[EM_ID]:[Remark]],9,FALSE),"")</f>
        <v/>
      </c>
      <c r="E50" s="5" t="str">
        <f>IFERROR(VLOOKUP(B50,[1]!Employee_List[[EM_ID]:[Remark]],6,FALSE),"")</f>
        <v/>
      </c>
      <c r="F50" s="5" t="str">
        <f>IFERROR(VLOOKUP(B50,[1]!Employee_List[[EM_ID]:[Remark]],7,FALSE),"")</f>
        <v/>
      </c>
      <c r="G50" s="14"/>
      <c r="H50" s="7">
        <f>IFERROR(Income_Tax[[#This Row],[Salary]]*12,"")</f>
        <v>0</v>
      </c>
      <c r="I50" s="5"/>
      <c r="J50" s="5"/>
      <c r="K50" s="5"/>
      <c r="L50" s="6" t="str">
        <f>IFERROR(VLOOKUP(B50,[1]!SSB[[EM_ID]:[Total Amount]],9,FALSE)*12,"")</f>
        <v/>
      </c>
      <c r="M50" s="7"/>
      <c r="N50" s="7">
        <f>IFERROR(IF((Income_Tax[[#This Row],[Yearly
Income]]*20%)&gt;=10000000,10000000,Income_Tax[[#This Row],[Yearly
Income]]*20%),"")</f>
        <v>0</v>
      </c>
      <c r="O50" s="7">
        <f>Income_Tax[[#This Row],[Parents]]*1000000</f>
        <v>0</v>
      </c>
      <c r="P50" s="7">
        <f>Income_Tax[[#This Row],[Marital]]*1000000</f>
        <v>0</v>
      </c>
      <c r="Q50" s="7">
        <f>Income_Tax[[#This Row],[Child]]*500000</f>
        <v>0</v>
      </c>
      <c r="R50" s="8" t="str">
        <f>IFERROR(IF(Income_Tax[[#This Row],[Yearly
Income]]&gt;4800000,Income_Tax[[#This Row],[Yearly
Income]]-SUM(Income_Tax[[#This Row],[SSB]:[Relief
(Child)]]),""),"")</f>
        <v/>
      </c>
      <c r="S50" s="9" t="str">
        <f>IFERROR(IF(Income_Tax[[#This Row],[Yearly
Income]]&gt;4800000,
IF(Income_Tax[[#This Row],[Income Tax]]&gt;=2000000,2000000,Income_Tax[[#This Row],[Income Tax]]),""),"")</f>
        <v/>
      </c>
      <c r="T50" s="9" t="str">
        <f>IFERROR(IF((Income_Tax[[#This Row],[Income Tax]]-Income_Tax[[#This Row],[Tax 0%]])&gt;=8000000,8000000,(Income_Tax[[#This Row],[Income Tax]]-Income_Tax[[#This Row],[Tax 0%]])),"")</f>
        <v/>
      </c>
      <c r="U50" s="15" t="str">
        <f>IFERROR(IF(Income_Tax[[#This Row],[Income Tax]]-SUM(Income_Tax[[#This Row],[Tax 0%]:[Tax 5%]])&gt;=20000000,20000000,Income_Tax[[#This Row],[Income Tax]]-SUM(Income_Tax[[#This Row],[Tax 0%]:[Tax 5%]])),"")</f>
        <v/>
      </c>
      <c r="V50" s="9" t="str">
        <f>IFERROR(IF(Income_Tax[[#This Row],[Income Tax]]-SUM(Income_Tax[[#This Row],[Tax 0%]:[Tax 10%]])&gt;20000000,20000000,Income_Tax[[#This Row],[Income Tax]]-SUM(Income_Tax[[#This Row],[Tax 0%]:[Tax 10%]])),"")</f>
        <v/>
      </c>
      <c r="W50" s="9" t="str">
        <f>IFERROR(IF(Income_Tax[[#This Row],[Income Tax]]-SUM(Income_Tax[[#This Row],[Tax 0%]:[Tax 15%]])&gt;20000000,20000000,Income_Tax[[#This Row],[Income Tax]]-SUM(Income_Tax[[#This Row],[Tax 0%]:[Tax 15%]])),"")</f>
        <v/>
      </c>
      <c r="X50" s="9" t="str">
        <f>IFERROR(Income_Tax[[#This Row],[Income Tax]]-SUM(Income_Tax[[#This Row],[Tax 0%]:[Tax 20%]]),"")</f>
        <v/>
      </c>
      <c r="Y50" s="7">
        <f>IFERROR(SUMPRODUCT(Income_Tax[[#This Row],[Tax 0%]:[Tax 25%]],{0,0.05,0.1,0.15,0.2,0.25}),"")</f>
        <v>0</v>
      </c>
      <c r="Z50" s="7">
        <f>IFERROR(Income_Tax[[#This Row],[Yearly
Income Tax]]/12,"")</f>
        <v>0</v>
      </c>
      <c r="AA50" s="10"/>
    </row>
    <row r="51" spans="1:27" ht="24.95" customHeight="1" x14ac:dyDescent="0.25">
      <c r="A51" s="3">
        <v>49</v>
      </c>
      <c r="B51" s="5"/>
      <c r="C51" s="4"/>
      <c r="D51" s="30" t="str">
        <f>IFERROR(VLOOKUP(B51,[1]!Employee_List[[EM_ID]:[Remark]],9,FALSE),"")</f>
        <v/>
      </c>
      <c r="E51" s="5" t="str">
        <f>IFERROR(VLOOKUP(B51,[1]!Employee_List[[EM_ID]:[Remark]],6,FALSE),"")</f>
        <v/>
      </c>
      <c r="F51" s="5" t="str">
        <f>IFERROR(VLOOKUP(B51,[1]!Employee_List[[EM_ID]:[Remark]],7,FALSE),"")</f>
        <v/>
      </c>
      <c r="G51" s="14"/>
      <c r="H51" s="7">
        <f>IFERROR(Income_Tax[[#This Row],[Salary]]*12,"")</f>
        <v>0</v>
      </c>
      <c r="I51" s="5"/>
      <c r="J51" s="5"/>
      <c r="K51" s="5"/>
      <c r="L51" s="6" t="str">
        <f>IFERROR(VLOOKUP(B51,[1]!SSB[[EM_ID]:[Total Amount]],9,FALSE)*12,"")</f>
        <v/>
      </c>
      <c r="M51" s="7"/>
      <c r="N51" s="7">
        <f>IFERROR(IF((Income_Tax[[#This Row],[Yearly
Income]]*20%)&gt;=10000000,10000000,Income_Tax[[#This Row],[Yearly
Income]]*20%),"")</f>
        <v>0</v>
      </c>
      <c r="O51" s="7">
        <f>Income_Tax[[#This Row],[Parents]]*1000000</f>
        <v>0</v>
      </c>
      <c r="P51" s="7">
        <f>Income_Tax[[#This Row],[Marital]]*1000000</f>
        <v>0</v>
      </c>
      <c r="Q51" s="7">
        <f>Income_Tax[[#This Row],[Child]]*500000</f>
        <v>0</v>
      </c>
      <c r="R51" s="8" t="str">
        <f>IFERROR(IF(Income_Tax[[#This Row],[Yearly
Income]]&gt;4800000,Income_Tax[[#This Row],[Yearly
Income]]-SUM(Income_Tax[[#This Row],[SSB]:[Relief
(Child)]]),""),"")</f>
        <v/>
      </c>
      <c r="S51" s="9" t="str">
        <f>IFERROR(IF(Income_Tax[[#This Row],[Yearly
Income]]&gt;4800000,
IF(Income_Tax[[#This Row],[Income Tax]]&gt;=2000000,2000000,Income_Tax[[#This Row],[Income Tax]]),""),"")</f>
        <v/>
      </c>
      <c r="T51" s="9" t="str">
        <f>IFERROR(IF((Income_Tax[[#This Row],[Income Tax]]-Income_Tax[[#This Row],[Tax 0%]])&gt;=8000000,8000000,(Income_Tax[[#This Row],[Income Tax]]-Income_Tax[[#This Row],[Tax 0%]])),"")</f>
        <v/>
      </c>
      <c r="U51" s="15" t="str">
        <f>IFERROR(IF(Income_Tax[[#This Row],[Income Tax]]-SUM(Income_Tax[[#This Row],[Tax 0%]:[Tax 5%]])&gt;=20000000,20000000,Income_Tax[[#This Row],[Income Tax]]-SUM(Income_Tax[[#This Row],[Tax 0%]:[Tax 5%]])),"")</f>
        <v/>
      </c>
      <c r="V51" s="9" t="str">
        <f>IFERROR(IF(Income_Tax[[#This Row],[Income Tax]]-SUM(Income_Tax[[#This Row],[Tax 0%]:[Tax 10%]])&gt;20000000,20000000,Income_Tax[[#This Row],[Income Tax]]-SUM(Income_Tax[[#This Row],[Tax 0%]:[Tax 10%]])),"")</f>
        <v/>
      </c>
      <c r="W51" s="9" t="str">
        <f>IFERROR(IF(Income_Tax[[#This Row],[Income Tax]]-SUM(Income_Tax[[#This Row],[Tax 0%]:[Tax 15%]])&gt;20000000,20000000,Income_Tax[[#This Row],[Income Tax]]-SUM(Income_Tax[[#This Row],[Tax 0%]:[Tax 15%]])),"")</f>
        <v/>
      </c>
      <c r="X51" s="9" t="str">
        <f>IFERROR(Income_Tax[[#This Row],[Income Tax]]-SUM(Income_Tax[[#This Row],[Tax 0%]:[Tax 20%]]),"")</f>
        <v/>
      </c>
      <c r="Y51" s="7">
        <f>IFERROR(SUMPRODUCT(Income_Tax[[#This Row],[Tax 0%]:[Tax 25%]],{0,0.05,0.1,0.15,0.2,0.25}),"")</f>
        <v>0</v>
      </c>
      <c r="Z51" s="7">
        <f>IFERROR(Income_Tax[[#This Row],[Yearly
Income Tax]]/12,"")</f>
        <v>0</v>
      </c>
      <c r="AA51" s="10"/>
    </row>
    <row r="52" spans="1:27" ht="24.95" customHeight="1" x14ac:dyDescent="0.25">
      <c r="A52" s="3">
        <v>50</v>
      </c>
      <c r="B52" s="4"/>
      <c r="C52" s="4"/>
      <c r="D52" s="30" t="str">
        <f>IFERROR(VLOOKUP(B52,[1]!Employee_List[[EM_ID]:[Remark]],9,FALSE),"")</f>
        <v/>
      </c>
      <c r="E52" s="5" t="str">
        <f>IFERROR(VLOOKUP(B52,[1]!Employee_List[[EM_ID]:[Remark]],6,FALSE),"")</f>
        <v/>
      </c>
      <c r="F52" s="5" t="str">
        <f>IFERROR(VLOOKUP(B52,[1]!Employee_List[[EM_ID]:[Remark]],7,FALSE),"")</f>
        <v/>
      </c>
      <c r="G52" s="14"/>
      <c r="H52" s="7">
        <f>IFERROR(Income_Tax[[#This Row],[Salary]]*12,"")</f>
        <v>0</v>
      </c>
      <c r="I52" s="5"/>
      <c r="J52" s="5"/>
      <c r="K52" s="5"/>
      <c r="L52" s="6"/>
      <c r="M52" s="7"/>
      <c r="N52" s="7">
        <f>IFERROR(IF((Income_Tax[[#This Row],[Yearly
Income]]*20%)&gt;=10000000,10000000,Income_Tax[[#This Row],[Yearly
Income]]*20%),"")</f>
        <v>0</v>
      </c>
      <c r="O52" s="7">
        <f>Income_Tax[[#This Row],[Parents]]*1000000</f>
        <v>0</v>
      </c>
      <c r="P52" s="7">
        <f>Income_Tax[[#This Row],[Marital]]*1000000</f>
        <v>0</v>
      </c>
      <c r="Q52" s="7">
        <f>Income_Tax[[#This Row],[Child]]*500000</f>
        <v>0</v>
      </c>
      <c r="R52" s="8" t="str">
        <f>IFERROR(IF(Income_Tax[[#This Row],[Yearly
Income]]&gt;4800000,Income_Tax[[#This Row],[Yearly
Income]]-SUM(Income_Tax[[#This Row],[SSB]:[Relief
(Child)]]),""),"")</f>
        <v/>
      </c>
      <c r="S52" s="9" t="str">
        <f>IFERROR(IF(Income_Tax[[#This Row],[Yearly
Income]]&gt;4800000,
IF(Income_Tax[[#This Row],[Income Tax]]&gt;=2000000,2000000,Income_Tax[[#This Row],[Income Tax]]),""),"")</f>
        <v/>
      </c>
      <c r="T52" s="9" t="str">
        <f>IFERROR(IF((Income_Tax[[#This Row],[Income Tax]]-Income_Tax[[#This Row],[Tax 0%]])&gt;=8000000,8000000,(Income_Tax[[#This Row],[Income Tax]]-Income_Tax[[#This Row],[Tax 0%]])),"")</f>
        <v/>
      </c>
      <c r="U52" s="15" t="str">
        <f>IFERROR(IF(Income_Tax[[#This Row],[Income Tax]]-SUM(Income_Tax[[#This Row],[Tax 0%]:[Tax 5%]])&gt;=20000000,20000000,Income_Tax[[#This Row],[Income Tax]]-SUM(Income_Tax[[#This Row],[Tax 0%]:[Tax 5%]])),"")</f>
        <v/>
      </c>
      <c r="V52" s="9" t="str">
        <f>IFERROR(IF(Income_Tax[[#This Row],[Income Tax]]-SUM(Income_Tax[[#This Row],[Tax 0%]:[Tax 10%]])&gt;20000000,20000000,Income_Tax[[#This Row],[Income Tax]]-SUM(Income_Tax[[#This Row],[Tax 0%]:[Tax 10%]])),"")</f>
        <v/>
      </c>
      <c r="W52" s="9" t="str">
        <f>IFERROR(IF(Income_Tax[[#This Row],[Income Tax]]-SUM(Income_Tax[[#This Row],[Tax 0%]:[Tax 15%]])&gt;20000000,20000000,Income_Tax[[#This Row],[Income Tax]]-SUM(Income_Tax[[#This Row],[Tax 0%]:[Tax 15%]])),"")</f>
        <v/>
      </c>
      <c r="X52" s="9" t="str">
        <f>IFERROR(Income_Tax[[#This Row],[Income Tax]]-SUM(Income_Tax[[#This Row],[Tax 0%]:[Tax 20%]]),"")</f>
        <v/>
      </c>
      <c r="Y52" s="7">
        <f>IFERROR(SUMPRODUCT(Income_Tax[[#This Row],[Tax 0%]:[Tax 25%]],{0,0.05,0.1,0.15,0.2,0.25}),"")</f>
        <v>0</v>
      </c>
      <c r="Z52" s="7">
        <f>IFERROR(Income_Tax[[#This Row],[Yearly
Income Tax]]/12,"")</f>
        <v>0</v>
      </c>
      <c r="AA52" s="10"/>
    </row>
    <row r="53" spans="1:27" ht="24.95" customHeight="1" x14ac:dyDescent="0.25">
      <c r="A53" s="52" t="s">
        <v>25</v>
      </c>
      <c r="B53" s="53"/>
      <c r="C53" s="54"/>
      <c r="D53" s="53"/>
      <c r="E53" s="53"/>
      <c r="F53" s="53"/>
      <c r="G53" s="55">
        <f>SUBTOTAL(109,Income_Tax[Salary])</f>
        <v>3850000</v>
      </c>
      <c r="H53" s="56">
        <f>SUBTOTAL(109,Income_Tax[Yearly
Income])</f>
        <v>46200000</v>
      </c>
      <c r="I53" s="53"/>
      <c r="J53" s="53"/>
      <c r="K53" s="53"/>
      <c r="L53" s="53"/>
      <c r="M53" s="54"/>
      <c r="N53" s="54"/>
      <c r="O53" s="54"/>
      <c r="P53" s="54"/>
      <c r="Q53" s="54"/>
      <c r="R53" s="57"/>
      <c r="S53" s="54"/>
      <c r="T53" s="54"/>
      <c r="U53" s="54"/>
      <c r="V53" s="54"/>
      <c r="W53" s="54"/>
      <c r="X53" s="54"/>
      <c r="Y53" s="56">
        <f>SUBTOTAL(109,Income_Tax[Yearly
Income Tax])</f>
        <v>855000</v>
      </c>
      <c r="Z53" s="56">
        <f>SUBTOTAL(109,Income_Tax[Monthly
Income Tax])</f>
        <v>71250</v>
      </c>
      <c r="AA53" s="58"/>
    </row>
  </sheetData>
  <sheetProtection algorithmName="SHA-512" hashValue="dYRr6S7tgkr6SQ3mQYy+NTcvE1xm0CdET9Qgl+nVal0AkF7lx/IGrMuijCvFjCBQWJw9weZn1RjzcmqM6LzcWg==" saltValue="j8y2Et2KcALjfegpFqiFMg==" spinCount="100000" sheet="1" formatCells="0" formatColumns="0" formatRows="0" insertHyperlinks="0" deleteColumns="0" deleteRows="0" sort="0" autoFilter="0" pivotTables="0"/>
  <pageMargins left="0.7" right="0.7" top="0.75" bottom="0.75" header="0.3" footer="0.3"/>
  <pageSetup paperSize="9" scale="32" orientation="landscape" horizontalDpi="1200" verticalDpi="12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2025-02-26T02:28:40Z</cp:lastPrinted>
  <dcterms:created xsi:type="dcterms:W3CDTF">2024-06-24T02:22:54Z</dcterms:created>
  <dcterms:modified xsi:type="dcterms:W3CDTF">2025-04-01T06:54:19Z</dcterms:modified>
</cp:coreProperties>
</file>