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Procurement\2024 Apr~2025 March Data\S'Parts\2)Monthly PO Apr'24~Mar'25\2) MAY'24\78-PRT-PO-24050008 for unit stock machines\Revised PO\"/>
    </mc:Choice>
  </mc:AlternateContent>
  <bookViews>
    <workbookView xWindow="0" yWindow="0" windowWidth="20340" windowHeight="7080"/>
  </bookViews>
  <sheets>
    <sheet name="PO" sheetId="1" r:id="rId1"/>
    <sheet name="Sheet1" sheetId="2" r:id="rId2"/>
  </sheets>
  <calcPr calcId="152511"/>
</workbook>
</file>

<file path=xl/calcChain.xml><?xml version="1.0" encoding="utf-8"?>
<calcChain xmlns="http://schemas.openxmlformats.org/spreadsheetml/2006/main">
  <c r="M36" i="1" l="1"/>
  <c r="D40" i="1" l="1"/>
  <c r="M35" i="1" l="1"/>
  <c r="M34" i="1"/>
  <c r="M33" i="1"/>
  <c r="M32" i="1"/>
  <c r="M31" i="1"/>
  <c r="M30" i="1"/>
  <c r="A16" i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5" i="1" l="1"/>
  <c r="M16" i="1" l="1"/>
  <c r="M38" i="1" l="1"/>
</calcChain>
</file>

<file path=xl/sharedStrings.xml><?xml version="1.0" encoding="utf-8"?>
<sst xmlns="http://schemas.openxmlformats.org/spreadsheetml/2006/main" count="125" uniqueCount="83">
  <si>
    <t>UOM</t>
  </si>
  <si>
    <t>( GM / AGM )</t>
  </si>
  <si>
    <t>:</t>
  </si>
  <si>
    <t>Supplier</t>
  </si>
  <si>
    <t>Contact Person</t>
  </si>
  <si>
    <t>Tel No.</t>
  </si>
  <si>
    <t>Fax No.</t>
  </si>
  <si>
    <t>Email</t>
  </si>
  <si>
    <t>Address</t>
  </si>
  <si>
    <t>No.</t>
  </si>
  <si>
    <t xml:space="preserve">       Document No.</t>
  </si>
  <si>
    <t xml:space="preserve">       Document Date</t>
  </si>
  <si>
    <t xml:space="preserve">       Ref No.</t>
  </si>
  <si>
    <t xml:space="preserve">       Purchase Type</t>
  </si>
  <si>
    <t xml:space="preserve">       Currency</t>
  </si>
  <si>
    <t xml:space="preserve">       Freight</t>
  </si>
  <si>
    <t>Product</t>
  </si>
  <si>
    <t>Description</t>
  </si>
  <si>
    <t>Weight</t>
  </si>
  <si>
    <t>Price</t>
  </si>
  <si>
    <t>Emergency 
Surcharge</t>
  </si>
  <si>
    <t>Amount</t>
  </si>
  <si>
    <t>Qty</t>
  </si>
  <si>
    <t>Dis
(%)</t>
  </si>
  <si>
    <t>Purchaser</t>
  </si>
  <si>
    <t>Delivery Date</t>
  </si>
  <si>
    <t>Payment Terms</t>
  </si>
  <si>
    <t>Remarks</t>
  </si>
  <si>
    <r>
      <t xml:space="preserve">Total Amount       </t>
    </r>
    <r>
      <rPr>
        <b/>
        <sz val="11"/>
        <color theme="1"/>
        <rFont val="Times New Roman"/>
        <family val="1"/>
      </rPr>
      <t xml:space="preserve"> :</t>
    </r>
  </si>
  <si>
    <t>Prepared by</t>
  </si>
  <si>
    <t>Checked by</t>
  </si>
  <si>
    <t>Acknowledged by</t>
  </si>
  <si>
    <t>Approved by</t>
  </si>
  <si>
    <r>
      <t xml:space="preserve">Vat                       </t>
    </r>
    <r>
      <rPr>
        <b/>
        <sz val="11"/>
        <color theme="1"/>
        <rFont val="Times New Roman"/>
        <family val="1"/>
      </rPr>
      <t>:</t>
    </r>
  </si>
  <si>
    <r>
      <t xml:space="preserve">Subtotal                </t>
    </r>
    <r>
      <rPr>
        <b/>
        <sz val="11"/>
        <color theme="1"/>
        <rFont val="Times New Roman"/>
        <family val="1"/>
      </rPr>
      <t xml:space="preserve"> :</t>
    </r>
  </si>
  <si>
    <t>(BU Finance)</t>
  </si>
  <si>
    <t>(Aftersales)</t>
  </si>
  <si>
    <t>(Procurement)</t>
  </si>
  <si>
    <t>(Only Foreign PO)</t>
  </si>
  <si>
    <t>02-IDS-PCD-FRM-001-00</t>
  </si>
  <si>
    <r>
      <t xml:space="preserve">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</si>
  <si>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          Name  </t>
    </r>
    <r>
      <rPr>
        <b/>
        <sz val="11"/>
        <color theme="1"/>
        <rFont val="Times New Roman"/>
        <family val="1"/>
      </rPr>
      <t xml:space="preserve"> :</t>
    </r>
  </si>
  <si>
    <r>
      <t xml:space="preserve">Sign   </t>
    </r>
    <r>
      <rPr>
        <b/>
        <sz val="11"/>
        <color theme="1"/>
        <rFont val="Times New Roman"/>
        <family val="1"/>
      </rPr>
      <t xml:space="preserve">  :</t>
    </r>
  </si>
  <si>
    <r>
      <t xml:space="preserve">          Sign   </t>
    </r>
    <r>
      <rPr>
        <b/>
        <sz val="11"/>
        <color theme="1"/>
        <rFont val="Times New Roman"/>
        <family val="1"/>
      </rPr>
      <t xml:space="preserve">  :</t>
    </r>
  </si>
  <si>
    <r>
      <rPr>
        <b/>
        <sz val="20"/>
        <color theme="1"/>
        <rFont val="Times New Roman"/>
        <family val="1"/>
      </rPr>
      <t>78 Co.,LTD</t>
    </r>
    <r>
      <rPr>
        <b/>
        <sz val="16"/>
        <color theme="1"/>
        <rFont val="Times New Roman"/>
        <family val="1"/>
      </rPr>
      <t xml:space="preserve">
</t>
    </r>
    <r>
      <rPr>
        <b/>
        <sz val="14"/>
        <color theme="1"/>
        <rFont val="Times New Roman"/>
        <family val="1"/>
      </rPr>
      <t>PURCHASE ORDER</t>
    </r>
  </si>
  <si>
    <t>(DH/After Market Manager)</t>
  </si>
  <si>
    <t>PC</t>
  </si>
  <si>
    <t>KYU KYUWIN</t>
  </si>
  <si>
    <t>EX-WORK</t>
  </si>
  <si>
    <t>USD</t>
  </si>
  <si>
    <t>'+86.21.67008151</t>
  </si>
  <si>
    <t>Chris.Si@tennantco.com</t>
  </si>
  <si>
    <t xml:space="preserve">BUILDING 1, 3777 CAOYING ROAD, BAIHETOWN, </t>
  </si>
  <si>
    <t>QINGPU DISTRICT SHANGHAI, CHINA 201712.</t>
  </si>
  <si>
    <t>Ms.CHRIS</t>
  </si>
  <si>
    <t>BORDER</t>
  </si>
  <si>
    <t>78-PR-24050008</t>
  </si>
  <si>
    <t>For Machine model- T300E 6units ( 30060426, 30060427, 30082261, 30082262, 30082269, 30082270)/ T3E, 30016764</t>
  </si>
  <si>
    <t>78-PRT-PO-24050008</t>
  </si>
  <si>
    <t xml:space="preserve">Caster, Swivel [Wicke 224051]  </t>
  </si>
  <si>
    <t xml:space="preserve">Wheel, Scrbr, 8.00d, W/ Brg [Hi Trac]           </t>
  </si>
  <si>
    <t xml:space="preserve"> Hose Assy, Drain, 1.5id X 19.7l [Pu] (Gray)</t>
  </si>
  <si>
    <t xml:space="preserve">Hose Assy, W/2cuff,1.5d 031l 1.5/1.5[Pu] (Gray) </t>
  </si>
  <si>
    <t>Strap, Retaining, Cover, 125.0l</t>
  </si>
  <si>
    <t xml:space="preserve">Nut, Hex, Lock, M8 X 1.25, Nl, Ss     </t>
  </si>
  <si>
    <t xml:space="preserve">Washer, Flat, 0.38b 0.88d .08, Ss              </t>
  </si>
  <si>
    <t>08713</t>
  </si>
  <si>
    <t>01685</t>
  </si>
  <si>
    <t xml:space="preserve">Sleeve, P/M, 0.32b 0.50d 0.5l [430ss]             </t>
  </si>
  <si>
    <t>Wheel, Bmpr, 80d X 25w, Non-Marking</t>
  </si>
  <si>
    <t xml:space="preserve">Button,Plunger,Pad  </t>
  </si>
  <si>
    <t>Spring,Cmpr, .66od, .05wir,1.75l,Ss</t>
  </si>
  <si>
    <t>Pin,Stop,Long</t>
  </si>
  <si>
    <t>Hose,Pvc,Clr,0.50id0.69od030.0l</t>
  </si>
  <si>
    <t xml:space="preserve">Bumper,Head,50cm,W/BristleSkirt, Im.  </t>
  </si>
  <si>
    <t>Charger,24vdc,13a85-265vac[Offboard]</t>
  </si>
  <si>
    <t xml:space="preserve"> Cord,Power,Blk[4.5meter,Ce]</t>
  </si>
  <si>
    <t>KeySet,Replmt [F/Keyswitch1011402]</t>
  </si>
  <si>
    <t>Wheel,Scrbr,198.00MmWithBearing</t>
  </si>
  <si>
    <t>Caster,Swivel,80mmd,M12X25ClrP</t>
  </si>
  <si>
    <t>Hose,Vacuum,1.50idX057.1l,2cuff,Pu</t>
  </si>
  <si>
    <t>SqueegeeAssy,500mm[T3e,China]</t>
  </si>
  <si>
    <t>TENNANT CLEANING SYSTEM &amp; EQUIPMENT 
(SHANGHAI) CO.,LTD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</si>
</sst>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[$-409]d\-mmm\-yy;@"/>
    <numFmt numFmtId="165" formatCode="#,##0.00000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indexed="8"/>
      <name val="Tahoma"/>
      <family val="2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sz val="20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13" fillId="0" borderId="0" applyNumberFormat="0" applyFill="0" applyBorder="0" applyAlignment="0" applyProtection="0"/>
  </cellStyleXfs>
  <cellXfs count="76">
    <xf numFmtId="0" fontId="0" fillId="0" borderId="0" xfId="0"/>
    <xf numFmtId="0" fontId="2" fillId="0" borderId="0" xfId="0" applyFont="1" applyProtection="1">
      <protection locked="0"/>
    </xf>
    <xf numFmtId="0" fontId="1" fillId="0" borderId="0" xfId="0" applyFont="1" applyProtection="1"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0" xfId="0" applyFont="1" applyAlignment="1" applyProtection="1">
      <protection locked="0"/>
    </xf>
    <xf numFmtId="0" fontId="10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right"/>
      <protection locked="0"/>
    </xf>
    <xf numFmtId="0" fontId="2" fillId="0" borderId="0" xfId="0" applyFont="1" applyAlignment="1" applyProtection="1">
      <protection locked="0"/>
    </xf>
    <xf numFmtId="0" fontId="4" fillId="0" borderId="0" xfId="0" applyFont="1" applyAlignment="1" applyProtection="1">
      <alignment vertical="top"/>
      <protection locked="0"/>
    </xf>
    <xf numFmtId="0" fontId="0" fillId="0" borderId="0" xfId="0" applyProtection="1">
      <protection locked="0"/>
    </xf>
    <xf numFmtId="0" fontId="2" fillId="0" borderId="0" xfId="0" applyFont="1" applyAlignment="1" applyProtection="1">
      <alignment horizontal="left"/>
      <protection locked="0"/>
    </xf>
    <xf numFmtId="0" fontId="4" fillId="0" borderId="0" xfId="0" applyFont="1" applyAlignment="1" applyProtection="1">
      <alignment vertical="top" wrapText="1" readingOrder="1"/>
      <protection locked="0"/>
    </xf>
    <xf numFmtId="3" fontId="4" fillId="0" borderId="0" xfId="0" applyNumberFormat="1" applyFont="1" applyAlignment="1" applyProtection="1">
      <alignment vertical="top" wrapText="1" readingOrder="1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3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left" vertical="center" wrapText="1"/>
      <protection locked="0"/>
    </xf>
    <xf numFmtId="164" fontId="2" fillId="0" borderId="0" xfId="0" applyNumberFormat="1" applyFont="1" applyAlignment="1" applyProtection="1">
      <alignment horizontal="left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14" fontId="2" fillId="0" borderId="0" xfId="0" applyNumberFormat="1" applyFont="1" applyAlignment="1" applyProtection="1">
      <alignment horizontal="left"/>
      <protection locked="0"/>
    </xf>
    <xf numFmtId="164" fontId="2" fillId="0" borderId="0" xfId="0" applyNumberFormat="1" applyFont="1" applyAlignment="1" applyProtection="1">
      <alignment horizontal="left" vertical="center"/>
      <protection locked="0"/>
    </xf>
    <xf numFmtId="14" fontId="2" fillId="0" borderId="0" xfId="0" applyNumberFormat="1" applyFont="1" applyAlignment="1" applyProtection="1">
      <alignment horizontal="left" wrapText="1"/>
      <protection locked="0"/>
    </xf>
    <xf numFmtId="9" fontId="2" fillId="0" borderId="0" xfId="0" applyNumberFormat="1" applyFont="1" applyAlignment="1" applyProtection="1">
      <alignment horizontal="left" vertical="center"/>
      <protection locked="0"/>
    </xf>
    <xf numFmtId="0" fontId="3" fillId="0" borderId="0" xfId="0" applyFont="1" applyProtection="1">
      <protection locked="0"/>
    </xf>
    <xf numFmtId="0" fontId="2" fillId="0" borderId="0" xfId="0" applyFont="1" applyAlignment="1" applyProtection="1">
      <alignment horizontal="left" vertical="top"/>
      <protection locked="0"/>
    </xf>
    <xf numFmtId="0" fontId="5" fillId="0" borderId="0" xfId="0" applyFont="1" applyAlignment="1" applyProtection="1">
      <alignment vertical="center"/>
      <protection locked="0"/>
    </xf>
    <xf numFmtId="0" fontId="1" fillId="0" borderId="0" xfId="0" applyFont="1" applyAlignment="1" applyProtection="1">
      <alignment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10" fillId="0" borderId="1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Protection="1"/>
    <xf numFmtId="164" fontId="6" fillId="0" borderId="0" xfId="0" applyNumberFormat="1" applyFont="1" applyAlignment="1" applyProtection="1">
      <alignment horizontal="left" vertical="center"/>
      <protection locked="0"/>
    </xf>
    <xf numFmtId="0" fontId="12" fillId="0" borderId="0" xfId="0" applyFont="1" applyBorder="1" applyAlignment="1" applyProtection="1">
      <alignment horizontal="left" vertical="center" wrapText="1"/>
      <protection locked="0"/>
    </xf>
    <xf numFmtId="4" fontId="2" fillId="0" borderId="0" xfId="0" applyNumberFormat="1" applyFont="1" applyAlignment="1" applyProtection="1">
      <alignment horizontal="center" vertical="center"/>
      <protection locked="0"/>
    </xf>
    <xf numFmtId="2" fontId="2" fillId="0" borderId="0" xfId="0" applyNumberFormat="1" applyFont="1" applyAlignment="1" applyProtection="1">
      <alignment horizontal="left" vertical="center"/>
      <protection locked="0"/>
    </xf>
    <xf numFmtId="0" fontId="6" fillId="0" borderId="0" xfId="0" applyFont="1" applyFill="1" applyAlignment="1" applyProtection="1">
      <alignment horizontal="left"/>
      <protection locked="0"/>
    </xf>
    <xf numFmtId="43" fontId="2" fillId="0" borderId="0" xfId="1" applyFont="1" applyAlignment="1" applyProtection="1">
      <alignment vertical="center"/>
      <protection locked="0"/>
    </xf>
    <xf numFmtId="0" fontId="1" fillId="0" borderId="0" xfId="0" quotePrefix="1" applyFont="1" applyAlignment="1" applyProtection="1">
      <alignment vertical="center"/>
      <protection locked="0"/>
    </xf>
    <xf numFmtId="43" fontId="1" fillId="0" borderId="0" xfId="1" applyFont="1" applyAlignment="1" applyProtection="1">
      <alignment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 wrapText="1"/>
      <protection locked="0"/>
    </xf>
    <xf numFmtId="43" fontId="2" fillId="0" borderId="0" xfId="1" applyFont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2" fillId="0" borderId="1" xfId="0" applyFont="1" applyFill="1" applyBorder="1" applyAlignment="1" applyProtection="1">
      <alignment horizontal="center" vertical="center"/>
      <protection locked="0"/>
    </xf>
    <xf numFmtId="49" fontId="2" fillId="0" borderId="1" xfId="0" applyNumberFormat="1" applyFont="1" applyFill="1" applyBorder="1" applyAlignment="1" applyProtection="1">
      <alignment horizontal="center" vertical="center"/>
      <protection locked="0"/>
    </xf>
    <xf numFmtId="2" fontId="14" fillId="0" borderId="1" xfId="0" applyNumberFormat="1" applyFont="1" applyFill="1" applyBorder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Alignment="1" applyProtection="1">
      <alignment vertical="top" wrapText="1" readingOrder="1"/>
      <protection locked="0"/>
    </xf>
    <xf numFmtId="3" fontId="4" fillId="0" borderId="0" xfId="0" applyNumberFormat="1" applyFont="1" applyFill="1" applyAlignment="1" applyProtection="1">
      <alignment vertical="top" wrapText="1" readingOrder="1"/>
      <protection locked="0"/>
    </xf>
    <xf numFmtId="0" fontId="2" fillId="0" borderId="0" xfId="0" applyFont="1" applyFill="1" applyAlignment="1" applyProtection="1">
      <alignment horizontal="center" vertical="center"/>
      <protection locked="0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165" fontId="2" fillId="0" borderId="0" xfId="0" applyNumberFormat="1" applyFont="1" applyAlignment="1" applyProtection="1">
      <alignment horizontal="left" vertical="center"/>
      <protection locked="0"/>
    </xf>
    <xf numFmtId="2" fontId="4" fillId="0" borderId="0" xfId="0" applyNumberFormat="1" applyFont="1" applyFill="1" applyAlignment="1" applyProtection="1">
      <alignment vertical="top" wrapText="1" readingOrder="1"/>
      <protection locked="0"/>
    </xf>
    <xf numFmtId="2" fontId="0" fillId="0" borderId="1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" fillId="0" borderId="5" xfId="0" applyFont="1" applyBorder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/>
    </xf>
    <xf numFmtId="0" fontId="1" fillId="0" borderId="0" xfId="0" applyFont="1" applyAlignment="1" applyProtection="1">
      <alignment horizontal="left" vertical="center" wrapText="1"/>
    </xf>
    <xf numFmtId="0" fontId="1" fillId="0" borderId="0" xfId="0" applyFont="1" applyAlignment="1" applyProtection="1">
      <alignment horizontal="left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left" vertical="center"/>
    </xf>
    <xf numFmtId="0" fontId="13" fillId="0" borderId="0" xfId="2" quotePrefix="1" applyAlignment="1" applyProtection="1">
      <alignment horizontal="left" vertical="center"/>
      <protection locked="0"/>
    </xf>
    <xf numFmtId="0" fontId="2" fillId="0" borderId="0" xfId="0" applyFont="1" applyAlignment="1" applyProtection="1">
      <alignment horizontal="left" vertical="center"/>
      <protection locked="0"/>
    </xf>
    <xf numFmtId="0" fontId="10" fillId="0" borderId="1" xfId="0" applyFont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 wrapText="1"/>
      <protection locked="0"/>
    </xf>
    <xf numFmtId="0" fontId="2" fillId="0" borderId="4" xfId="0" applyFont="1" applyFill="1" applyBorder="1" applyAlignment="1" applyProtection="1">
      <alignment horizontal="center" vertical="center" wrapText="1"/>
      <protection locked="0"/>
    </xf>
    <xf numFmtId="0" fontId="2" fillId="0" borderId="3" xfId="0" applyFont="1" applyFill="1" applyBorder="1" applyAlignment="1" applyProtection="1">
      <alignment horizontal="center" vertical="center" wrapText="1"/>
      <protection locked="0"/>
    </xf>
    <xf numFmtId="2" fontId="2" fillId="0" borderId="1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Alignment="1" applyProtection="1">
      <alignment horizontal="center" vertical="center" wrapText="1"/>
    </xf>
    <xf numFmtId="0" fontId="6" fillId="0" borderId="0" xfId="0" applyFont="1" applyAlignment="1" applyProtection="1">
      <alignment horizontal="center" vertical="center"/>
    </xf>
    <xf numFmtId="0" fontId="1" fillId="0" borderId="0" xfId="0" applyFont="1" applyAlignment="1" applyProtection="1">
      <alignment horizontal="center" vertical="center" wrapText="1"/>
    </xf>
  </cellXfs>
  <cellStyles count="3">
    <cellStyle name="Comma" xfId="1" builtinId="3"/>
    <cellStyle name="Hyperlink" xfId="2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695325</xdr:colOff>
      <xdr:row>0</xdr:row>
      <xdr:rowOff>114299</xdr:rowOff>
    </xdr:from>
    <xdr:to>
      <xdr:col>12</xdr:col>
      <xdr:colOff>1044576</xdr:colOff>
      <xdr:row>2</xdr:row>
      <xdr:rowOff>169536</xdr:rowOff>
    </xdr:to>
    <xdr:pic>
      <xdr:nvPicPr>
        <xdr:cNvPr id="5" name="Picture 4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6724" t="35161" r="26711" b="31111"/>
        <a:stretch/>
      </xdr:blipFill>
      <xdr:spPr>
        <a:xfrm>
          <a:off x="7019925" y="114299"/>
          <a:ext cx="1196976" cy="531487"/>
        </a:xfrm>
        <a:prstGeom prst="rect">
          <a:avLst/>
        </a:prstGeom>
      </xdr:spPr>
    </xdr:pic>
    <xdr:clientData/>
  </xdr:twoCellAnchor>
  <xdr:twoCellAnchor editAs="oneCell">
    <xdr:from>
      <xdr:col>0</xdr:col>
      <xdr:colOff>76202</xdr:colOff>
      <xdr:row>0</xdr:row>
      <xdr:rowOff>95251</xdr:rowOff>
    </xdr:from>
    <xdr:to>
      <xdr:col>1</xdr:col>
      <xdr:colOff>1053801</xdr:colOff>
      <xdr:row>2</xdr:row>
      <xdr:rowOff>228601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76202" y="95251"/>
          <a:ext cx="1339549" cy="609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314325</xdr:colOff>
      <xdr:row>4</xdr:row>
      <xdr:rowOff>114300</xdr:rowOff>
    </xdr:from>
    <xdr:to>
      <xdr:col>12</xdr:col>
      <xdr:colOff>466725</xdr:colOff>
      <xdr:row>30</xdr:row>
      <xdr:rowOff>139700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4325" y="876300"/>
          <a:ext cx="7467600" cy="4978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Chris.Si@tennantco.com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52"/>
  <sheetViews>
    <sheetView showGridLines="0" tabSelected="1" topLeftCell="A40" zoomScaleNormal="100" workbookViewId="0">
      <selection activeCell="O12" sqref="O12"/>
    </sheetView>
  </sheetViews>
  <sheetFormatPr defaultRowHeight="12.75" x14ac:dyDescent="0.2"/>
  <cols>
    <col min="1" max="1" width="5.42578125" style="1" customWidth="1"/>
    <col min="2" max="2" width="16" style="1" customWidth="1"/>
    <col min="3" max="3" width="1.7109375" style="1" customWidth="1"/>
    <col min="4" max="5" width="14.7109375" style="1" customWidth="1"/>
    <col min="6" max="7" width="7.7109375" style="1" customWidth="1"/>
    <col min="8" max="8" width="5.7109375" style="1" customWidth="1"/>
    <col min="9" max="9" width="3.5703125" style="1" customWidth="1"/>
    <col min="10" max="10" width="10.85546875" style="1" customWidth="1"/>
    <col min="11" max="11" width="6.7109375" style="1" customWidth="1"/>
    <col min="12" max="12" width="12.7109375" style="1" customWidth="1"/>
    <col min="13" max="13" width="16.7109375" style="1" customWidth="1"/>
    <col min="14" max="14" width="12" style="1" bestFit="1" customWidth="1"/>
    <col min="15" max="15" width="68.7109375" style="1" customWidth="1"/>
    <col min="16" max="16" width="9.140625" style="1"/>
    <col min="17" max="17" width="16.7109375" style="1" customWidth="1"/>
    <col min="18" max="16384" width="9.140625" style="1"/>
  </cols>
  <sheetData>
    <row r="1" spans="1:22" ht="17.25" customHeight="1" x14ac:dyDescent="0.2">
      <c r="A1" s="73" t="s">
        <v>44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</row>
    <row r="2" spans="1:22" ht="20.25" customHeight="1" x14ac:dyDescent="0.2">
      <c r="A2" s="73"/>
      <c r="B2" s="73"/>
      <c r="C2" s="73"/>
      <c r="D2" s="73"/>
      <c r="E2" s="73"/>
      <c r="F2" s="73"/>
      <c r="G2" s="73"/>
      <c r="H2" s="73"/>
      <c r="I2" s="73"/>
      <c r="J2" s="73"/>
      <c r="K2" s="73"/>
      <c r="L2" s="73"/>
      <c r="M2" s="73"/>
    </row>
    <row r="3" spans="1:22" ht="38.25" customHeight="1" x14ac:dyDescent="0.2">
      <c r="A3" s="73"/>
      <c r="B3" s="73"/>
      <c r="C3" s="73"/>
      <c r="D3" s="73"/>
      <c r="E3" s="73"/>
      <c r="F3" s="73"/>
      <c r="G3" s="73"/>
      <c r="H3" s="73"/>
      <c r="I3" s="73"/>
      <c r="J3" s="73"/>
      <c r="K3" s="73"/>
      <c r="L3" s="73"/>
      <c r="M3" s="73"/>
    </row>
    <row r="4" spans="1:22" ht="15" x14ac:dyDescent="0.25">
      <c r="E4" s="2"/>
      <c r="F4" s="3"/>
      <c r="G4" s="4"/>
    </row>
    <row r="5" spans="1:22" ht="21" customHeight="1" x14ac:dyDescent="0.2">
      <c r="A5" s="65" t="s">
        <v>10</v>
      </c>
      <c r="B5" s="65"/>
      <c r="C5" s="5" t="s">
        <v>2</v>
      </c>
      <c r="D5" s="6" t="s">
        <v>58</v>
      </c>
      <c r="E5" s="6"/>
      <c r="F5" s="7"/>
      <c r="G5" s="6"/>
      <c r="H5" s="6"/>
      <c r="I5" s="65" t="s">
        <v>3</v>
      </c>
      <c r="J5" s="65"/>
      <c r="K5" s="5" t="s">
        <v>2</v>
      </c>
      <c r="L5" s="19" t="s">
        <v>82</v>
      </c>
      <c r="M5" s="19"/>
      <c r="N5" s="19"/>
      <c r="O5" s="36"/>
      <c r="P5" s="19"/>
    </row>
    <row r="6" spans="1:22" ht="21" customHeight="1" x14ac:dyDescent="0.2">
      <c r="A6" s="65" t="s">
        <v>11</v>
      </c>
      <c r="B6" s="65"/>
      <c r="C6" s="5" t="s">
        <v>2</v>
      </c>
      <c r="D6" s="35">
        <v>45430</v>
      </c>
      <c r="E6" s="6"/>
      <c r="F6" s="7"/>
      <c r="G6" s="6"/>
      <c r="H6" s="6"/>
      <c r="I6" s="65" t="s">
        <v>4</v>
      </c>
      <c r="J6" s="65"/>
      <c r="K6" s="5" t="s">
        <v>2</v>
      </c>
      <c r="L6" s="19" t="s">
        <v>54</v>
      </c>
      <c r="M6" s="19"/>
      <c r="N6" s="19"/>
      <c r="O6" s="40"/>
      <c r="P6" s="19"/>
    </row>
    <row r="7" spans="1:22" ht="21" customHeight="1" x14ac:dyDescent="0.2">
      <c r="A7" s="65" t="s">
        <v>12</v>
      </c>
      <c r="B7" s="65"/>
      <c r="C7" s="5" t="s">
        <v>2</v>
      </c>
      <c r="D7" s="6" t="s">
        <v>56</v>
      </c>
      <c r="E7" s="6"/>
      <c r="F7" s="7"/>
      <c r="G7" s="6"/>
      <c r="H7" s="6"/>
      <c r="I7" s="65" t="s">
        <v>5</v>
      </c>
      <c r="J7" s="65"/>
      <c r="K7" s="5" t="s">
        <v>2</v>
      </c>
      <c r="L7" s="41" t="s">
        <v>50</v>
      </c>
      <c r="M7" s="41"/>
      <c r="N7" s="30"/>
      <c r="O7" s="42"/>
      <c r="P7" s="43"/>
    </row>
    <row r="8" spans="1:22" ht="21" customHeight="1" x14ac:dyDescent="0.25">
      <c r="A8" s="65" t="s">
        <v>13</v>
      </c>
      <c r="B8" s="65"/>
      <c r="C8" s="5" t="s">
        <v>2</v>
      </c>
      <c r="D8" s="39" t="s">
        <v>48</v>
      </c>
      <c r="E8" s="6"/>
      <c r="F8" s="7"/>
      <c r="G8" s="6"/>
      <c r="H8" s="6"/>
      <c r="I8" s="65" t="s">
        <v>6</v>
      </c>
      <c r="J8" s="65"/>
      <c r="K8" s="5" t="s">
        <v>2</v>
      </c>
      <c r="L8" s="19"/>
      <c r="M8" s="41"/>
      <c r="N8" s="30"/>
      <c r="O8" s="42"/>
      <c r="P8" s="43"/>
    </row>
    <row r="9" spans="1:22" ht="21" customHeight="1" x14ac:dyDescent="0.25">
      <c r="A9" s="65" t="s">
        <v>14</v>
      </c>
      <c r="B9" s="65"/>
      <c r="C9" s="5" t="s">
        <v>2</v>
      </c>
      <c r="D9" s="39" t="s">
        <v>49</v>
      </c>
      <c r="E9" s="6"/>
      <c r="F9" s="6"/>
      <c r="G9" s="6"/>
      <c r="H9" s="6"/>
      <c r="I9" s="65" t="s">
        <v>7</v>
      </c>
      <c r="J9" s="65"/>
      <c r="K9" s="5" t="s">
        <v>2</v>
      </c>
      <c r="L9" s="66" t="s">
        <v>51</v>
      </c>
      <c r="M9" s="67"/>
      <c r="N9" s="67"/>
      <c r="O9" s="67"/>
      <c r="P9" s="67"/>
    </row>
    <row r="10" spans="1:22" ht="21" customHeight="1" x14ac:dyDescent="0.25">
      <c r="A10" s="65" t="s">
        <v>15</v>
      </c>
      <c r="B10" s="65"/>
      <c r="C10" s="5" t="s">
        <v>2</v>
      </c>
      <c r="D10" s="39" t="s">
        <v>55</v>
      </c>
      <c r="E10" s="6"/>
      <c r="F10" s="6"/>
      <c r="G10" s="6"/>
      <c r="H10" s="6"/>
      <c r="I10" s="65" t="s">
        <v>8</v>
      </c>
      <c r="J10" s="65"/>
      <c r="K10" s="5" t="s">
        <v>2</v>
      </c>
      <c r="L10" s="19" t="s">
        <v>52</v>
      </c>
      <c r="M10" s="19"/>
      <c r="N10" s="44"/>
      <c r="O10" s="45"/>
      <c r="P10" s="19"/>
      <c r="Q10" s="9"/>
      <c r="R10" s="9"/>
      <c r="S10" s="9"/>
      <c r="T10" s="10"/>
    </row>
    <row r="11" spans="1:22" ht="15" x14ac:dyDescent="0.25">
      <c r="B11" s="11"/>
      <c r="C11" s="11"/>
      <c r="D11" s="12"/>
      <c r="F11" s="11"/>
      <c r="G11" s="11"/>
      <c r="H11" s="11"/>
      <c r="I11" s="11"/>
      <c r="J11" s="9"/>
      <c r="K11" s="9"/>
      <c r="L11" s="19" t="s">
        <v>53</v>
      </c>
      <c r="M11" s="19"/>
      <c r="N11" s="19"/>
      <c r="O11" s="43"/>
      <c r="P11" s="19"/>
      <c r="Q11" s="9"/>
      <c r="R11" s="9"/>
      <c r="S11" s="9"/>
      <c r="T11" s="10"/>
      <c r="U11" s="10"/>
      <c r="V11" s="10"/>
    </row>
    <row r="12" spans="1:22" x14ac:dyDescent="0.2">
      <c r="B12" s="8"/>
      <c r="C12" s="8"/>
      <c r="D12" s="12"/>
      <c r="J12" s="12"/>
      <c r="K12" s="12"/>
      <c r="N12" s="13"/>
      <c r="O12" s="13"/>
      <c r="P12" s="13"/>
      <c r="Q12" s="13"/>
      <c r="R12" s="13"/>
      <c r="S12" s="13"/>
      <c r="T12" s="13"/>
      <c r="U12" s="13"/>
      <c r="V12" s="13"/>
    </row>
    <row r="13" spans="1:22" x14ac:dyDescent="0.2"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</row>
    <row r="14" spans="1:22" s="15" customFormat="1" ht="42.75" customHeight="1" x14ac:dyDescent="0.25">
      <c r="A14" s="31" t="s">
        <v>9</v>
      </c>
      <c r="B14" s="31" t="s">
        <v>16</v>
      </c>
      <c r="C14" s="68" t="s">
        <v>17</v>
      </c>
      <c r="D14" s="68"/>
      <c r="E14" s="68"/>
      <c r="F14" s="31" t="s">
        <v>0</v>
      </c>
      <c r="G14" s="31" t="s">
        <v>18</v>
      </c>
      <c r="H14" s="31" t="s">
        <v>22</v>
      </c>
      <c r="I14" s="68" t="s">
        <v>19</v>
      </c>
      <c r="J14" s="68"/>
      <c r="K14" s="32" t="s">
        <v>23</v>
      </c>
      <c r="L14" s="32" t="s">
        <v>20</v>
      </c>
      <c r="M14" s="31" t="s">
        <v>21</v>
      </c>
      <c r="N14" s="51"/>
      <c r="O14" s="14"/>
      <c r="P14" s="13"/>
      <c r="Q14" s="13"/>
      <c r="R14" s="13"/>
      <c r="S14" s="13"/>
      <c r="T14" s="13"/>
      <c r="U14" s="13"/>
      <c r="V14" s="13"/>
    </row>
    <row r="15" spans="1:22" s="53" customFormat="1" ht="42.75" customHeight="1" x14ac:dyDescent="0.25">
      <c r="A15" s="47">
        <v>1</v>
      </c>
      <c r="B15" s="47">
        <v>1212422</v>
      </c>
      <c r="C15" s="69" t="s">
        <v>59</v>
      </c>
      <c r="D15" s="70"/>
      <c r="E15" s="71"/>
      <c r="F15" s="47" t="s">
        <v>46</v>
      </c>
      <c r="G15" s="47">
        <v>1.3914</v>
      </c>
      <c r="H15" s="47">
        <v>6</v>
      </c>
      <c r="I15" s="72">
        <v>46.42</v>
      </c>
      <c r="J15" s="72"/>
      <c r="K15" s="49"/>
      <c r="L15" s="50"/>
      <c r="M15" s="54">
        <f>H15*(I15-K15)</f>
        <v>278.52</v>
      </c>
      <c r="N15" s="51"/>
      <c r="O15" s="52"/>
      <c r="P15" s="51"/>
      <c r="Q15" s="51"/>
      <c r="R15" s="51"/>
      <c r="S15" s="51"/>
      <c r="T15" s="51"/>
      <c r="U15" s="51"/>
      <c r="V15" s="51"/>
    </row>
    <row r="16" spans="1:22" s="53" customFormat="1" ht="42.75" customHeight="1" x14ac:dyDescent="0.25">
      <c r="A16" s="47">
        <f>A15+1</f>
        <v>2</v>
      </c>
      <c r="B16" s="47">
        <v>1214586</v>
      </c>
      <c r="C16" s="69" t="s">
        <v>60</v>
      </c>
      <c r="D16" s="70"/>
      <c r="E16" s="71"/>
      <c r="F16" s="47" t="s">
        <v>46</v>
      </c>
      <c r="G16" s="47">
        <v>1.5875999999999999</v>
      </c>
      <c r="H16" s="47">
        <v>12</v>
      </c>
      <c r="I16" s="72">
        <v>89.35</v>
      </c>
      <c r="J16" s="72"/>
      <c r="K16" s="49"/>
      <c r="L16" s="50"/>
      <c r="M16" s="54">
        <f>H16*(I16-K16)</f>
        <v>1072.1999999999998</v>
      </c>
      <c r="N16" s="51"/>
      <c r="O16" s="52"/>
      <c r="P16" s="51"/>
      <c r="Q16" s="51"/>
      <c r="R16" s="51"/>
      <c r="S16" s="51"/>
      <c r="T16" s="51"/>
      <c r="U16" s="51"/>
      <c r="V16" s="51"/>
    </row>
    <row r="17" spans="1:22" s="53" customFormat="1" ht="42.75" customHeight="1" x14ac:dyDescent="0.25">
      <c r="A17" s="47">
        <f t="shared" ref="A17:A29" si="0">A16+1</f>
        <v>3</v>
      </c>
      <c r="B17" s="47">
        <v>1253431</v>
      </c>
      <c r="C17" s="69" t="s">
        <v>61</v>
      </c>
      <c r="D17" s="70"/>
      <c r="E17" s="71"/>
      <c r="F17" s="47" t="s">
        <v>46</v>
      </c>
      <c r="G17" s="47">
        <v>0.34649999999999997</v>
      </c>
      <c r="H17" s="47">
        <v>6</v>
      </c>
      <c r="I17" s="72">
        <v>20.99</v>
      </c>
      <c r="J17" s="72"/>
      <c r="K17" s="49"/>
      <c r="L17" s="50"/>
      <c r="M17" s="54">
        <f>H17*(I17-K17)</f>
        <v>125.94</v>
      </c>
      <c r="N17" s="51"/>
      <c r="O17" s="52"/>
      <c r="P17" s="51"/>
      <c r="Q17" s="51"/>
      <c r="R17" s="51"/>
      <c r="S17" s="51"/>
      <c r="T17" s="51"/>
      <c r="U17" s="51"/>
      <c r="V17" s="51"/>
    </row>
    <row r="18" spans="1:22" s="53" customFormat="1" ht="42.75" customHeight="1" x14ac:dyDescent="0.25">
      <c r="A18" s="47">
        <f t="shared" si="0"/>
        <v>4</v>
      </c>
      <c r="B18" s="47">
        <v>1204663</v>
      </c>
      <c r="C18" s="69" t="s">
        <v>62</v>
      </c>
      <c r="D18" s="70"/>
      <c r="E18" s="71"/>
      <c r="F18" s="47" t="s">
        <v>46</v>
      </c>
      <c r="G18" s="47">
        <v>0.34560000000000002</v>
      </c>
      <c r="H18" s="47">
        <v>6</v>
      </c>
      <c r="I18" s="72">
        <v>20.39</v>
      </c>
      <c r="J18" s="72"/>
      <c r="K18" s="49"/>
      <c r="L18" s="50"/>
      <c r="M18" s="54">
        <f>H18*(I18-K18)</f>
        <v>122.34</v>
      </c>
      <c r="N18" s="51"/>
      <c r="O18" s="52"/>
      <c r="P18" s="51"/>
      <c r="Q18" s="51"/>
      <c r="R18" s="51"/>
      <c r="S18" s="51"/>
      <c r="T18" s="51"/>
      <c r="U18" s="51"/>
      <c r="V18" s="51"/>
    </row>
    <row r="19" spans="1:22" s="53" customFormat="1" ht="42.75" customHeight="1" x14ac:dyDescent="0.25">
      <c r="A19" s="47">
        <f t="shared" si="0"/>
        <v>5</v>
      </c>
      <c r="B19" s="47">
        <v>1212553</v>
      </c>
      <c r="C19" s="69" t="s">
        <v>63</v>
      </c>
      <c r="D19" s="70"/>
      <c r="E19" s="71"/>
      <c r="F19" s="47" t="s">
        <v>46</v>
      </c>
      <c r="G19" s="47">
        <v>8.9999999999999998E-4</v>
      </c>
      <c r="H19" s="47">
        <v>12</v>
      </c>
      <c r="I19" s="72">
        <v>2.02</v>
      </c>
      <c r="J19" s="72"/>
      <c r="K19" s="49"/>
      <c r="L19" s="50"/>
      <c r="M19" s="54">
        <f t="shared" ref="M19:M21" si="1">H19*(I19-K19)</f>
        <v>24.240000000000002</v>
      </c>
      <c r="N19" s="51"/>
      <c r="O19" s="52"/>
      <c r="P19" s="51"/>
      <c r="Q19" s="51"/>
      <c r="R19" s="51"/>
      <c r="S19" s="51"/>
      <c r="T19" s="51"/>
      <c r="U19" s="51"/>
      <c r="V19" s="51"/>
    </row>
    <row r="20" spans="1:22" s="53" customFormat="1" ht="42.75" customHeight="1" x14ac:dyDescent="0.25">
      <c r="A20" s="47">
        <f t="shared" si="0"/>
        <v>6</v>
      </c>
      <c r="B20" s="48" t="s">
        <v>66</v>
      </c>
      <c r="C20" s="69" t="s">
        <v>64</v>
      </c>
      <c r="D20" s="70"/>
      <c r="E20" s="71"/>
      <c r="F20" s="47" t="s">
        <v>46</v>
      </c>
      <c r="G20" s="47">
        <v>4.4999999999999997E-3</v>
      </c>
      <c r="H20" s="47">
        <v>5</v>
      </c>
      <c r="I20" s="72">
        <v>1.95</v>
      </c>
      <c r="J20" s="72"/>
      <c r="K20" s="49"/>
      <c r="L20" s="50"/>
      <c r="M20" s="54">
        <f t="shared" si="1"/>
        <v>9.75</v>
      </c>
      <c r="N20" s="51"/>
      <c r="O20" s="52"/>
      <c r="P20" s="51"/>
      <c r="Q20" s="51"/>
      <c r="R20" s="51"/>
      <c r="S20" s="51"/>
      <c r="T20" s="51"/>
      <c r="U20" s="51"/>
      <c r="V20" s="51"/>
    </row>
    <row r="21" spans="1:22" s="53" customFormat="1" ht="42.75" customHeight="1" x14ac:dyDescent="0.25">
      <c r="A21" s="47">
        <f t="shared" si="0"/>
        <v>7</v>
      </c>
      <c r="B21" s="48" t="s">
        <v>67</v>
      </c>
      <c r="C21" s="69" t="s">
        <v>65</v>
      </c>
      <c r="D21" s="70"/>
      <c r="E21" s="71"/>
      <c r="F21" s="47" t="s">
        <v>46</v>
      </c>
      <c r="G21" s="47">
        <v>5.8500000000000002E-3</v>
      </c>
      <c r="H21" s="47">
        <v>10</v>
      </c>
      <c r="I21" s="72">
        <v>1.48</v>
      </c>
      <c r="J21" s="72"/>
      <c r="K21" s="49"/>
      <c r="L21" s="50"/>
      <c r="M21" s="54">
        <f t="shared" si="1"/>
        <v>14.8</v>
      </c>
      <c r="N21" s="51"/>
      <c r="O21" s="52"/>
      <c r="P21" s="51"/>
      <c r="Q21" s="51"/>
      <c r="R21" s="51"/>
      <c r="S21" s="51"/>
      <c r="T21" s="51"/>
      <c r="U21" s="51"/>
      <c r="V21" s="51"/>
    </row>
    <row r="22" spans="1:22" s="53" customFormat="1" ht="42.75" customHeight="1" x14ac:dyDescent="0.25">
      <c r="A22" s="47">
        <f t="shared" si="0"/>
        <v>8</v>
      </c>
      <c r="B22" s="47">
        <v>222460</v>
      </c>
      <c r="C22" s="69" t="s">
        <v>68</v>
      </c>
      <c r="D22" s="70"/>
      <c r="E22" s="71"/>
      <c r="F22" s="47" t="s">
        <v>46</v>
      </c>
      <c r="G22" s="47">
        <v>7.1999999999999998E-3</v>
      </c>
      <c r="H22" s="47">
        <v>5</v>
      </c>
      <c r="I22" s="72">
        <v>1.88</v>
      </c>
      <c r="J22" s="72"/>
      <c r="K22" s="49"/>
      <c r="L22" s="50"/>
      <c r="M22" s="54">
        <f>H22*(I22-K22)</f>
        <v>9.3999999999999986</v>
      </c>
      <c r="N22" s="51"/>
      <c r="O22" s="52"/>
      <c r="P22" s="51"/>
      <c r="Q22" s="51"/>
      <c r="R22" s="51"/>
      <c r="S22" s="51"/>
      <c r="T22" s="51"/>
      <c r="U22" s="51"/>
      <c r="V22" s="51"/>
    </row>
    <row r="23" spans="1:22" s="53" customFormat="1" ht="42.75" customHeight="1" x14ac:dyDescent="0.25">
      <c r="A23" s="47">
        <f t="shared" si="0"/>
        <v>9</v>
      </c>
      <c r="B23" s="47">
        <v>1010560</v>
      </c>
      <c r="C23" s="69" t="s">
        <v>69</v>
      </c>
      <c r="D23" s="70"/>
      <c r="E23" s="71"/>
      <c r="F23" s="47" t="s">
        <v>46</v>
      </c>
      <c r="G23" s="47">
        <v>3.6450000000000003E-2</v>
      </c>
      <c r="H23" s="47">
        <v>3</v>
      </c>
      <c r="I23" s="72">
        <v>3.09</v>
      </c>
      <c r="J23" s="72"/>
      <c r="K23" s="49"/>
      <c r="L23" s="50"/>
      <c r="M23" s="54">
        <f>H23*(I23-K23)</f>
        <v>9.27</v>
      </c>
      <c r="N23" s="56"/>
      <c r="O23" s="52"/>
      <c r="P23" s="51"/>
      <c r="Q23" s="51"/>
      <c r="R23" s="51"/>
      <c r="S23" s="51"/>
      <c r="T23" s="51"/>
      <c r="U23" s="51"/>
      <c r="V23" s="51"/>
    </row>
    <row r="24" spans="1:22" s="53" customFormat="1" ht="42.75" customHeight="1" x14ac:dyDescent="0.25">
      <c r="A24" s="47">
        <f t="shared" si="0"/>
        <v>10</v>
      </c>
      <c r="B24" s="47">
        <v>1211242</v>
      </c>
      <c r="C24" s="69" t="s">
        <v>70</v>
      </c>
      <c r="D24" s="70"/>
      <c r="E24" s="71"/>
      <c r="F24" s="47" t="s">
        <v>46</v>
      </c>
      <c r="G24" s="47">
        <v>1.35E-2</v>
      </c>
      <c r="H24" s="47">
        <v>3</v>
      </c>
      <c r="I24" s="72">
        <v>6.8</v>
      </c>
      <c r="J24" s="72"/>
      <c r="K24" s="49"/>
      <c r="L24" s="50"/>
      <c r="M24" s="54">
        <f t="shared" ref="M24:M25" si="2">H24*(I24-K24)</f>
        <v>20.399999999999999</v>
      </c>
      <c r="N24" s="51"/>
      <c r="O24" s="52"/>
      <c r="P24" s="51"/>
      <c r="Q24" s="51"/>
      <c r="R24" s="51"/>
      <c r="S24" s="51"/>
      <c r="T24" s="51"/>
      <c r="U24" s="51"/>
      <c r="V24" s="51"/>
    </row>
    <row r="25" spans="1:22" s="53" customFormat="1" ht="42.75" customHeight="1" x14ac:dyDescent="0.25">
      <c r="A25" s="47">
        <f t="shared" si="0"/>
        <v>11</v>
      </c>
      <c r="B25" s="47">
        <v>1212785</v>
      </c>
      <c r="C25" s="69" t="s">
        <v>71</v>
      </c>
      <c r="D25" s="70"/>
      <c r="E25" s="71"/>
      <c r="F25" s="47" t="s">
        <v>46</v>
      </c>
      <c r="G25" s="47">
        <v>4.4999999999999997E-3</v>
      </c>
      <c r="H25" s="47">
        <v>3</v>
      </c>
      <c r="I25" s="72">
        <v>6.86</v>
      </c>
      <c r="J25" s="72"/>
      <c r="K25" s="49"/>
      <c r="L25" s="50"/>
      <c r="M25" s="54">
        <f t="shared" si="2"/>
        <v>20.580000000000002</v>
      </c>
      <c r="N25" s="51"/>
      <c r="O25" s="52"/>
      <c r="P25" s="51"/>
      <c r="Q25" s="51"/>
      <c r="R25" s="51"/>
      <c r="S25" s="51"/>
      <c r="T25" s="51"/>
      <c r="U25" s="51"/>
      <c r="V25" s="51"/>
    </row>
    <row r="26" spans="1:22" s="53" customFormat="1" ht="42.75" customHeight="1" x14ac:dyDescent="0.25">
      <c r="A26" s="47">
        <f t="shared" si="0"/>
        <v>12</v>
      </c>
      <c r="B26" s="47">
        <v>1211256</v>
      </c>
      <c r="C26" s="69" t="s">
        <v>72</v>
      </c>
      <c r="D26" s="70"/>
      <c r="E26" s="71"/>
      <c r="F26" s="47" t="s">
        <v>46</v>
      </c>
      <c r="G26" s="47">
        <v>3.4200000000000001E-2</v>
      </c>
      <c r="H26" s="47">
        <v>3</v>
      </c>
      <c r="I26" s="72">
        <v>15.61</v>
      </c>
      <c r="J26" s="72"/>
      <c r="K26" s="49"/>
      <c r="L26" s="50"/>
      <c r="M26" s="54">
        <f t="shared" ref="M26:M35" si="3">H26*(I26-K26)</f>
        <v>46.83</v>
      </c>
      <c r="N26" s="51"/>
      <c r="O26" s="52"/>
      <c r="P26" s="51"/>
      <c r="Q26" s="51"/>
      <c r="R26" s="51"/>
      <c r="S26" s="51"/>
      <c r="T26" s="51"/>
      <c r="U26" s="51"/>
      <c r="V26" s="51"/>
    </row>
    <row r="27" spans="1:22" s="53" customFormat="1" ht="42.75" customHeight="1" x14ac:dyDescent="0.25">
      <c r="A27" s="47">
        <f>A26+1</f>
        <v>13</v>
      </c>
      <c r="B27" s="47">
        <v>1015068</v>
      </c>
      <c r="C27" s="69" t="s">
        <v>73</v>
      </c>
      <c r="D27" s="70"/>
      <c r="E27" s="71"/>
      <c r="F27" s="47" t="s">
        <v>46</v>
      </c>
      <c r="G27" s="47">
        <v>16.149999999999999</v>
      </c>
      <c r="H27" s="47">
        <v>6</v>
      </c>
      <c r="I27" s="72">
        <v>16.149999999999999</v>
      </c>
      <c r="J27" s="72"/>
      <c r="K27" s="49"/>
      <c r="L27" s="50"/>
      <c r="M27" s="54">
        <f t="shared" si="3"/>
        <v>96.899999999999991</v>
      </c>
      <c r="N27" s="51"/>
      <c r="O27" s="52"/>
      <c r="P27" s="51"/>
      <c r="Q27" s="51"/>
      <c r="R27" s="51"/>
      <c r="S27" s="51"/>
      <c r="T27" s="51"/>
      <c r="U27" s="51"/>
      <c r="V27" s="51"/>
    </row>
    <row r="28" spans="1:22" s="53" customFormat="1" ht="42.75" customHeight="1" x14ac:dyDescent="0.25">
      <c r="A28" s="47">
        <f t="shared" si="0"/>
        <v>14</v>
      </c>
      <c r="B28" s="47">
        <v>1055025</v>
      </c>
      <c r="C28" s="69" t="s">
        <v>74</v>
      </c>
      <c r="D28" s="70"/>
      <c r="E28" s="71"/>
      <c r="F28" s="47" t="s">
        <v>46</v>
      </c>
      <c r="G28" s="47">
        <v>1.1592</v>
      </c>
      <c r="H28" s="47">
        <v>1</v>
      </c>
      <c r="I28" s="72">
        <v>88.47</v>
      </c>
      <c r="J28" s="72"/>
      <c r="K28" s="49"/>
      <c r="L28" s="50"/>
      <c r="M28" s="54">
        <f t="shared" si="3"/>
        <v>88.47</v>
      </c>
      <c r="N28" s="51"/>
      <c r="O28" s="52"/>
      <c r="P28" s="51"/>
      <c r="Q28" s="51"/>
      <c r="R28" s="51"/>
      <c r="S28" s="51"/>
      <c r="T28" s="51"/>
      <c r="U28" s="51"/>
      <c r="V28" s="51"/>
    </row>
    <row r="29" spans="1:22" s="53" customFormat="1" ht="42.75" customHeight="1" x14ac:dyDescent="0.25">
      <c r="A29" s="47">
        <f t="shared" si="0"/>
        <v>15</v>
      </c>
      <c r="B29" s="47">
        <v>1212837</v>
      </c>
      <c r="C29" s="69" t="s">
        <v>75</v>
      </c>
      <c r="D29" s="70"/>
      <c r="E29" s="71"/>
      <c r="F29" s="47" t="s">
        <v>46</v>
      </c>
      <c r="G29" s="47">
        <v>3.5415000000000001</v>
      </c>
      <c r="H29" s="47">
        <v>5</v>
      </c>
      <c r="I29" s="72">
        <v>379.56</v>
      </c>
      <c r="J29" s="72"/>
      <c r="K29" s="49"/>
      <c r="L29" s="50"/>
      <c r="M29" s="54">
        <f t="shared" si="3"/>
        <v>1897.8</v>
      </c>
      <c r="N29" s="51"/>
      <c r="O29" s="52"/>
      <c r="P29" s="51"/>
      <c r="Q29" s="51"/>
      <c r="R29" s="51"/>
      <c r="S29" s="51"/>
      <c r="T29" s="51"/>
      <c r="U29" s="51"/>
      <c r="V29" s="51"/>
    </row>
    <row r="30" spans="1:22" s="53" customFormat="1" ht="42.75" customHeight="1" x14ac:dyDescent="0.25">
      <c r="A30" s="47">
        <f t="shared" ref="A30:A35" si="4">A29+1</f>
        <v>16</v>
      </c>
      <c r="B30" s="47">
        <v>1032849</v>
      </c>
      <c r="C30" s="69" t="s">
        <v>76</v>
      </c>
      <c r="D30" s="70"/>
      <c r="E30" s="71"/>
      <c r="F30" s="47" t="s">
        <v>46</v>
      </c>
      <c r="G30" s="47">
        <v>0.4113</v>
      </c>
      <c r="H30" s="47">
        <v>4</v>
      </c>
      <c r="I30" s="72">
        <v>36.47</v>
      </c>
      <c r="J30" s="72"/>
      <c r="K30" s="49"/>
      <c r="L30" s="50"/>
      <c r="M30" s="54">
        <f t="shared" si="3"/>
        <v>145.88</v>
      </c>
      <c r="N30" s="51"/>
      <c r="O30" s="52"/>
      <c r="P30" s="51"/>
      <c r="Q30" s="51"/>
      <c r="R30" s="51"/>
      <c r="S30" s="51"/>
      <c r="T30" s="51"/>
      <c r="U30" s="51"/>
      <c r="V30" s="51"/>
    </row>
    <row r="31" spans="1:22" s="53" customFormat="1" ht="42.75" customHeight="1" x14ac:dyDescent="0.25">
      <c r="A31" s="47">
        <f t="shared" si="4"/>
        <v>17</v>
      </c>
      <c r="B31" s="47">
        <v>1017696</v>
      </c>
      <c r="C31" s="69" t="s">
        <v>77</v>
      </c>
      <c r="D31" s="70"/>
      <c r="E31" s="71"/>
      <c r="F31" s="47" t="s">
        <v>46</v>
      </c>
      <c r="G31" s="47">
        <v>1.9349999999999999E-2</v>
      </c>
      <c r="H31" s="47">
        <v>6</v>
      </c>
      <c r="I31" s="72">
        <v>13.46</v>
      </c>
      <c r="J31" s="72"/>
      <c r="K31" s="49"/>
      <c r="L31" s="50"/>
      <c r="M31" s="54">
        <f t="shared" si="3"/>
        <v>80.760000000000005</v>
      </c>
      <c r="N31" s="51"/>
      <c r="O31" s="52"/>
      <c r="P31" s="51"/>
      <c r="Q31" s="51"/>
      <c r="R31" s="51"/>
      <c r="S31" s="51"/>
      <c r="T31" s="51"/>
      <c r="U31" s="51"/>
      <c r="V31" s="51"/>
    </row>
    <row r="32" spans="1:22" s="53" customFormat="1" ht="42.75" customHeight="1" x14ac:dyDescent="0.25">
      <c r="A32" s="47">
        <f t="shared" si="4"/>
        <v>18</v>
      </c>
      <c r="B32" s="47">
        <v>1218752</v>
      </c>
      <c r="C32" s="69" t="s">
        <v>78</v>
      </c>
      <c r="D32" s="70"/>
      <c r="E32" s="71"/>
      <c r="F32" s="47" t="s">
        <v>46</v>
      </c>
      <c r="G32" s="47">
        <v>1.71045</v>
      </c>
      <c r="H32" s="47">
        <v>2</v>
      </c>
      <c r="I32" s="72">
        <v>96.55</v>
      </c>
      <c r="J32" s="72"/>
      <c r="K32" s="57"/>
      <c r="L32" s="50"/>
      <c r="M32" s="54">
        <f t="shared" si="3"/>
        <v>193.1</v>
      </c>
      <c r="N32" s="51"/>
      <c r="O32" s="52"/>
      <c r="P32" s="51"/>
      <c r="Q32" s="51"/>
      <c r="R32" s="51"/>
      <c r="S32" s="51"/>
      <c r="T32" s="51"/>
      <c r="U32" s="51"/>
      <c r="V32" s="51"/>
    </row>
    <row r="33" spans="1:22" s="53" customFormat="1" ht="42.75" customHeight="1" x14ac:dyDescent="0.25">
      <c r="A33" s="47">
        <f t="shared" si="4"/>
        <v>19</v>
      </c>
      <c r="B33" s="47">
        <v>1017696</v>
      </c>
      <c r="C33" s="69" t="s">
        <v>79</v>
      </c>
      <c r="D33" s="70"/>
      <c r="E33" s="71"/>
      <c r="F33" s="47" t="s">
        <v>46</v>
      </c>
      <c r="G33" s="47">
        <v>1.1232</v>
      </c>
      <c r="H33" s="47">
        <v>2</v>
      </c>
      <c r="I33" s="72">
        <v>13.46</v>
      </c>
      <c r="J33" s="72"/>
      <c r="K33" s="57"/>
      <c r="L33" s="50"/>
      <c r="M33" s="54">
        <f t="shared" si="3"/>
        <v>26.92</v>
      </c>
      <c r="N33" s="51"/>
      <c r="O33" s="52"/>
      <c r="P33" s="51"/>
      <c r="Q33" s="51"/>
      <c r="R33" s="51"/>
      <c r="S33" s="51"/>
      <c r="T33" s="51"/>
      <c r="U33" s="51"/>
      <c r="V33" s="51"/>
    </row>
    <row r="34" spans="1:22" s="53" customFormat="1" ht="42.75" customHeight="1" x14ac:dyDescent="0.25">
      <c r="A34" s="47">
        <f t="shared" si="4"/>
        <v>20</v>
      </c>
      <c r="B34" s="47">
        <v>1207882</v>
      </c>
      <c r="C34" s="69" t="s">
        <v>80</v>
      </c>
      <c r="D34" s="70"/>
      <c r="E34" s="71"/>
      <c r="F34" s="47" t="s">
        <v>46</v>
      </c>
      <c r="G34" s="47">
        <v>0.38340000000000002</v>
      </c>
      <c r="H34" s="47">
        <v>1</v>
      </c>
      <c r="I34" s="72">
        <v>8.7799999999999994</v>
      </c>
      <c r="J34" s="72"/>
      <c r="K34" s="57"/>
      <c r="L34" s="50"/>
      <c r="M34" s="54">
        <f t="shared" si="3"/>
        <v>8.7799999999999994</v>
      </c>
      <c r="N34" s="51"/>
      <c r="O34" s="52"/>
      <c r="P34" s="51"/>
      <c r="Q34" s="51"/>
      <c r="R34" s="51"/>
      <c r="S34" s="51"/>
      <c r="T34" s="51"/>
      <c r="U34" s="51"/>
      <c r="V34" s="51"/>
    </row>
    <row r="35" spans="1:22" s="53" customFormat="1" ht="42.75" customHeight="1" x14ac:dyDescent="0.25">
      <c r="A35" s="47">
        <f t="shared" si="4"/>
        <v>21</v>
      </c>
      <c r="B35" s="47">
        <v>9009284</v>
      </c>
      <c r="C35" s="69" t="s">
        <v>81</v>
      </c>
      <c r="D35" s="70"/>
      <c r="E35" s="71"/>
      <c r="F35" s="47" t="s">
        <v>46</v>
      </c>
      <c r="G35" s="47">
        <v>0.44955000000000001</v>
      </c>
      <c r="H35" s="47">
        <v>1</v>
      </c>
      <c r="I35" s="72">
        <v>162.28</v>
      </c>
      <c r="J35" s="72"/>
      <c r="K35" s="57"/>
      <c r="L35" s="50"/>
      <c r="M35" s="54">
        <f t="shared" si="3"/>
        <v>162.28</v>
      </c>
      <c r="N35" s="51"/>
      <c r="O35" s="52"/>
      <c r="P35" s="51"/>
      <c r="Q35" s="51"/>
      <c r="R35" s="51"/>
      <c r="S35" s="51"/>
      <c r="T35" s="51"/>
      <c r="U35" s="51"/>
      <c r="V35" s="51"/>
    </row>
    <row r="36" spans="1:22" s="16" customFormat="1" ht="24" customHeight="1" x14ac:dyDescent="0.25">
      <c r="K36" s="60" t="s">
        <v>34</v>
      </c>
      <c r="L36" s="60"/>
      <c r="M36" s="37">
        <f>M15+M16+M17+M18+M19+M20+M21+M22+M23+M24+M25+M26+M27+M28+M29+M30+M31+M32+M33+M34+M35</f>
        <v>4455.16</v>
      </c>
      <c r="N36" s="38"/>
      <c r="P36" s="17"/>
    </row>
    <row r="37" spans="1:22" s="12" customFormat="1" ht="24" customHeight="1" x14ac:dyDescent="0.2">
      <c r="B37" s="16"/>
      <c r="C37" s="16"/>
      <c r="D37" s="18"/>
      <c r="J37" s="16"/>
      <c r="K37" s="61" t="s">
        <v>33</v>
      </c>
      <c r="L37" s="61"/>
      <c r="M37" s="15">
        <v>0</v>
      </c>
    </row>
    <row r="38" spans="1:22" s="12" customFormat="1" ht="24" customHeight="1" x14ac:dyDescent="0.2">
      <c r="B38" s="16"/>
      <c r="C38" s="16"/>
      <c r="D38" s="16"/>
      <c r="J38" s="20"/>
      <c r="K38" s="62" t="s">
        <v>28</v>
      </c>
      <c r="L38" s="62"/>
      <c r="M38" s="37">
        <f>M36</f>
        <v>4455.16</v>
      </c>
      <c r="O38" s="21"/>
    </row>
    <row r="39" spans="1:22" s="12" customFormat="1" ht="23.25" customHeight="1" x14ac:dyDescent="0.2">
      <c r="B39" s="33" t="s">
        <v>24</v>
      </c>
      <c r="C39" s="22" t="s">
        <v>2</v>
      </c>
      <c r="D39" s="16" t="s">
        <v>47</v>
      </c>
      <c r="J39" s="16"/>
      <c r="K39" s="16"/>
      <c r="L39" s="17"/>
      <c r="M39" s="55"/>
      <c r="O39" s="23"/>
    </row>
    <row r="40" spans="1:22" s="12" customFormat="1" ht="23.25" customHeight="1" x14ac:dyDescent="0.2">
      <c r="B40" s="33" t="s">
        <v>25</v>
      </c>
      <c r="C40" s="22" t="s">
        <v>2</v>
      </c>
      <c r="D40" s="24">
        <f>D6+10</f>
        <v>45440</v>
      </c>
      <c r="J40" s="16"/>
      <c r="K40" s="16"/>
      <c r="L40" s="17"/>
      <c r="M40" s="17"/>
      <c r="O40" s="25"/>
    </row>
    <row r="41" spans="1:22" s="12" customFormat="1" ht="23.25" customHeight="1" x14ac:dyDescent="0.2">
      <c r="B41" s="33" t="s">
        <v>26</v>
      </c>
      <c r="C41" s="22" t="s">
        <v>2</v>
      </c>
      <c r="D41" s="26">
        <v>1</v>
      </c>
      <c r="J41" s="16"/>
      <c r="K41" s="16"/>
      <c r="L41" s="17"/>
      <c r="M41" s="17"/>
    </row>
    <row r="42" spans="1:22" s="12" customFormat="1" ht="23.25" customHeight="1" x14ac:dyDescent="0.2">
      <c r="B42" s="33" t="s">
        <v>27</v>
      </c>
      <c r="C42" s="22" t="s">
        <v>2</v>
      </c>
      <c r="D42" s="46" t="s">
        <v>57</v>
      </c>
    </row>
    <row r="43" spans="1:22" s="12" customFormat="1" ht="23.25" customHeight="1" x14ac:dyDescent="0.2">
      <c r="D43" s="16"/>
    </row>
    <row r="44" spans="1:22" x14ac:dyDescent="0.2">
      <c r="B44" s="27"/>
      <c r="C44" s="27"/>
      <c r="D44" s="27"/>
      <c r="E44" s="27"/>
      <c r="F44" s="27"/>
      <c r="G44" s="27"/>
      <c r="H44" s="27"/>
      <c r="I44" s="27"/>
      <c r="J44" s="27"/>
      <c r="K44" s="27"/>
      <c r="M44" s="27"/>
    </row>
    <row r="45" spans="1:22" s="2" customFormat="1" ht="24" customHeight="1" x14ac:dyDescent="0.25">
      <c r="A45" s="59" t="s">
        <v>29</v>
      </c>
      <c r="B45" s="59"/>
      <c r="C45" s="59"/>
      <c r="D45" s="59" t="s">
        <v>30</v>
      </c>
      <c r="E45" s="59"/>
      <c r="F45" s="59" t="s">
        <v>31</v>
      </c>
      <c r="G45" s="59"/>
      <c r="H45" s="59"/>
      <c r="I45" s="59" t="s">
        <v>32</v>
      </c>
      <c r="J45" s="59"/>
      <c r="K45" s="59"/>
      <c r="L45" s="59" t="s">
        <v>30</v>
      </c>
      <c r="M45" s="59"/>
    </row>
    <row r="46" spans="1:22" ht="15" customHeight="1" x14ac:dyDescent="0.2">
      <c r="B46" s="15"/>
      <c r="C46" s="15"/>
      <c r="D46" s="28"/>
      <c r="F46" s="16"/>
      <c r="H46" s="19"/>
      <c r="I46" s="19"/>
      <c r="J46" s="19"/>
      <c r="K46" s="19"/>
      <c r="L46" s="15"/>
      <c r="M46" s="15"/>
    </row>
    <row r="47" spans="1:22" ht="24" customHeight="1" x14ac:dyDescent="0.2">
      <c r="A47" s="63" t="s">
        <v>40</v>
      </c>
      <c r="B47" s="63"/>
      <c r="C47" s="64" t="s">
        <v>40</v>
      </c>
      <c r="D47" s="64"/>
      <c r="E47" s="29"/>
      <c r="F47" s="63" t="s">
        <v>40</v>
      </c>
      <c r="G47" s="63"/>
      <c r="H47" s="30"/>
      <c r="I47" s="30"/>
      <c r="J47" s="63" t="s">
        <v>40</v>
      </c>
      <c r="K47" s="63"/>
      <c r="L47" s="63" t="s">
        <v>41</v>
      </c>
      <c r="M47" s="63"/>
    </row>
    <row r="48" spans="1:22" ht="24" customHeight="1" x14ac:dyDescent="0.25">
      <c r="A48" s="63" t="s">
        <v>42</v>
      </c>
      <c r="B48" s="63"/>
      <c r="C48" s="64" t="s">
        <v>42</v>
      </c>
      <c r="D48" s="64"/>
      <c r="E48" s="2"/>
      <c r="F48" s="63" t="s">
        <v>42</v>
      </c>
      <c r="G48" s="63"/>
      <c r="H48" s="2"/>
      <c r="I48" s="2"/>
      <c r="J48" s="63" t="s">
        <v>42</v>
      </c>
      <c r="K48" s="63"/>
      <c r="L48" s="63" t="s">
        <v>43</v>
      </c>
      <c r="M48" s="63"/>
    </row>
    <row r="49" spans="1:13" ht="29.25" customHeight="1" x14ac:dyDescent="0.25">
      <c r="A49" s="58" t="s">
        <v>37</v>
      </c>
      <c r="B49" s="58"/>
      <c r="C49" s="34"/>
      <c r="D49" s="75" t="s">
        <v>45</v>
      </c>
      <c r="E49" s="75"/>
      <c r="F49" s="58" t="s">
        <v>35</v>
      </c>
      <c r="G49" s="58"/>
      <c r="H49" s="58"/>
      <c r="I49" s="58" t="s">
        <v>1</v>
      </c>
      <c r="J49" s="58"/>
      <c r="K49" s="58"/>
      <c r="L49" s="58" t="s">
        <v>36</v>
      </c>
      <c r="M49" s="58"/>
    </row>
    <row r="50" spans="1:13" ht="18" customHeight="1" x14ac:dyDescent="0.25">
      <c r="A50" s="34"/>
      <c r="B50" s="34"/>
      <c r="C50" s="34"/>
      <c r="D50" s="34"/>
      <c r="E50" s="34"/>
      <c r="F50" s="34"/>
      <c r="G50" s="34"/>
      <c r="H50" s="34"/>
      <c r="I50" s="34"/>
      <c r="J50" s="34"/>
      <c r="K50" s="34"/>
      <c r="L50" s="58" t="s">
        <v>38</v>
      </c>
      <c r="M50" s="58"/>
    </row>
    <row r="52" spans="1:13" ht="15.75" x14ac:dyDescent="0.2">
      <c r="L52" s="74" t="s">
        <v>39</v>
      </c>
      <c r="M52" s="74"/>
    </row>
  </sheetData>
  <sheetProtection algorithmName="SHA-512" hashValue="fgOWck/yuO/XqbZ32873Bri54+tCRy2qj1veEmddHkT9BC+ZjseIP+k95PscbBFhCMy99C3gjdxngug3rXrxCA==" saltValue="xgqvwIM/lJ86ACD2iNJ60g==" spinCount="100000" sheet="1" formatCells="0" formatColumns="0" formatRows="0" insertColumns="0" insertRows="0" insertHyperlinks="0" deleteColumns="0" deleteRows="0" sort="0" autoFilter="0" pivotTables="0"/>
  <mergeCells count="83">
    <mergeCell ref="C33:E33"/>
    <mergeCell ref="I33:J33"/>
    <mergeCell ref="C34:E34"/>
    <mergeCell ref="I34:J34"/>
    <mergeCell ref="C35:E35"/>
    <mergeCell ref="I35:J35"/>
    <mergeCell ref="C30:E30"/>
    <mergeCell ref="I30:J30"/>
    <mergeCell ref="C31:E31"/>
    <mergeCell ref="I31:J31"/>
    <mergeCell ref="C32:E32"/>
    <mergeCell ref="I32:J32"/>
    <mergeCell ref="C27:E27"/>
    <mergeCell ref="I27:J27"/>
    <mergeCell ref="C28:E28"/>
    <mergeCell ref="I28:J28"/>
    <mergeCell ref="C29:E29"/>
    <mergeCell ref="I29:J29"/>
    <mergeCell ref="C24:E24"/>
    <mergeCell ref="I24:J24"/>
    <mergeCell ref="C25:E25"/>
    <mergeCell ref="I25:J25"/>
    <mergeCell ref="C26:E26"/>
    <mergeCell ref="I26:J26"/>
    <mergeCell ref="C21:E21"/>
    <mergeCell ref="I21:J21"/>
    <mergeCell ref="C22:E22"/>
    <mergeCell ref="I22:J22"/>
    <mergeCell ref="C23:E23"/>
    <mergeCell ref="I23:J23"/>
    <mergeCell ref="C18:E18"/>
    <mergeCell ref="I18:J18"/>
    <mergeCell ref="C19:E19"/>
    <mergeCell ref="I19:J19"/>
    <mergeCell ref="C20:E20"/>
    <mergeCell ref="I20:J20"/>
    <mergeCell ref="L52:M52"/>
    <mergeCell ref="L47:M47"/>
    <mergeCell ref="L48:M48"/>
    <mergeCell ref="D49:E49"/>
    <mergeCell ref="F49:H49"/>
    <mergeCell ref="I49:K49"/>
    <mergeCell ref="A1:M3"/>
    <mergeCell ref="A5:B5"/>
    <mergeCell ref="A6:B6"/>
    <mergeCell ref="A7:B7"/>
    <mergeCell ref="A8:B8"/>
    <mergeCell ref="I5:J5"/>
    <mergeCell ref="I6:J6"/>
    <mergeCell ref="I7:J7"/>
    <mergeCell ref="I8:J8"/>
    <mergeCell ref="I9:J9"/>
    <mergeCell ref="L9:P9"/>
    <mergeCell ref="I14:J14"/>
    <mergeCell ref="D45:E45"/>
    <mergeCell ref="A45:C45"/>
    <mergeCell ref="F45:H45"/>
    <mergeCell ref="C14:E14"/>
    <mergeCell ref="C15:E15"/>
    <mergeCell ref="A9:B9"/>
    <mergeCell ref="A10:B10"/>
    <mergeCell ref="I10:J10"/>
    <mergeCell ref="I15:J15"/>
    <mergeCell ref="C16:E16"/>
    <mergeCell ref="I16:J16"/>
    <mergeCell ref="C17:E17"/>
    <mergeCell ref="I17:J17"/>
    <mergeCell ref="A49:B49"/>
    <mergeCell ref="L50:M50"/>
    <mergeCell ref="L49:M49"/>
    <mergeCell ref="L45:M45"/>
    <mergeCell ref="K36:L36"/>
    <mergeCell ref="K37:L37"/>
    <mergeCell ref="K38:L38"/>
    <mergeCell ref="I45:K45"/>
    <mergeCell ref="J47:K47"/>
    <mergeCell ref="J48:K48"/>
    <mergeCell ref="A47:B47"/>
    <mergeCell ref="A48:B48"/>
    <mergeCell ref="C47:D47"/>
    <mergeCell ref="C48:D48"/>
    <mergeCell ref="F47:G47"/>
    <mergeCell ref="F48:G48"/>
  </mergeCells>
  <hyperlinks>
    <hyperlink ref="L9" r:id="rId1"/>
  </hyperlinks>
  <pageMargins left="0.15" right="0.12" top="0.51" bottom="0.19" header="0.12" footer="0.12"/>
  <pageSetup paperSize="9" scale="53" orientation="portrait" horizontalDpi="360" verticalDpi="36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7" sqref="H7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PO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Windows User</cp:lastModifiedBy>
  <cp:lastPrinted>2024-05-23T09:55:35Z</cp:lastPrinted>
  <dcterms:created xsi:type="dcterms:W3CDTF">2020-08-05T08:48:56Z</dcterms:created>
  <dcterms:modified xsi:type="dcterms:W3CDTF">2024-05-23T09:55:39Z</dcterms:modified>
</cp:coreProperties>
</file>