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Budozar\Monthly Cash book\"/>
    </mc:Choice>
  </mc:AlternateContent>
  <bookViews>
    <workbookView xWindow="-120" yWindow="-120" windowWidth="19425" windowHeight="11025" tabRatio="535"/>
  </bookViews>
  <sheets>
    <sheet name="Oct'2023" sheetId="3" r:id="rId1"/>
    <sheet name="Sheet1" sheetId="4" r:id="rId2"/>
    <sheet name="Sheet2" sheetId="5" r:id="rId3"/>
  </sheets>
  <definedNames>
    <definedName name="_xlnm._FilterDatabase" localSheetId="0" hidden="1">'Oct''2023'!#REF!</definedName>
    <definedName name="_xlnm.Print_Area" localSheetId="0">'Oct''2023'!#REF!</definedName>
  </definedNames>
  <calcPr calcId="152511"/>
</workbook>
</file>

<file path=xl/calcChain.xml><?xml version="1.0" encoding="utf-8"?>
<calcChain xmlns="http://schemas.openxmlformats.org/spreadsheetml/2006/main">
  <c r="H134" i="3" l="1"/>
  <c r="H135" i="3" s="1"/>
  <c r="H136" i="3" s="1"/>
  <c r="H137" i="3" s="1"/>
  <c r="H138" i="3" s="1"/>
  <c r="H133" i="3"/>
  <c r="H132" i="3"/>
  <c r="H139" i="3" l="1"/>
  <c r="H140" i="3" s="1"/>
  <c r="H141" i="3" s="1"/>
  <c r="H142" i="3" s="1"/>
  <c r="H143" i="3" s="1"/>
  <c r="H144" i="3" s="1"/>
  <c r="H145" i="3" s="1"/>
  <c r="H146" i="3" s="1"/>
  <c r="H147" i="3" s="1"/>
  <c r="H111" i="3"/>
  <c r="H112" i="3" s="1"/>
  <c r="H113" i="3" s="1"/>
  <c r="H114" i="3" s="1"/>
  <c r="H115" i="3" s="1"/>
  <c r="H116" i="3" s="1"/>
  <c r="H117" i="3" s="1"/>
  <c r="H118" i="3" s="1"/>
  <c r="H119" i="3" s="1"/>
  <c r="H120" i="3" s="1"/>
  <c r="H121" i="3" s="1"/>
  <c r="H122" i="3" s="1"/>
  <c r="H123" i="3" s="1"/>
  <c r="H124" i="3" s="1"/>
  <c r="H125" i="3" s="1"/>
  <c r="H126" i="3" s="1"/>
  <c r="H91" i="3" l="1"/>
  <c r="H92" i="3" s="1"/>
  <c r="H93" i="3" s="1"/>
  <c r="H94" i="3" s="1"/>
  <c r="H95" i="3" s="1"/>
  <c r="H96" i="3" s="1"/>
  <c r="H97" i="3" s="1"/>
  <c r="H98" i="3" s="1"/>
  <c r="H99" i="3" s="1"/>
  <c r="H100" i="3" s="1"/>
  <c r="H101" i="3" s="1"/>
  <c r="H102" i="3" s="1"/>
  <c r="H103" i="3" s="1"/>
  <c r="H104" i="3" s="1"/>
  <c r="H105" i="3" s="1"/>
  <c r="H106" i="3" s="1"/>
  <c r="H83" i="3" l="1"/>
  <c r="H84" i="3" s="1"/>
  <c r="H19" i="5" l="1"/>
  <c r="H3" i="5"/>
  <c r="H4" i="5"/>
  <c r="H5" i="5" s="1"/>
  <c r="H6" i="5" s="1"/>
  <c r="H7" i="5" s="1"/>
  <c r="H8" i="5" s="1"/>
  <c r="H9" i="5" s="1"/>
  <c r="H10" i="5" s="1"/>
  <c r="H11" i="5" s="1"/>
  <c r="H12" i="5" s="1"/>
  <c r="H13" i="5" s="1"/>
  <c r="H14" i="5" s="1"/>
  <c r="H15" i="5" s="1"/>
  <c r="H2" i="5"/>
  <c r="H1" i="5"/>
  <c r="H6" i="3" l="1"/>
  <c r="H7" i="3" l="1"/>
  <c r="H8" i="3" s="1"/>
  <c r="H9" i="3" s="1"/>
  <c r="H10" i="3" s="1"/>
  <c r="H16" i="3" s="1"/>
  <c r="H17" i="3" s="1"/>
  <c r="H18" i="3" s="1"/>
  <c r="H19" i="3" s="1"/>
  <c r="H20" i="3" s="1"/>
  <c r="H21" i="3" l="1"/>
  <c r="H22" i="3" s="1"/>
  <c r="H23" i="3"/>
  <c r="H28" i="3" s="1"/>
  <c r="H29" i="3" s="1"/>
  <c r="H30" i="3" s="1"/>
  <c r="H31" i="3" s="1"/>
  <c r="H32" i="3" s="1"/>
  <c r="H33" i="3" s="1"/>
  <c r="H34" i="3" s="1"/>
  <c r="H35" i="3" s="1"/>
  <c r="H36" i="3" s="1"/>
  <c r="H37" i="3" s="1"/>
  <c r="H38" i="3" s="1"/>
  <c r="H39" i="3" s="1"/>
  <c r="H40" i="3" s="1"/>
  <c r="H43" i="3" l="1"/>
  <c r="H49" i="3" s="1"/>
  <c r="H50" i="3" s="1"/>
  <c r="H51" i="3" s="1"/>
  <c r="H52" i="3" s="1"/>
  <c r="H53" i="3" s="1"/>
  <c r="H54" i="3" s="1"/>
  <c r="H55" i="3" s="1"/>
  <c r="H56" i="3" s="1"/>
  <c r="H57" i="3" s="1"/>
  <c r="H58" i="3" s="1"/>
  <c r="H59" i="3" s="1"/>
  <c r="H60" i="3" s="1"/>
  <c r="H61" i="3" s="1"/>
  <c r="H41" i="3"/>
  <c r="H42" i="3" s="1"/>
  <c r="K43" i="3" l="1"/>
  <c r="H62" i="3"/>
  <c r="H63" i="3" s="1"/>
  <c r="H64" i="3"/>
  <c r="K64" i="3" l="1"/>
  <c r="H70" i="3"/>
  <c r="H71" i="3" s="1"/>
  <c r="H72" i="3" s="1"/>
  <c r="H73" i="3" s="1"/>
  <c r="H74" i="3" s="1"/>
  <c r="H75" i="3" s="1"/>
  <c r="H76" i="3" s="1"/>
  <c r="H77" i="3" s="1"/>
  <c r="H78" i="3" s="1"/>
  <c r="H79" i="3" s="1"/>
  <c r="H80" i="3" s="1"/>
  <c r="H81" i="3" s="1"/>
  <c r="H82" i="3" s="1"/>
  <c r="H85" i="3" s="1"/>
  <c r="K85" i="3" l="1"/>
</calcChain>
</file>

<file path=xl/sharedStrings.xml><?xml version="1.0" encoding="utf-8"?>
<sst xmlns="http://schemas.openxmlformats.org/spreadsheetml/2006/main" count="269" uniqueCount="128">
  <si>
    <t>Date</t>
  </si>
  <si>
    <t>Voucher No</t>
  </si>
  <si>
    <t>Purpose</t>
  </si>
  <si>
    <t>Comer</t>
  </si>
  <si>
    <t>Description</t>
  </si>
  <si>
    <t>In</t>
  </si>
  <si>
    <t>Out</t>
  </si>
  <si>
    <t>Balance</t>
  </si>
  <si>
    <t>Remark</t>
  </si>
  <si>
    <t>Opening balance</t>
  </si>
  <si>
    <t>Name</t>
  </si>
  <si>
    <t>Ph No</t>
  </si>
  <si>
    <t>BU/BR</t>
  </si>
  <si>
    <t>Program Name</t>
  </si>
  <si>
    <t>Batch</t>
  </si>
  <si>
    <t>No</t>
  </si>
  <si>
    <t>Sign</t>
  </si>
  <si>
    <t>Daily Cash In &amp; Out Statement  BDZ ( For Oct'23 )</t>
  </si>
  <si>
    <t>RV/BDZ/BDZ/2023/10/001</t>
  </si>
  <si>
    <t>CUSTOMER INCOME</t>
  </si>
  <si>
    <t>Hnin Thazin Win</t>
  </si>
  <si>
    <t>Customer Income For Filter Customer Name Ko Arkar Zaw Total MMK-138,000/-</t>
  </si>
  <si>
    <t>PV/BDZ/BDZ/2023/10/001</t>
  </si>
  <si>
    <t>Cost of Sale</t>
  </si>
  <si>
    <t>Pyae Sone Hein</t>
  </si>
  <si>
    <t>Merchant pay for Local Purchase sapreparts customer Name CE-1,Dawei Branch,Moegoke Branch profit (5%) Total MMK-763,000/-</t>
  </si>
  <si>
    <t>Budget-3,975,387/-      Incom-138,000/-</t>
  </si>
  <si>
    <t>RV/BDZ/BDZ/2023/10/002</t>
  </si>
  <si>
    <t>Customer Income For Generator (20KVA) used customer Name-Shwe Byan Phyu Co.,Ltd profit (5%) Total MMK-10,000,000/-</t>
  </si>
  <si>
    <t>PV/BDZ/BDZ/2023/10/002</t>
  </si>
  <si>
    <t>Money transfer to HO</t>
  </si>
  <si>
    <t>Cho Cho Hlaing</t>
  </si>
  <si>
    <t>Cash Transfer from Budozar BU to HO RV/HQT-RV-2023-10-0136 Total MMK-10,000,000/-</t>
  </si>
  <si>
    <t>RV/BDZ/BDZ/2023/10/003</t>
  </si>
  <si>
    <t>Fin#Money Transfer</t>
  </si>
  <si>
    <t>Receive Money from HO for Budozer BU Budget  (HQT-PV-2023-10-0086) Total MMK-10,000,000/-</t>
  </si>
  <si>
    <t>PV/BDZ/BDZ/2023/10/003</t>
  </si>
  <si>
    <t>Khin Lapyae Wunn</t>
  </si>
  <si>
    <t>Merchant pay for Local Purchase Generator Customer Name U Win Zaw Profit (5%) Total MMK-9,400,000/-</t>
  </si>
  <si>
    <t>Budget-4,575,387/-     Incom-138,000/-</t>
  </si>
  <si>
    <t>RV/BDZ/BDZ/2023/10/004</t>
  </si>
  <si>
    <t>Receive Money from HO for Budozer BU Budget  (HQT-PV-2023-10-0117) Total MMK-9,010,000/-</t>
  </si>
  <si>
    <t>Advance Clear  pay for PV/BDZ/BDZ/2023/09/014 (4S/5960) car fuel charges Sep'23 Advance  MMk-120,000/-,Actual MMK-285,000/-,ADD MMK-165,000/-</t>
  </si>
  <si>
    <t>PV/BDZ/BDZ/2023/10/004</t>
  </si>
  <si>
    <t>Adm#Car Fuel Expenses</t>
  </si>
  <si>
    <t>Saw Ni Sel Pho,Ko</t>
  </si>
  <si>
    <t>PV/BDZ/BDZ/2023/10/005</t>
  </si>
  <si>
    <t>PV/BDZ/BDZ/2023/10/006</t>
  </si>
  <si>
    <t>PV/BDZ/BDZ/2023/10/007</t>
  </si>
  <si>
    <t>PV/BDZ/BDZ/2023/10/008</t>
  </si>
  <si>
    <t>PV/BDZ/BDZ/2023/10/009</t>
  </si>
  <si>
    <t>PV/BDZ/BDZ/2023/10/010</t>
  </si>
  <si>
    <t>PV/BDZ/BDZ/2023/10/011</t>
  </si>
  <si>
    <t>Advance Clear pay for PV/BDZ/BDZ/2023/09/013  (6J-7523) car fuel charges Sep'23  Advance MMk-70,000/-,Actual MMK-240,000/-,ADD MMK-170,000/-</t>
  </si>
  <si>
    <t>Adm#Car Repair &amp; Maintenance Charges</t>
  </si>
  <si>
    <t>Cash pay for (4S/5960) Changing Gear Oil (1Liter) Total MMK-36,000/-</t>
  </si>
  <si>
    <t>Employee Advance</t>
  </si>
  <si>
    <t>Advance pay for (4S/5960) Car Fuel Charges for Oct'23 Total MMK-120,000/-</t>
  </si>
  <si>
    <t>Advance Pay for (6J-7523) Car Fuel Charges Oct'23 Total MMK-70,000/-</t>
  </si>
  <si>
    <t>Merchant pay for local purchase spareparts customer Name ATT,CE-3,Ko Lwin Oo Maung,CE-4 Total MMK-1,533,600/-</t>
  </si>
  <si>
    <t>Merchant pay for local purchase spareparts customer Name Recon,ATT Profit (5%) Total MMK-1,651,480/-</t>
  </si>
  <si>
    <t>Merchant pay for local purchase spareparts customer Name CE-2,CE-4,ATT  Profit (5%) Total MMK-5,730,900/-</t>
  </si>
  <si>
    <t>RV/BDZ/BDZ/2023/10/005</t>
  </si>
  <si>
    <t>Customer Income for Belt (Generator) Customer Name Profit (5%) Total MMK-151,800/-</t>
  </si>
  <si>
    <t>Budget-4,108,407    Incom-289,800/-</t>
  </si>
  <si>
    <t>PV/BDZ/BDZ/2023/10/012</t>
  </si>
  <si>
    <t>Cash pay for TP Link Wifi Adapter Customer service Total MMK-60,000/-</t>
  </si>
  <si>
    <t>Adm# Computer &amp; Repaired Charges</t>
  </si>
  <si>
    <t>Budget-4,077,407/- Incom-289,800/-</t>
  </si>
  <si>
    <t>Receive Money from HO for Budozer BU Budget  (HQT-PV-2023-10-0291) Total MMK-17,000,000/-</t>
  </si>
  <si>
    <t>Return from A Nae Gyi</t>
  </si>
  <si>
    <t>Return from Tett Luu</t>
  </si>
  <si>
    <t>RV/BDZ/BDZ/2023/10/006</t>
  </si>
  <si>
    <t>RV/BDZ/BDZ/2023/10/007</t>
  </si>
  <si>
    <t>RV/BDZ/BDZ/2023/10/008</t>
  </si>
  <si>
    <t>Merchant refund for local purchase Merchant Name A Nae Gyi Total MMK-500,000/-</t>
  </si>
  <si>
    <t>Budget Refunf:</t>
  </si>
  <si>
    <t>Khin La Pyae Wunn,Ma</t>
  </si>
  <si>
    <t>Merchant refund for local purchase Merchant Name Tet Luu Vr-C123090187 Total MMK-821,000/-</t>
  </si>
  <si>
    <t>PV/BDZ/BDZ/2023/10/013</t>
  </si>
  <si>
    <t>Merchant pay for Local Purchase Spareparts customer name Zone-5,Reman,PMC,CE-4 Profit(5%) Total MMK-2,562,000/-</t>
  </si>
  <si>
    <t>PV/BDZ/BDZ/2023/10/014</t>
  </si>
  <si>
    <t>PV/BDZ/BDZ/2023/10/015</t>
  </si>
  <si>
    <t>PV/BDZ/BDZ/2023/10/016</t>
  </si>
  <si>
    <t>PV/BDZ/BDZ/2023/10/017</t>
  </si>
  <si>
    <t>PV/BDZ/BDZ/2023/10/018</t>
  </si>
  <si>
    <t>PV/BDZ/BDZ/2023/10/019</t>
  </si>
  <si>
    <t>PV/BDZ/BDZ/2023/10/020</t>
  </si>
  <si>
    <t>Merchant pay for Local Purchase Spareparts customer name PMC Profit(5%) Total MMK-145,000/-</t>
  </si>
  <si>
    <t>Merchant pay for Local Purchase Spareparts customer name Zone-5,Sai Naung Naung,CNC,MTL,Arkar Zaw Profit(5%) Total MMK-2,830,000/-</t>
  </si>
  <si>
    <t>Merchant pay for Local Purchase Spareparts customer name Mawlamying Branch,PMC,Moegoke Branch  Profit(5%) Total MMK-2,514,200/-</t>
  </si>
  <si>
    <t>Merchant pay for Local Purchase Spareparts customer name CE-4  Profit(5%) Total MMK-2,213,000/-</t>
  </si>
  <si>
    <t>Merchant pay for Local Purchase Spareparts customer name PMC  Profit(5%) Total MMK-300,000/-</t>
  </si>
  <si>
    <t>Merchant pay for Local Purchase Spareparts customer name PMC  Profit(5%) Total MMK-520,000/-</t>
  </si>
  <si>
    <t>PV/BDZ/BDZ/2023/10/022</t>
  </si>
  <si>
    <t>PV/BDZ/BDZ/2023/10/023</t>
  </si>
  <si>
    <t>Merchant pay for Local Purchase Spareparts customer name CE-4,Super White Horse,ATT  Profit(5%) Total MMK-2,081,545/-</t>
  </si>
  <si>
    <t>Merchant pay for Local Purchase Spareparts customer name CE-2,Moegoke Branch,Recon  Profit(5%) Total MMK-2,902,000/-</t>
  </si>
  <si>
    <t>Merchant pay for Local Purchase Spareparts customer name Recon,ATT   Profit(5%) Total MMK-1,710,000/-</t>
  </si>
  <si>
    <t>Budget-4,620,662/-Incom-289,800/-</t>
  </si>
  <si>
    <t>Advance clear for PV/BDZ/BDZ/2023/09/050  site visit travelling to shwegyin Advance MMK-500,000/-, Actual MMK-209,300/-,REF MMK-290,700/-</t>
  </si>
  <si>
    <t>RV/BDZ/BDZ/2023/10/009</t>
  </si>
  <si>
    <t>Adm#Employee Travelling Expenses-Local Trip</t>
  </si>
  <si>
    <t>PV/BDZ/BDZ/2023/10/024</t>
  </si>
  <si>
    <t>Kaung San Win,Ko</t>
  </si>
  <si>
    <t>Cash pay for Car (6J-7523) 3D Alignment &amp; Repair wheel tube plug (Ko Tun Win Trye Shop &amp; Galaxy Car Auto Service) Total MMK-10,000/-</t>
  </si>
  <si>
    <t>Budget-4,901,362/-Incom-289,800/-</t>
  </si>
  <si>
    <t>PV/BDZ/BDZ/2023/10/025</t>
  </si>
  <si>
    <t>Cash pay for October 2023 Born Birthday Cake Total MMK-15,000/-</t>
  </si>
  <si>
    <t>Miscellaneous Chgs;</t>
  </si>
  <si>
    <t>Mi Mi Naing</t>
  </si>
  <si>
    <t>Cash Transfer from Budozar BU to HO RV/HQT-RV-2023-10-0628 Total MMK-289,800/-</t>
  </si>
  <si>
    <t>Budget-4,886,362/-Incom-</t>
  </si>
  <si>
    <t>PV/BDZ/BDZ/2023/10/026</t>
  </si>
  <si>
    <t>RV/BDZ/BDZ/2023/10/010</t>
  </si>
  <si>
    <t>Receive Money from HO for Budozer BU Budget  (HQT-PV-2023-10-0578) Total MMK-6,970,000/-</t>
  </si>
  <si>
    <t>PV/BDZ/BDZ/2023/10/027</t>
  </si>
  <si>
    <t>RV/BDZ/BDZ/2023/10/011</t>
  </si>
  <si>
    <t>Budget Refund</t>
  </si>
  <si>
    <t>Merchant refund for local purchase Merchant Name Apollo Sunshine Total MMK-1,300,000/-</t>
  </si>
  <si>
    <t>Merchant pay for Local purchase spare parts customer Name Recon,IS,Dragon Power,CE-4,PG Total MMK-2,839,600/-</t>
  </si>
  <si>
    <t>PV/BDZ/BDZ/2023/10/028</t>
  </si>
  <si>
    <t>PV/BDZ/BDZ/2023/10/029</t>
  </si>
  <si>
    <t>PV/BDZ/BDZ/2023/10/030</t>
  </si>
  <si>
    <t>Merchant pay for Local purchase spare parts customer Name CE-4,Moegoke Branch,ATT,Myeikhtilar Branch  Total MMK-1,642,500/-</t>
  </si>
  <si>
    <t>Merchant pay for Local purchase spare parts customer Name Dragon Power,Winning Way,Recon,CNC,CE-4  Total MMK-2,183,000/-</t>
  </si>
  <si>
    <t>Merchant pay for Local purchase spare parts customer Name ATT  Total MMK-311,000/-</t>
  </si>
  <si>
    <t>Budget-6,180,262/-Incom-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</si>
</sst>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\ dd\-mmm\-yyyy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Zawgyi-One"/>
      <family val="2"/>
    </font>
    <font>
      <u/>
      <sz val="10"/>
      <name val="Zawgyi-One"/>
      <family val="2"/>
    </font>
    <font>
      <sz val="11"/>
      <color theme="1"/>
      <name val="Zawgyi-One"/>
      <family val="2"/>
    </font>
    <font>
      <b/>
      <sz val="12"/>
      <color theme="1"/>
      <name val="Zawgyi-One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33">
    <xf numFmtId="0" fontId="0" fillId="0" borderId="0" xfId="0"/>
    <xf numFmtId="0" fontId="3" fillId="3" borderId="1" xfId="0" applyFont="1" applyFill="1" applyBorder="1" applyAlignment="1">
      <alignment vertical="center"/>
    </xf>
    <xf numFmtId="0" fontId="4" fillId="0" borderId="0" xfId="2" applyFont="1" applyAlignment="1">
      <alignment horizontal="left" vertical="center"/>
    </xf>
    <xf numFmtId="0" fontId="4" fillId="0" borderId="0" xfId="2" applyFont="1" applyAlignment="1">
      <alignment vertical="center"/>
    </xf>
    <xf numFmtId="164" fontId="4" fillId="0" borderId="0" xfId="1" applyNumberFormat="1" applyFont="1" applyFill="1" applyBorder="1" applyAlignment="1">
      <alignment vertical="center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4" borderId="1" xfId="0" applyFont="1" applyFill="1" applyBorder="1" applyAlignment="1">
      <alignment vertical="center"/>
    </xf>
    <xf numFmtId="164" fontId="3" fillId="4" borderId="1" xfId="1" applyNumberFormat="1" applyFont="1" applyFill="1" applyBorder="1" applyAlignment="1">
      <alignment vertical="center"/>
    </xf>
    <xf numFmtId="164" fontId="3" fillId="3" borderId="1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164" fontId="3" fillId="2" borderId="1" xfId="1" applyNumberFormat="1" applyFont="1" applyFill="1" applyBorder="1" applyAlignment="1">
      <alignment vertical="center"/>
    </xf>
    <xf numFmtId="164" fontId="3" fillId="2" borderId="1" xfId="1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164" fontId="3" fillId="3" borderId="1" xfId="1" applyNumberFormat="1" applyFont="1" applyFill="1" applyBorder="1" applyAlignment="1">
      <alignment vertical="center"/>
    </xf>
    <xf numFmtId="0" fontId="3" fillId="3" borderId="1" xfId="0" applyFont="1" applyFill="1" applyBorder="1" applyAlignment="1">
      <alignment horizontal="left" vertical="center" wrapText="1"/>
    </xf>
    <xf numFmtId="164" fontId="3" fillId="0" borderId="0" xfId="0" applyNumberFormat="1" applyFont="1"/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/>
    </xf>
    <xf numFmtId="164" fontId="3" fillId="2" borderId="0" xfId="0" applyNumberFormat="1" applyFont="1" applyFill="1" applyAlignment="1">
      <alignment vertical="center"/>
    </xf>
    <xf numFmtId="164" fontId="0" fillId="0" borderId="0" xfId="0" applyNumberFormat="1"/>
    <xf numFmtId="165" fontId="3" fillId="0" borderId="2" xfId="0" applyNumberFormat="1" applyFont="1" applyBorder="1" applyAlignment="1">
      <alignment horizontal="center" vertical="center"/>
    </xf>
    <xf numFmtId="165" fontId="3" fillId="0" borderId="3" xfId="0" applyNumberFormat="1" applyFont="1" applyBorder="1" applyAlignment="1">
      <alignment horizontal="center" vertical="center"/>
    </xf>
    <xf numFmtId="165" fontId="3" fillId="0" borderId="4" xfId="0" applyNumberFormat="1" applyFont="1" applyBorder="1" applyAlignment="1">
      <alignment horizontal="center" vertical="center"/>
    </xf>
  </cellXfs>
  <cellStyles count="3">
    <cellStyle name="Comma" xfId="1" builtinId="3"/>
    <cellStyle name="Normal" xfId="0" builtinId="0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2:M147"/>
  <sheetViews>
    <sheetView tabSelected="1" topLeftCell="E129" zoomScaleNormal="100" workbookViewId="0">
      <selection activeCell="G150" sqref="G150"/>
    </sheetView>
  </sheetViews>
  <sheetFormatPr defaultColWidth="8.7109375" defaultRowHeight="18" x14ac:dyDescent="0.45"/>
  <cols>
    <col min="1" max="1" width="12.42578125" style="5" customWidth="1"/>
    <col min="2" max="2" width="24.85546875" style="5" customWidth="1"/>
    <col min="3" max="3" width="24.28515625" style="5" customWidth="1"/>
    <col min="4" max="4" width="24" style="5" customWidth="1"/>
    <col min="5" max="5" width="120.7109375" style="5" customWidth="1"/>
    <col min="6" max="6" width="18.42578125" style="5" customWidth="1"/>
    <col min="7" max="7" width="12.140625" style="5" customWidth="1"/>
    <col min="8" max="8" width="16.5703125" style="5" customWidth="1"/>
    <col min="9" max="9" width="20.5703125" style="5" customWidth="1"/>
    <col min="10" max="10" width="21.7109375" style="5" customWidth="1"/>
    <col min="11" max="11" width="17.5703125" style="5" customWidth="1"/>
    <col min="12" max="12" width="8.7109375" style="5"/>
    <col min="13" max="13" width="10.5703125" style="5" bestFit="1" customWidth="1"/>
    <col min="14" max="16384" width="8.7109375" style="5"/>
  </cols>
  <sheetData>
    <row r="2" spans="1:13" x14ac:dyDescent="0.45">
      <c r="A2" s="2" t="s">
        <v>17</v>
      </c>
      <c r="B2" s="2"/>
      <c r="C2" s="2"/>
      <c r="D2" s="2"/>
      <c r="E2" s="3"/>
      <c r="F2" s="4"/>
      <c r="G2" s="4"/>
      <c r="H2" s="4"/>
      <c r="I2" s="3"/>
    </row>
    <row r="3" spans="1:13" x14ac:dyDescent="0.45">
      <c r="A3" s="2"/>
      <c r="B3" s="2"/>
      <c r="C3" s="2"/>
      <c r="D3" s="2"/>
      <c r="E3" s="3"/>
      <c r="F3" s="4"/>
      <c r="G3" s="4"/>
      <c r="H3" s="4"/>
      <c r="I3" s="3"/>
    </row>
    <row r="4" spans="1:13" s="8" customFormat="1" ht="24.75" customHeight="1" x14ac:dyDescent="0.25">
      <c r="A4" s="6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7" t="s">
        <v>5</v>
      </c>
      <c r="G4" s="7" t="s">
        <v>6</v>
      </c>
      <c r="H4" s="7" t="s">
        <v>7</v>
      </c>
      <c r="I4" s="6" t="s">
        <v>8</v>
      </c>
    </row>
    <row r="5" spans="1:13" s="8" customFormat="1" ht="26.25" customHeight="1" x14ac:dyDescent="0.25">
      <c r="A5" s="30">
        <v>45203</v>
      </c>
      <c r="B5" s="9"/>
      <c r="C5" s="9"/>
      <c r="D5" s="9"/>
      <c r="E5" s="9" t="s">
        <v>9</v>
      </c>
      <c r="F5" s="10"/>
      <c r="G5" s="10"/>
      <c r="H5" s="11">
        <v>4738387</v>
      </c>
      <c r="I5" s="9"/>
    </row>
    <row r="6" spans="1:13" s="16" customFormat="1" ht="26.25" customHeight="1" x14ac:dyDescent="0.25">
      <c r="A6" s="31"/>
      <c r="B6" s="6" t="s">
        <v>18</v>
      </c>
      <c r="C6" s="24" t="s">
        <v>19</v>
      </c>
      <c r="D6" s="12" t="s">
        <v>20</v>
      </c>
      <c r="E6" s="13" t="s">
        <v>21</v>
      </c>
      <c r="F6" s="14">
        <v>138000</v>
      </c>
      <c r="G6" s="14">
        <v>0</v>
      </c>
      <c r="H6" s="15">
        <f>H5+F6-G6</f>
        <v>4876387</v>
      </c>
      <c r="I6" s="13"/>
    </row>
    <row r="7" spans="1:13" s="16" customFormat="1" ht="26.25" customHeight="1" x14ac:dyDescent="0.25">
      <c r="A7" s="31"/>
      <c r="B7" s="6" t="s">
        <v>22</v>
      </c>
      <c r="C7" s="12" t="s">
        <v>23</v>
      </c>
      <c r="D7" s="12" t="s">
        <v>24</v>
      </c>
      <c r="E7" s="25" t="s">
        <v>25</v>
      </c>
      <c r="F7" s="14">
        <v>0</v>
      </c>
      <c r="G7" s="14">
        <v>763000</v>
      </c>
      <c r="H7" s="15">
        <f t="shared" ref="H7:H9" si="0">H6+F7-G7</f>
        <v>4113387</v>
      </c>
      <c r="I7" s="13"/>
    </row>
    <row r="8" spans="1:13" s="16" customFormat="1" ht="26.25" hidden="1" customHeight="1" x14ac:dyDescent="0.25">
      <c r="A8" s="31"/>
      <c r="B8" s="6"/>
      <c r="C8" s="12"/>
      <c r="D8" s="12"/>
      <c r="E8" s="25"/>
      <c r="F8" s="14"/>
      <c r="G8" s="14"/>
      <c r="H8" s="15">
        <f t="shared" si="0"/>
        <v>4113387</v>
      </c>
      <c r="I8" s="13"/>
    </row>
    <row r="9" spans="1:13" s="16" customFormat="1" ht="26.25" hidden="1" customHeight="1" x14ac:dyDescent="0.25">
      <c r="A9" s="31"/>
      <c r="B9" s="6"/>
      <c r="C9" s="12"/>
      <c r="D9" s="12"/>
      <c r="E9" s="25"/>
      <c r="F9" s="14"/>
      <c r="G9" s="14"/>
      <c r="H9" s="15">
        <f t="shared" si="0"/>
        <v>4113387</v>
      </c>
      <c r="I9" s="13"/>
    </row>
    <row r="10" spans="1:13" ht="33" customHeight="1" x14ac:dyDescent="0.45">
      <c r="A10" s="32"/>
      <c r="B10" s="1"/>
      <c r="C10" s="1"/>
      <c r="D10" s="1"/>
      <c r="E10" s="17"/>
      <c r="F10" s="18"/>
      <c r="G10" s="18"/>
      <c r="H10" s="11">
        <f>H9</f>
        <v>4113387</v>
      </c>
      <c r="I10" s="19" t="s">
        <v>26</v>
      </c>
      <c r="K10" s="20"/>
      <c r="L10" s="20"/>
    </row>
    <row r="11" spans="1:13" x14ac:dyDescent="0.45">
      <c r="M11" s="20"/>
    </row>
    <row r="13" spans="1:13" x14ac:dyDescent="0.45">
      <c r="A13" s="2" t="s">
        <v>17</v>
      </c>
      <c r="B13" s="2"/>
      <c r="C13" s="2"/>
      <c r="D13" s="2"/>
      <c r="E13" s="3"/>
      <c r="F13" s="4"/>
      <c r="G13" s="4"/>
      <c r="H13" s="4"/>
      <c r="I13" s="3"/>
    </row>
    <row r="14" spans="1:13" x14ac:dyDescent="0.45">
      <c r="A14" s="2"/>
      <c r="B14" s="2"/>
      <c r="C14" s="2"/>
      <c r="D14" s="2"/>
      <c r="E14" s="3"/>
      <c r="F14" s="4"/>
      <c r="G14" s="4"/>
      <c r="H14" s="4"/>
      <c r="I14" s="3"/>
    </row>
    <row r="15" spans="1:13" s="8" customFormat="1" ht="24.75" customHeight="1" x14ac:dyDescent="0.25">
      <c r="A15" s="6" t="s">
        <v>0</v>
      </c>
      <c r="B15" s="6" t="s">
        <v>1</v>
      </c>
      <c r="C15" s="6" t="s">
        <v>2</v>
      </c>
      <c r="D15" s="6" t="s">
        <v>3</v>
      </c>
      <c r="E15" s="6" t="s">
        <v>4</v>
      </c>
      <c r="F15" s="7" t="s">
        <v>5</v>
      </c>
      <c r="G15" s="7" t="s">
        <v>6</v>
      </c>
      <c r="H15" s="7" t="s">
        <v>7</v>
      </c>
      <c r="I15" s="6" t="s">
        <v>8</v>
      </c>
    </row>
    <row r="16" spans="1:13" s="8" customFormat="1" ht="26.25" customHeight="1" x14ac:dyDescent="0.25">
      <c r="A16" s="30">
        <v>45204</v>
      </c>
      <c r="B16" s="9"/>
      <c r="C16" s="9"/>
      <c r="D16" s="9"/>
      <c r="E16" s="9" t="s">
        <v>9</v>
      </c>
      <c r="F16" s="10"/>
      <c r="G16" s="10"/>
      <c r="H16" s="11">
        <f>H10</f>
        <v>4113387</v>
      </c>
      <c r="I16" s="9"/>
    </row>
    <row r="17" spans="1:13" s="16" customFormat="1" ht="26.25" customHeight="1" x14ac:dyDescent="0.25">
      <c r="A17" s="31"/>
      <c r="B17" s="6" t="s">
        <v>27</v>
      </c>
      <c r="C17" s="24" t="s">
        <v>19</v>
      </c>
      <c r="D17" s="12" t="s">
        <v>20</v>
      </c>
      <c r="E17" s="13" t="s">
        <v>28</v>
      </c>
      <c r="F17" s="14">
        <v>10000000</v>
      </c>
      <c r="G17" s="14">
        <v>0</v>
      </c>
      <c r="H17" s="15">
        <f>H16+F17-G17</f>
        <v>14113387</v>
      </c>
      <c r="I17" s="13"/>
    </row>
    <row r="18" spans="1:13" s="16" customFormat="1" ht="26.25" customHeight="1" x14ac:dyDescent="0.25">
      <c r="A18" s="31"/>
      <c r="B18" s="6" t="s">
        <v>29</v>
      </c>
      <c r="C18" s="26" t="s">
        <v>30</v>
      </c>
      <c r="D18" s="12" t="s">
        <v>31</v>
      </c>
      <c r="E18" s="27" t="s">
        <v>32</v>
      </c>
      <c r="F18" s="14">
        <v>0</v>
      </c>
      <c r="G18" s="14">
        <v>10000000</v>
      </c>
      <c r="H18" s="15">
        <f t="shared" ref="H18:H22" si="1">H17+F18-G18</f>
        <v>4113387</v>
      </c>
      <c r="I18" s="13"/>
    </row>
    <row r="19" spans="1:13" s="16" customFormat="1" ht="26.25" customHeight="1" x14ac:dyDescent="0.25">
      <c r="A19" s="31"/>
      <c r="B19" s="6" t="s">
        <v>33</v>
      </c>
      <c r="C19" s="26" t="s">
        <v>34</v>
      </c>
      <c r="D19" s="12" t="s">
        <v>31</v>
      </c>
      <c r="E19" s="13" t="s">
        <v>35</v>
      </c>
      <c r="F19" s="14">
        <v>10000000</v>
      </c>
      <c r="G19" s="14">
        <v>0</v>
      </c>
      <c r="H19" s="15">
        <f t="shared" si="1"/>
        <v>14113387</v>
      </c>
      <c r="I19" s="13"/>
    </row>
    <row r="20" spans="1:13" s="16" customFormat="1" ht="26.25" customHeight="1" x14ac:dyDescent="0.25">
      <c r="A20" s="31"/>
      <c r="B20" s="6" t="s">
        <v>36</v>
      </c>
      <c r="C20" s="12" t="s">
        <v>23</v>
      </c>
      <c r="D20" s="12" t="s">
        <v>37</v>
      </c>
      <c r="E20" s="25" t="s">
        <v>38</v>
      </c>
      <c r="F20" s="14">
        <v>0</v>
      </c>
      <c r="G20" s="14">
        <v>9400000</v>
      </c>
      <c r="H20" s="15">
        <f t="shared" si="1"/>
        <v>4713387</v>
      </c>
      <c r="I20" s="13"/>
    </row>
    <row r="21" spans="1:13" s="16" customFormat="1" ht="26.25" hidden="1" customHeight="1" x14ac:dyDescent="0.25">
      <c r="A21" s="31"/>
      <c r="B21" s="6"/>
      <c r="C21" s="12"/>
      <c r="D21" s="12"/>
      <c r="E21" s="25"/>
      <c r="F21" s="14"/>
      <c r="G21" s="14"/>
      <c r="H21" s="15">
        <f t="shared" si="1"/>
        <v>4713387</v>
      </c>
      <c r="I21" s="13"/>
    </row>
    <row r="22" spans="1:13" s="16" customFormat="1" ht="26.25" hidden="1" customHeight="1" x14ac:dyDescent="0.25">
      <c r="A22" s="31"/>
      <c r="B22" s="6"/>
      <c r="C22" s="12"/>
      <c r="D22" s="12"/>
      <c r="E22" s="25"/>
      <c r="F22" s="14"/>
      <c r="G22" s="14"/>
      <c r="H22" s="15">
        <f t="shared" si="1"/>
        <v>4713387</v>
      </c>
      <c r="I22" s="13"/>
    </row>
    <row r="23" spans="1:13" ht="33" customHeight="1" x14ac:dyDescent="0.45">
      <c r="A23" s="32"/>
      <c r="B23" s="1"/>
      <c r="C23" s="1"/>
      <c r="D23" s="1"/>
      <c r="E23" s="17"/>
      <c r="F23" s="18"/>
      <c r="G23" s="18"/>
      <c r="H23" s="11">
        <f>H20</f>
        <v>4713387</v>
      </c>
      <c r="I23" s="19" t="s">
        <v>39</v>
      </c>
      <c r="K23" s="20"/>
      <c r="L23" s="20"/>
    </row>
    <row r="24" spans="1:13" x14ac:dyDescent="0.45">
      <c r="M24" s="20"/>
    </row>
    <row r="25" spans="1:13" x14ac:dyDescent="0.45">
      <c r="A25" s="2" t="s">
        <v>17</v>
      </c>
      <c r="B25" s="2"/>
      <c r="C25" s="2"/>
      <c r="D25" s="2"/>
      <c r="E25" s="3"/>
      <c r="F25" s="4"/>
      <c r="G25" s="4"/>
      <c r="H25" s="4"/>
      <c r="I25" s="3"/>
    </row>
    <row r="26" spans="1:13" x14ac:dyDescent="0.45">
      <c r="A26" s="2"/>
      <c r="B26" s="2"/>
      <c r="C26" s="2"/>
      <c r="D26" s="2"/>
      <c r="E26" s="3"/>
      <c r="F26" s="4"/>
      <c r="G26" s="4"/>
      <c r="H26" s="4"/>
      <c r="I26" s="3"/>
    </row>
    <row r="27" spans="1:13" s="8" customFormat="1" ht="24.75" customHeight="1" x14ac:dyDescent="0.25">
      <c r="A27" s="6" t="s">
        <v>0</v>
      </c>
      <c r="B27" s="6" t="s">
        <v>1</v>
      </c>
      <c r="C27" s="6" t="s">
        <v>2</v>
      </c>
      <c r="D27" s="6" t="s">
        <v>3</v>
      </c>
      <c r="E27" s="6" t="s">
        <v>4</v>
      </c>
      <c r="F27" s="7" t="s">
        <v>5</v>
      </c>
      <c r="G27" s="7" t="s">
        <v>6</v>
      </c>
      <c r="H27" s="7" t="s">
        <v>7</v>
      </c>
      <c r="I27" s="6" t="s">
        <v>8</v>
      </c>
    </row>
    <row r="28" spans="1:13" s="8" customFormat="1" ht="26.25" customHeight="1" x14ac:dyDescent="0.25">
      <c r="A28" s="30">
        <v>45205</v>
      </c>
      <c r="B28" s="9"/>
      <c r="C28" s="9"/>
      <c r="D28" s="9"/>
      <c r="E28" s="9" t="s">
        <v>9</v>
      </c>
      <c r="F28" s="10"/>
      <c r="G28" s="10"/>
      <c r="H28" s="11">
        <f>H23</f>
        <v>4713387</v>
      </c>
      <c r="I28" s="9"/>
    </row>
    <row r="29" spans="1:13" s="16" customFormat="1" ht="26.25" customHeight="1" x14ac:dyDescent="0.25">
      <c r="A29" s="31"/>
      <c r="B29" s="6" t="s">
        <v>40</v>
      </c>
      <c r="C29" s="26" t="s">
        <v>34</v>
      </c>
      <c r="D29" s="12" t="s">
        <v>31</v>
      </c>
      <c r="E29" s="13" t="s">
        <v>41</v>
      </c>
      <c r="F29" s="14">
        <v>9010000</v>
      </c>
      <c r="G29" s="14">
        <v>0</v>
      </c>
      <c r="H29" s="15">
        <f>H28+F29-G29</f>
        <v>13723387</v>
      </c>
      <c r="I29" s="13"/>
    </row>
    <row r="30" spans="1:13" s="16" customFormat="1" ht="26.25" customHeight="1" x14ac:dyDescent="0.25">
      <c r="A30" s="31"/>
      <c r="B30" s="6" t="s">
        <v>62</v>
      </c>
      <c r="C30" s="26" t="s">
        <v>19</v>
      </c>
      <c r="D30" s="12" t="s">
        <v>20</v>
      </c>
      <c r="E30" s="13" t="s">
        <v>63</v>
      </c>
      <c r="F30" s="14">
        <v>151800</v>
      </c>
      <c r="G30" s="14">
        <v>0</v>
      </c>
      <c r="H30" s="15">
        <f t="shared" ref="H30:H42" si="2">H29+F30-G30</f>
        <v>13875187</v>
      </c>
      <c r="I30" s="13"/>
    </row>
    <row r="31" spans="1:13" s="16" customFormat="1" ht="26.25" customHeight="1" x14ac:dyDescent="0.25">
      <c r="A31" s="31"/>
      <c r="B31" s="6" t="s">
        <v>43</v>
      </c>
      <c r="C31" s="26" t="s">
        <v>44</v>
      </c>
      <c r="D31" s="12" t="s">
        <v>45</v>
      </c>
      <c r="E31" s="13" t="s">
        <v>42</v>
      </c>
      <c r="F31" s="14">
        <v>0</v>
      </c>
      <c r="G31" s="14">
        <v>165000</v>
      </c>
      <c r="H31" s="15">
        <f t="shared" si="2"/>
        <v>13710187</v>
      </c>
      <c r="I31" s="13"/>
    </row>
    <row r="32" spans="1:13" s="16" customFormat="1" ht="26.25" customHeight="1" x14ac:dyDescent="0.25">
      <c r="A32" s="31"/>
      <c r="B32" s="6" t="s">
        <v>46</v>
      </c>
      <c r="C32" s="26" t="s">
        <v>44</v>
      </c>
      <c r="D32" s="12" t="s">
        <v>24</v>
      </c>
      <c r="E32" s="13" t="s">
        <v>53</v>
      </c>
      <c r="F32" s="14">
        <v>0</v>
      </c>
      <c r="G32" s="14">
        <v>170000</v>
      </c>
      <c r="H32" s="15">
        <f t="shared" si="2"/>
        <v>13540187</v>
      </c>
      <c r="I32" s="13"/>
    </row>
    <row r="33" spans="1:13" s="16" customFormat="1" ht="41.25" customHeight="1" x14ac:dyDescent="0.25">
      <c r="A33" s="31"/>
      <c r="B33" s="6" t="s">
        <v>47</v>
      </c>
      <c r="C33" s="26" t="s">
        <v>54</v>
      </c>
      <c r="D33" s="12" t="s">
        <v>45</v>
      </c>
      <c r="E33" s="13" t="s">
        <v>55</v>
      </c>
      <c r="F33" s="14">
        <v>0</v>
      </c>
      <c r="G33" s="14">
        <v>36000</v>
      </c>
      <c r="H33" s="15">
        <f t="shared" si="2"/>
        <v>13504187</v>
      </c>
      <c r="I33" s="13"/>
    </row>
    <row r="34" spans="1:13" s="16" customFormat="1" ht="26.25" customHeight="1" x14ac:dyDescent="0.25">
      <c r="A34" s="31"/>
      <c r="B34" s="6" t="s">
        <v>48</v>
      </c>
      <c r="C34" s="26" t="s">
        <v>56</v>
      </c>
      <c r="D34" s="12" t="s">
        <v>45</v>
      </c>
      <c r="E34" s="13" t="s">
        <v>57</v>
      </c>
      <c r="F34" s="14">
        <v>0</v>
      </c>
      <c r="G34" s="14">
        <v>120000</v>
      </c>
      <c r="H34" s="15">
        <f t="shared" si="2"/>
        <v>13384187</v>
      </c>
      <c r="I34" s="13"/>
    </row>
    <row r="35" spans="1:13" s="16" customFormat="1" ht="26.25" customHeight="1" x14ac:dyDescent="0.25">
      <c r="A35" s="31"/>
      <c r="B35" s="6" t="s">
        <v>49</v>
      </c>
      <c r="C35" s="26" t="s">
        <v>56</v>
      </c>
      <c r="D35" s="12" t="s">
        <v>24</v>
      </c>
      <c r="E35" s="13" t="s">
        <v>58</v>
      </c>
      <c r="F35" s="14">
        <v>0</v>
      </c>
      <c r="G35" s="14">
        <v>70000</v>
      </c>
      <c r="H35" s="15">
        <f t="shared" si="2"/>
        <v>13314187</v>
      </c>
      <c r="I35" s="13"/>
    </row>
    <row r="36" spans="1:13" s="16" customFormat="1" ht="26.25" customHeight="1" x14ac:dyDescent="0.25">
      <c r="A36" s="31"/>
      <c r="B36" s="6" t="s">
        <v>50</v>
      </c>
      <c r="C36" s="26" t="s">
        <v>23</v>
      </c>
      <c r="D36" s="12" t="s">
        <v>37</v>
      </c>
      <c r="E36" s="13" t="s">
        <v>59</v>
      </c>
      <c r="F36" s="14">
        <v>0</v>
      </c>
      <c r="G36" s="14">
        <v>1533600</v>
      </c>
      <c r="H36" s="15">
        <f t="shared" si="2"/>
        <v>11780587</v>
      </c>
      <c r="I36" s="13"/>
    </row>
    <row r="37" spans="1:13" s="16" customFormat="1" ht="26.25" customHeight="1" x14ac:dyDescent="0.25">
      <c r="A37" s="31"/>
      <c r="B37" s="6" t="s">
        <v>51</v>
      </c>
      <c r="C37" s="26" t="s">
        <v>23</v>
      </c>
      <c r="D37" s="12" t="s">
        <v>37</v>
      </c>
      <c r="E37" s="13" t="s">
        <v>60</v>
      </c>
      <c r="F37" s="14">
        <v>0</v>
      </c>
      <c r="G37" s="14">
        <v>1651480</v>
      </c>
      <c r="H37" s="15">
        <f t="shared" si="2"/>
        <v>10129107</v>
      </c>
      <c r="I37" s="13"/>
    </row>
    <row r="38" spans="1:13" s="16" customFormat="1" ht="26.25" customHeight="1" x14ac:dyDescent="0.25">
      <c r="A38" s="31"/>
      <c r="B38" s="6" t="s">
        <v>52</v>
      </c>
      <c r="C38" s="26" t="s">
        <v>23</v>
      </c>
      <c r="D38" s="12" t="s">
        <v>37</v>
      </c>
      <c r="E38" s="13" t="s">
        <v>61</v>
      </c>
      <c r="F38" s="14">
        <v>0</v>
      </c>
      <c r="G38" s="14">
        <v>5730900</v>
      </c>
      <c r="H38" s="15">
        <f t="shared" si="2"/>
        <v>4398207</v>
      </c>
      <c r="I38" s="13"/>
    </row>
    <row r="39" spans="1:13" s="16" customFormat="1" ht="26.25" hidden="1" customHeight="1" x14ac:dyDescent="0.25">
      <c r="A39" s="31"/>
      <c r="B39" s="6"/>
      <c r="C39" s="26"/>
      <c r="D39" s="12"/>
      <c r="E39" s="13"/>
      <c r="F39" s="14"/>
      <c r="G39" s="14"/>
      <c r="H39" s="15">
        <f t="shared" si="2"/>
        <v>4398207</v>
      </c>
      <c r="I39" s="13"/>
    </row>
    <row r="40" spans="1:13" s="16" customFormat="1" ht="26.25" hidden="1" customHeight="1" x14ac:dyDescent="0.25">
      <c r="A40" s="31"/>
      <c r="B40" s="6"/>
      <c r="C40" s="12"/>
      <c r="D40" s="12"/>
      <c r="E40" s="25"/>
      <c r="F40" s="14"/>
      <c r="G40" s="14"/>
      <c r="H40" s="15">
        <f t="shared" si="2"/>
        <v>4398207</v>
      </c>
      <c r="I40" s="13"/>
    </row>
    <row r="41" spans="1:13" s="16" customFormat="1" ht="26.25" hidden="1" customHeight="1" x14ac:dyDescent="0.25">
      <c r="A41" s="31"/>
      <c r="B41" s="6"/>
      <c r="C41" s="12"/>
      <c r="D41" s="12"/>
      <c r="E41" s="25"/>
      <c r="F41" s="14"/>
      <c r="G41" s="14"/>
      <c r="H41" s="15">
        <f t="shared" si="2"/>
        <v>4398207</v>
      </c>
      <c r="I41" s="13"/>
    </row>
    <row r="42" spans="1:13" s="16" customFormat="1" ht="26.25" hidden="1" customHeight="1" x14ac:dyDescent="0.25">
      <c r="A42" s="31"/>
      <c r="B42" s="6"/>
      <c r="C42" s="12"/>
      <c r="D42" s="12"/>
      <c r="E42" s="25"/>
      <c r="F42" s="14"/>
      <c r="G42" s="14"/>
      <c r="H42" s="15">
        <f t="shared" si="2"/>
        <v>4398207</v>
      </c>
      <c r="I42" s="13"/>
    </row>
    <row r="43" spans="1:13" ht="33" customHeight="1" x14ac:dyDescent="0.45">
      <c r="A43" s="32"/>
      <c r="B43" s="1"/>
      <c r="C43" s="1"/>
      <c r="D43" s="1"/>
      <c r="E43" s="17"/>
      <c r="F43" s="18"/>
      <c r="G43" s="18"/>
      <c r="H43" s="11">
        <f>H40</f>
        <v>4398207</v>
      </c>
      <c r="I43" s="19" t="s">
        <v>64</v>
      </c>
      <c r="K43" s="20">
        <f>H43-(151800+138000)</f>
        <v>4108407</v>
      </c>
      <c r="L43" s="20"/>
    </row>
    <row r="44" spans="1:13" x14ac:dyDescent="0.45">
      <c r="M44" s="20"/>
    </row>
    <row r="46" spans="1:13" x14ac:dyDescent="0.45">
      <c r="A46" s="2" t="s">
        <v>17</v>
      </c>
      <c r="B46" s="2"/>
      <c r="C46" s="2"/>
      <c r="D46" s="2"/>
      <c r="E46" s="3"/>
      <c r="F46" s="4"/>
      <c r="G46" s="4"/>
      <c r="H46" s="4"/>
      <c r="I46" s="3"/>
    </row>
    <row r="47" spans="1:13" x14ac:dyDescent="0.45">
      <c r="A47" s="2"/>
      <c r="B47" s="2"/>
      <c r="C47" s="2"/>
      <c r="D47" s="2"/>
      <c r="E47" s="3"/>
      <c r="F47" s="4"/>
      <c r="G47" s="4"/>
      <c r="H47" s="4"/>
      <c r="I47" s="3"/>
    </row>
    <row r="48" spans="1:13" s="8" customFormat="1" ht="24.75" customHeight="1" x14ac:dyDescent="0.25">
      <c r="A48" s="6" t="s">
        <v>0</v>
      </c>
      <c r="B48" s="6" t="s">
        <v>1</v>
      </c>
      <c r="C48" s="6" t="s">
        <v>2</v>
      </c>
      <c r="D48" s="6" t="s">
        <v>3</v>
      </c>
      <c r="E48" s="6" t="s">
        <v>4</v>
      </c>
      <c r="F48" s="7" t="s">
        <v>5</v>
      </c>
      <c r="G48" s="7" t="s">
        <v>6</v>
      </c>
      <c r="H48" s="7" t="s">
        <v>7</v>
      </c>
      <c r="I48" s="6" t="s">
        <v>8</v>
      </c>
    </row>
    <row r="49" spans="1:12" s="8" customFormat="1" ht="26.25" customHeight="1" x14ac:dyDescent="0.25">
      <c r="A49" s="30">
        <v>45208</v>
      </c>
      <c r="B49" s="9"/>
      <c r="C49" s="9"/>
      <c r="D49" s="9"/>
      <c r="E49" s="9" t="s">
        <v>9</v>
      </c>
      <c r="F49" s="10"/>
      <c r="G49" s="10"/>
      <c r="H49" s="11">
        <f>H43</f>
        <v>4398207</v>
      </c>
      <c r="I49" s="9"/>
    </row>
    <row r="50" spans="1:12" s="16" customFormat="1" ht="34.5" customHeight="1" x14ac:dyDescent="0.25">
      <c r="A50" s="31"/>
      <c r="B50" s="6" t="s">
        <v>65</v>
      </c>
      <c r="C50" s="26" t="s">
        <v>67</v>
      </c>
      <c r="D50" s="12" t="s">
        <v>20</v>
      </c>
      <c r="E50" s="13" t="s">
        <v>66</v>
      </c>
      <c r="F50" s="14">
        <v>0</v>
      </c>
      <c r="G50" s="14">
        <v>31000</v>
      </c>
      <c r="H50" s="15">
        <f>H49+F50-G50</f>
        <v>4367207</v>
      </c>
      <c r="I50" s="13"/>
    </row>
    <row r="51" spans="1:12" s="16" customFormat="1" ht="26.25" hidden="1" customHeight="1" x14ac:dyDescent="0.25">
      <c r="A51" s="31"/>
      <c r="B51" s="6"/>
      <c r="C51" s="26"/>
      <c r="D51" s="12"/>
      <c r="E51" s="13"/>
      <c r="F51" s="14"/>
      <c r="G51" s="14"/>
      <c r="H51" s="15">
        <f t="shared" ref="H51:H63" si="3">H50+F51-G51</f>
        <v>4367207</v>
      </c>
      <c r="I51" s="13"/>
    </row>
    <row r="52" spans="1:12" s="16" customFormat="1" ht="26.25" hidden="1" customHeight="1" x14ac:dyDescent="0.25">
      <c r="A52" s="31"/>
      <c r="B52" s="6"/>
      <c r="C52" s="26"/>
      <c r="D52" s="12"/>
      <c r="E52" s="13"/>
      <c r="F52" s="14"/>
      <c r="G52" s="14"/>
      <c r="H52" s="15">
        <f t="shared" si="3"/>
        <v>4367207</v>
      </c>
      <c r="I52" s="13"/>
    </row>
    <row r="53" spans="1:12" s="16" customFormat="1" ht="26.25" hidden="1" customHeight="1" x14ac:dyDescent="0.25">
      <c r="A53" s="31"/>
      <c r="B53" s="6"/>
      <c r="C53" s="26"/>
      <c r="D53" s="12"/>
      <c r="E53" s="13"/>
      <c r="F53" s="14"/>
      <c r="G53" s="14"/>
      <c r="H53" s="15">
        <f t="shared" si="3"/>
        <v>4367207</v>
      </c>
      <c r="I53" s="13"/>
    </row>
    <row r="54" spans="1:12" s="16" customFormat="1" ht="41.25" hidden="1" customHeight="1" x14ac:dyDescent="0.25">
      <c r="A54" s="31"/>
      <c r="B54" s="6"/>
      <c r="C54" s="26"/>
      <c r="D54" s="12"/>
      <c r="E54" s="13"/>
      <c r="F54" s="14"/>
      <c r="G54" s="14"/>
      <c r="H54" s="15">
        <f t="shared" si="3"/>
        <v>4367207</v>
      </c>
      <c r="I54" s="13"/>
    </row>
    <row r="55" spans="1:12" s="16" customFormat="1" ht="26.25" hidden="1" customHeight="1" x14ac:dyDescent="0.25">
      <c r="A55" s="31"/>
      <c r="B55" s="6"/>
      <c r="C55" s="26"/>
      <c r="D55" s="12"/>
      <c r="E55" s="13"/>
      <c r="F55" s="14"/>
      <c r="G55" s="14"/>
      <c r="H55" s="15">
        <f t="shared" si="3"/>
        <v>4367207</v>
      </c>
      <c r="I55" s="13"/>
    </row>
    <row r="56" spans="1:12" s="16" customFormat="1" ht="26.25" hidden="1" customHeight="1" x14ac:dyDescent="0.25">
      <c r="A56" s="31"/>
      <c r="B56" s="6"/>
      <c r="C56" s="26"/>
      <c r="D56" s="12"/>
      <c r="E56" s="13"/>
      <c r="F56" s="14"/>
      <c r="G56" s="14"/>
      <c r="H56" s="15">
        <f t="shared" si="3"/>
        <v>4367207</v>
      </c>
      <c r="I56" s="13"/>
    </row>
    <row r="57" spans="1:12" s="16" customFormat="1" ht="26.25" hidden="1" customHeight="1" x14ac:dyDescent="0.25">
      <c r="A57" s="31"/>
      <c r="B57" s="6"/>
      <c r="C57" s="26"/>
      <c r="D57" s="12"/>
      <c r="E57" s="13"/>
      <c r="F57" s="14"/>
      <c r="G57" s="14"/>
      <c r="H57" s="15">
        <f t="shared" si="3"/>
        <v>4367207</v>
      </c>
      <c r="I57" s="13"/>
    </row>
    <row r="58" spans="1:12" s="16" customFormat="1" ht="26.25" hidden="1" customHeight="1" x14ac:dyDescent="0.25">
      <c r="A58" s="31"/>
      <c r="B58" s="6"/>
      <c r="C58" s="26"/>
      <c r="D58" s="12"/>
      <c r="E58" s="13"/>
      <c r="F58" s="14"/>
      <c r="G58" s="14"/>
      <c r="H58" s="15">
        <f t="shared" si="3"/>
        <v>4367207</v>
      </c>
      <c r="I58" s="13"/>
    </row>
    <row r="59" spans="1:12" s="16" customFormat="1" ht="26.25" hidden="1" customHeight="1" x14ac:dyDescent="0.25">
      <c r="A59" s="31"/>
      <c r="B59" s="6"/>
      <c r="C59" s="26"/>
      <c r="D59" s="12"/>
      <c r="E59" s="13"/>
      <c r="F59" s="14"/>
      <c r="G59" s="14"/>
      <c r="H59" s="15">
        <f t="shared" si="3"/>
        <v>4367207</v>
      </c>
      <c r="I59" s="13"/>
    </row>
    <row r="60" spans="1:12" s="16" customFormat="1" ht="26.25" hidden="1" customHeight="1" x14ac:dyDescent="0.25">
      <c r="A60" s="31"/>
      <c r="B60" s="6"/>
      <c r="C60" s="26"/>
      <c r="D60" s="12"/>
      <c r="E60" s="13"/>
      <c r="F60" s="14"/>
      <c r="G60" s="14"/>
      <c r="H60" s="15">
        <f t="shared" si="3"/>
        <v>4367207</v>
      </c>
      <c r="I60" s="13"/>
    </row>
    <row r="61" spans="1:12" s="16" customFormat="1" ht="26.25" hidden="1" customHeight="1" x14ac:dyDescent="0.25">
      <c r="A61" s="31"/>
      <c r="B61" s="6"/>
      <c r="C61" s="12"/>
      <c r="D61" s="12"/>
      <c r="E61" s="25"/>
      <c r="F61" s="14"/>
      <c r="G61" s="14"/>
      <c r="H61" s="15">
        <f t="shared" si="3"/>
        <v>4367207</v>
      </c>
      <c r="I61" s="13"/>
    </row>
    <row r="62" spans="1:12" s="16" customFormat="1" ht="26.25" hidden="1" customHeight="1" x14ac:dyDescent="0.25">
      <c r="A62" s="31"/>
      <c r="B62" s="6"/>
      <c r="C62" s="12"/>
      <c r="D62" s="12"/>
      <c r="E62" s="25"/>
      <c r="F62" s="14"/>
      <c r="G62" s="14"/>
      <c r="H62" s="15">
        <f t="shared" si="3"/>
        <v>4367207</v>
      </c>
      <c r="I62" s="13"/>
    </row>
    <row r="63" spans="1:12" s="16" customFormat="1" ht="26.25" hidden="1" customHeight="1" x14ac:dyDescent="0.25">
      <c r="A63" s="31"/>
      <c r="B63" s="6"/>
      <c r="C63" s="12"/>
      <c r="D63" s="12"/>
      <c r="E63" s="25"/>
      <c r="F63" s="14"/>
      <c r="G63" s="14"/>
      <c r="H63" s="15">
        <f t="shared" si="3"/>
        <v>4367207</v>
      </c>
      <c r="I63" s="13"/>
    </row>
    <row r="64" spans="1:12" ht="33" customHeight="1" x14ac:dyDescent="0.45">
      <c r="A64" s="32"/>
      <c r="B64" s="1"/>
      <c r="C64" s="1"/>
      <c r="D64" s="1"/>
      <c r="E64" s="17"/>
      <c r="F64" s="18"/>
      <c r="G64" s="18"/>
      <c r="H64" s="11">
        <f>H61</f>
        <v>4367207</v>
      </c>
      <c r="I64" s="19" t="s">
        <v>68</v>
      </c>
      <c r="K64" s="20">
        <f>H64-(151800+138000)</f>
        <v>4077407</v>
      </c>
      <c r="L64" s="20"/>
    </row>
    <row r="65" spans="1:13" x14ac:dyDescent="0.45">
      <c r="M65" s="20"/>
    </row>
    <row r="67" spans="1:13" x14ac:dyDescent="0.45">
      <c r="A67" s="2" t="s">
        <v>17</v>
      </c>
      <c r="B67" s="2"/>
      <c r="C67" s="2"/>
      <c r="D67" s="2"/>
      <c r="E67" s="3"/>
      <c r="F67" s="4"/>
      <c r="G67" s="4"/>
      <c r="H67" s="4"/>
      <c r="I67" s="3"/>
    </row>
    <row r="68" spans="1:13" x14ac:dyDescent="0.45">
      <c r="A68" s="2"/>
      <c r="B68" s="2"/>
      <c r="C68" s="2"/>
      <c r="D68" s="2"/>
      <c r="E68" s="3"/>
      <c r="F68" s="4"/>
      <c r="G68" s="4"/>
      <c r="H68" s="4"/>
      <c r="I68" s="3"/>
    </row>
    <row r="69" spans="1:13" s="8" customFormat="1" ht="24.75" customHeight="1" x14ac:dyDescent="0.25">
      <c r="A69" s="6" t="s">
        <v>0</v>
      </c>
      <c r="B69" s="6" t="s">
        <v>1</v>
      </c>
      <c r="C69" s="6" t="s">
        <v>2</v>
      </c>
      <c r="D69" s="6" t="s">
        <v>3</v>
      </c>
      <c r="E69" s="6" t="s">
        <v>4</v>
      </c>
      <c r="F69" s="7" t="s">
        <v>5</v>
      </c>
      <c r="G69" s="7" t="s">
        <v>6</v>
      </c>
      <c r="H69" s="7" t="s">
        <v>7</v>
      </c>
      <c r="I69" s="6" t="s">
        <v>8</v>
      </c>
    </row>
    <row r="70" spans="1:13" s="8" customFormat="1" ht="26.25" customHeight="1" x14ac:dyDescent="0.25">
      <c r="A70" s="30">
        <v>45211</v>
      </c>
      <c r="B70" s="9"/>
      <c r="C70" s="9"/>
      <c r="D70" s="9"/>
      <c r="E70" s="9" t="s">
        <v>9</v>
      </c>
      <c r="F70" s="10"/>
      <c r="G70" s="10"/>
      <c r="H70" s="11">
        <f>H64</f>
        <v>4367207</v>
      </c>
      <c r="I70" s="9"/>
    </row>
    <row r="71" spans="1:13" s="16" customFormat="1" ht="34.5" customHeight="1" x14ac:dyDescent="0.25">
      <c r="A71" s="31"/>
      <c r="B71" s="6" t="s">
        <v>72</v>
      </c>
      <c r="C71" s="26" t="s">
        <v>34</v>
      </c>
      <c r="D71" s="12" t="s">
        <v>31</v>
      </c>
      <c r="E71" s="13" t="s">
        <v>69</v>
      </c>
      <c r="F71" s="14">
        <v>17000000</v>
      </c>
      <c r="G71" s="14">
        <v>0</v>
      </c>
      <c r="H71" s="15">
        <f>H70+F71-G71</f>
        <v>21367207</v>
      </c>
      <c r="I71" s="13"/>
    </row>
    <row r="72" spans="1:13" s="16" customFormat="1" ht="26.25" customHeight="1" x14ac:dyDescent="0.25">
      <c r="A72" s="31"/>
      <c r="B72" s="6" t="s">
        <v>73</v>
      </c>
      <c r="C72" s="26" t="s">
        <v>76</v>
      </c>
      <c r="D72" s="12" t="s">
        <v>77</v>
      </c>
      <c r="E72" s="13" t="s">
        <v>75</v>
      </c>
      <c r="F72" s="14">
        <v>500000</v>
      </c>
      <c r="G72" s="14">
        <v>0</v>
      </c>
      <c r="H72" s="15">
        <f t="shared" ref="H72:H80" si="4">H71+F72-G72</f>
        <v>21867207</v>
      </c>
      <c r="I72" s="13"/>
    </row>
    <row r="73" spans="1:13" s="16" customFormat="1" ht="26.25" customHeight="1" x14ac:dyDescent="0.25">
      <c r="A73" s="31"/>
      <c r="B73" s="6" t="s">
        <v>74</v>
      </c>
      <c r="C73" s="26" t="s">
        <v>76</v>
      </c>
      <c r="D73" s="12" t="s">
        <v>77</v>
      </c>
      <c r="E73" s="13" t="s">
        <v>78</v>
      </c>
      <c r="F73" s="14">
        <v>821000</v>
      </c>
      <c r="G73" s="14">
        <v>0</v>
      </c>
      <c r="H73" s="15">
        <f t="shared" si="4"/>
        <v>22688207</v>
      </c>
      <c r="I73" s="13"/>
    </row>
    <row r="74" spans="1:13" s="16" customFormat="1" ht="26.25" customHeight="1" x14ac:dyDescent="0.25">
      <c r="A74" s="31"/>
      <c r="B74" s="6" t="s">
        <v>79</v>
      </c>
      <c r="C74" s="26" t="s">
        <v>23</v>
      </c>
      <c r="D74" s="12" t="s">
        <v>77</v>
      </c>
      <c r="E74" s="13" t="s">
        <v>80</v>
      </c>
      <c r="F74" s="14">
        <v>0</v>
      </c>
      <c r="G74" s="14">
        <v>2562000</v>
      </c>
      <c r="H74" s="15">
        <f t="shared" si="4"/>
        <v>20126207</v>
      </c>
      <c r="I74" s="13"/>
    </row>
    <row r="75" spans="1:13" s="16" customFormat="1" ht="41.25" customHeight="1" x14ac:dyDescent="0.25">
      <c r="A75" s="31"/>
      <c r="B75" s="6" t="s">
        <v>81</v>
      </c>
      <c r="C75" s="26" t="s">
        <v>23</v>
      </c>
      <c r="D75" s="12" t="s">
        <v>77</v>
      </c>
      <c r="E75" s="13" t="s">
        <v>88</v>
      </c>
      <c r="F75" s="14">
        <v>0</v>
      </c>
      <c r="G75" s="14">
        <v>145000</v>
      </c>
      <c r="H75" s="15">
        <f t="shared" si="4"/>
        <v>19981207</v>
      </c>
      <c r="I75" s="13"/>
    </row>
    <row r="76" spans="1:13" s="16" customFormat="1" ht="26.25" customHeight="1" x14ac:dyDescent="0.25">
      <c r="A76" s="31"/>
      <c r="B76" s="6" t="s">
        <v>82</v>
      </c>
      <c r="C76" s="26" t="s">
        <v>23</v>
      </c>
      <c r="D76" s="12" t="s">
        <v>77</v>
      </c>
      <c r="E76" s="13" t="s">
        <v>89</v>
      </c>
      <c r="F76" s="14">
        <v>0</v>
      </c>
      <c r="G76" s="14">
        <v>2830000</v>
      </c>
      <c r="H76" s="15">
        <f t="shared" si="4"/>
        <v>17151207</v>
      </c>
      <c r="I76" s="13"/>
    </row>
    <row r="77" spans="1:13" s="16" customFormat="1" ht="26.25" customHeight="1" x14ac:dyDescent="0.25">
      <c r="A77" s="31"/>
      <c r="B77" s="6" t="s">
        <v>83</v>
      </c>
      <c r="C77" s="26" t="s">
        <v>23</v>
      </c>
      <c r="D77" s="12" t="s">
        <v>77</v>
      </c>
      <c r="E77" s="13" t="s">
        <v>90</v>
      </c>
      <c r="F77" s="14">
        <v>0</v>
      </c>
      <c r="G77" s="14">
        <v>2514200</v>
      </c>
      <c r="H77" s="15">
        <f t="shared" si="4"/>
        <v>14637007</v>
      </c>
      <c r="I77" s="13"/>
    </row>
    <row r="78" spans="1:13" s="16" customFormat="1" ht="26.25" customHeight="1" x14ac:dyDescent="0.25">
      <c r="A78" s="31"/>
      <c r="B78" s="6" t="s">
        <v>84</v>
      </c>
      <c r="C78" s="26" t="s">
        <v>23</v>
      </c>
      <c r="D78" s="12" t="s">
        <v>77</v>
      </c>
      <c r="E78" s="13" t="s">
        <v>91</v>
      </c>
      <c r="F78" s="14">
        <v>0</v>
      </c>
      <c r="G78" s="14">
        <v>2213000</v>
      </c>
      <c r="H78" s="15">
        <f t="shared" si="4"/>
        <v>12424007</v>
      </c>
      <c r="I78" s="13"/>
    </row>
    <row r="79" spans="1:13" s="16" customFormat="1" ht="26.25" customHeight="1" x14ac:dyDescent="0.25">
      <c r="A79" s="31"/>
      <c r="B79" s="6" t="s">
        <v>85</v>
      </c>
      <c r="C79" s="26" t="s">
        <v>23</v>
      </c>
      <c r="D79" s="12" t="s">
        <v>77</v>
      </c>
      <c r="E79" s="13" t="s">
        <v>92</v>
      </c>
      <c r="F79" s="14">
        <v>0</v>
      </c>
      <c r="G79" s="14">
        <v>300000</v>
      </c>
      <c r="H79" s="15">
        <f t="shared" si="4"/>
        <v>12124007</v>
      </c>
      <c r="I79" s="13"/>
    </row>
    <row r="80" spans="1:13" s="16" customFormat="1" ht="26.25" customHeight="1" x14ac:dyDescent="0.25">
      <c r="A80" s="31"/>
      <c r="B80" s="6" t="s">
        <v>86</v>
      </c>
      <c r="C80" s="26" t="s">
        <v>23</v>
      </c>
      <c r="D80" s="12" t="s">
        <v>77</v>
      </c>
      <c r="E80" s="13" t="s">
        <v>93</v>
      </c>
      <c r="F80" s="14">
        <v>0</v>
      </c>
      <c r="G80" s="14">
        <v>520000</v>
      </c>
      <c r="H80" s="15">
        <f t="shared" si="4"/>
        <v>11604007</v>
      </c>
      <c r="I80" s="13"/>
    </row>
    <row r="81" spans="1:13" s="16" customFormat="1" ht="26.25" customHeight="1" x14ac:dyDescent="0.25">
      <c r="A81" s="31"/>
      <c r="B81" s="6" t="s">
        <v>87</v>
      </c>
      <c r="C81" s="26" t="s">
        <v>23</v>
      </c>
      <c r="D81" s="12" t="s">
        <v>77</v>
      </c>
      <c r="E81" s="13" t="s">
        <v>96</v>
      </c>
      <c r="F81" s="14">
        <v>0</v>
      </c>
      <c r="G81" s="14">
        <v>2081545</v>
      </c>
      <c r="H81" s="15">
        <f>H80+F81-G81</f>
        <v>9522462</v>
      </c>
      <c r="I81" s="13"/>
    </row>
    <row r="82" spans="1:13" s="16" customFormat="1" ht="26.25" customHeight="1" x14ac:dyDescent="0.25">
      <c r="A82" s="31"/>
      <c r="B82" s="6" t="s">
        <v>94</v>
      </c>
      <c r="C82" s="26" t="s">
        <v>23</v>
      </c>
      <c r="D82" s="12" t="s">
        <v>77</v>
      </c>
      <c r="E82" s="13" t="s">
        <v>97</v>
      </c>
      <c r="F82" s="14">
        <v>0</v>
      </c>
      <c r="G82" s="14">
        <v>2902000</v>
      </c>
      <c r="H82" s="15">
        <f>H81+F82-G82</f>
        <v>6620462</v>
      </c>
      <c r="I82" s="13"/>
    </row>
    <row r="83" spans="1:13" s="16" customFormat="1" ht="26.25" customHeight="1" x14ac:dyDescent="0.25">
      <c r="A83" s="31"/>
      <c r="B83" s="6" t="s">
        <v>95</v>
      </c>
      <c r="C83" s="26" t="s">
        <v>23</v>
      </c>
      <c r="D83" s="12" t="s">
        <v>77</v>
      </c>
      <c r="E83" s="13" t="s">
        <v>98</v>
      </c>
      <c r="F83" s="14">
        <v>0</v>
      </c>
      <c r="G83" s="14">
        <v>1710000</v>
      </c>
      <c r="H83" s="15">
        <f t="shared" ref="H83:H84" si="5">H82+F83-G83</f>
        <v>4910462</v>
      </c>
      <c r="I83" s="13"/>
    </row>
    <row r="84" spans="1:13" s="16" customFormat="1" ht="26.25" hidden="1" customHeight="1" x14ac:dyDescent="0.25">
      <c r="A84" s="31"/>
      <c r="B84" s="6"/>
      <c r="C84" s="26"/>
      <c r="D84" s="12"/>
      <c r="E84" s="13"/>
      <c r="F84" s="14"/>
      <c r="G84" s="14"/>
      <c r="H84" s="15">
        <f t="shared" si="5"/>
        <v>4910462</v>
      </c>
      <c r="I84" s="13"/>
    </row>
    <row r="85" spans="1:13" ht="33" customHeight="1" x14ac:dyDescent="0.45">
      <c r="A85" s="32"/>
      <c r="B85" s="1"/>
      <c r="C85" s="1"/>
      <c r="D85" s="1"/>
      <c r="E85" s="17"/>
      <c r="F85" s="18"/>
      <c r="G85" s="18"/>
      <c r="H85" s="11">
        <f>H84</f>
        <v>4910462</v>
      </c>
      <c r="I85" s="19" t="s">
        <v>99</v>
      </c>
      <c r="K85" s="20">
        <f>H85-289800</f>
        <v>4620662</v>
      </c>
      <c r="L85" s="20"/>
    </row>
    <row r="86" spans="1:13" x14ac:dyDescent="0.45">
      <c r="M86" s="20"/>
    </row>
    <row r="88" spans="1:13" x14ac:dyDescent="0.45">
      <c r="A88" s="2" t="s">
        <v>17</v>
      </c>
      <c r="B88" s="2"/>
      <c r="C88" s="2"/>
      <c r="D88" s="2"/>
      <c r="E88" s="3"/>
      <c r="F88" s="4"/>
      <c r="G88" s="4"/>
      <c r="H88" s="4"/>
      <c r="I88" s="3"/>
    </row>
    <row r="89" spans="1:13" x14ac:dyDescent="0.45">
      <c r="A89" s="2"/>
      <c r="B89" s="2"/>
      <c r="C89" s="2"/>
      <c r="D89" s="2"/>
      <c r="E89" s="3"/>
      <c r="F89" s="4"/>
      <c r="G89" s="4"/>
      <c r="H89" s="4"/>
      <c r="I89" s="3"/>
    </row>
    <row r="90" spans="1:13" s="8" customFormat="1" ht="24.75" customHeight="1" x14ac:dyDescent="0.25">
      <c r="A90" s="6" t="s">
        <v>0</v>
      </c>
      <c r="B90" s="6" t="s">
        <v>1</v>
      </c>
      <c r="C90" s="6" t="s">
        <v>2</v>
      </c>
      <c r="D90" s="6" t="s">
        <v>3</v>
      </c>
      <c r="E90" s="6" t="s">
        <v>4</v>
      </c>
      <c r="F90" s="7" t="s">
        <v>5</v>
      </c>
      <c r="G90" s="7" t="s">
        <v>6</v>
      </c>
      <c r="H90" s="7" t="s">
        <v>7</v>
      </c>
      <c r="I90" s="6" t="s">
        <v>8</v>
      </c>
    </row>
    <row r="91" spans="1:13" s="8" customFormat="1" ht="26.25" customHeight="1" x14ac:dyDescent="0.25">
      <c r="A91" s="30">
        <v>45217</v>
      </c>
      <c r="B91" s="9"/>
      <c r="C91" s="9"/>
      <c r="D91" s="9"/>
      <c r="E91" s="9" t="s">
        <v>9</v>
      </c>
      <c r="F91" s="10"/>
      <c r="G91" s="10"/>
      <c r="H91" s="11">
        <f>H85</f>
        <v>4910462</v>
      </c>
      <c r="I91" s="9"/>
    </row>
    <row r="92" spans="1:13" s="16" customFormat="1" ht="34.5" customHeight="1" x14ac:dyDescent="0.25">
      <c r="A92" s="31"/>
      <c r="B92" s="6" t="s">
        <v>101</v>
      </c>
      <c r="C92" s="26" t="s">
        <v>102</v>
      </c>
      <c r="D92" s="12" t="s">
        <v>45</v>
      </c>
      <c r="E92" s="13" t="s">
        <v>100</v>
      </c>
      <c r="F92" s="14">
        <v>290700</v>
      </c>
      <c r="G92" s="14">
        <v>0</v>
      </c>
      <c r="H92" s="15">
        <f>H91+F92-G92</f>
        <v>5201162</v>
      </c>
      <c r="I92" s="13"/>
    </row>
    <row r="93" spans="1:13" s="16" customFormat="1" ht="36" x14ac:dyDescent="0.25">
      <c r="A93" s="31"/>
      <c r="B93" s="6" t="s">
        <v>103</v>
      </c>
      <c r="C93" s="26" t="s">
        <v>54</v>
      </c>
      <c r="D93" s="12" t="s">
        <v>104</v>
      </c>
      <c r="E93" s="13" t="s">
        <v>105</v>
      </c>
      <c r="F93" s="14">
        <v>0</v>
      </c>
      <c r="G93" s="14">
        <v>10000</v>
      </c>
      <c r="H93" s="15">
        <f t="shared" ref="H93:H101" si="6">H92+F93-G93</f>
        <v>5191162</v>
      </c>
      <c r="I93" s="13"/>
    </row>
    <row r="94" spans="1:13" s="16" customFormat="1" ht="26.25" customHeight="1" x14ac:dyDescent="0.25">
      <c r="A94" s="31"/>
      <c r="B94" s="6" t="s">
        <v>107</v>
      </c>
      <c r="C94" s="12" t="s">
        <v>109</v>
      </c>
      <c r="D94" s="12" t="s">
        <v>110</v>
      </c>
      <c r="E94" s="13" t="s">
        <v>108</v>
      </c>
      <c r="F94" s="14">
        <v>0</v>
      </c>
      <c r="G94" s="14">
        <v>15000</v>
      </c>
      <c r="H94" s="15">
        <f t="shared" si="6"/>
        <v>5176162</v>
      </c>
      <c r="I94" s="13"/>
    </row>
    <row r="95" spans="1:13" s="16" customFormat="1" ht="26.25" hidden="1" customHeight="1" x14ac:dyDescent="0.25">
      <c r="A95" s="31"/>
      <c r="B95" s="6"/>
      <c r="C95" s="26"/>
      <c r="D95" s="12"/>
      <c r="E95" s="13"/>
      <c r="F95" s="14"/>
      <c r="G95" s="14"/>
      <c r="H95" s="15">
        <f t="shared" si="6"/>
        <v>5176162</v>
      </c>
      <c r="I95" s="13"/>
    </row>
    <row r="96" spans="1:13" s="16" customFormat="1" ht="41.25" hidden="1" customHeight="1" x14ac:dyDescent="0.25">
      <c r="A96" s="31"/>
      <c r="B96" s="6"/>
      <c r="C96" s="26"/>
      <c r="D96" s="12"/>
      <c r="E96" s="13"/>
      <c r="F96" s="14"/>
      <c r="G96" s="14"/>
      <c r="H96" s="15">
        <f t="shared" si="6"/>
        <v>5176162</v>
      </c>
      <c r="I96" s="13"/>
    </row>
    <row r="97" spans="1:12" s="16" customFormat="1" ht="26.25" hidden="1" customHeight="1" x14ac:dyDescent="0.25">
      <c r="A97" s="31"/>
      <c r="B97" s="6"/>
      <c r="C97" s="26"/>
      <c r="D97" s="12"/>
      <c r="E97" s="13"/>
      <c r="F97" s="14"/>
      <c r="G97" s="14"/>
      <c r="H97" s="15">
        <f t="shared" si="6"/>
        <v>5176162</v>
      </c>
      <c r="I97" s="13"/>
    </row>
    <row r="98" spans="1:12" s="16" customFormat="1" ht="26.25" hidden="1" customHeight="1" x14ac:dyDescent="0.25">
      <c r="A98" s="31"/>
      <c r="B98" s="6"/>
      <c r="C98" s="26"/>
      <c r="D98" s="12"/>
      <c r="E98" s="13"/>
      <c r="F98" s="14"/>
      <c r="G98" s="14"/>
      <c r="H98" s="15">
        <f t="shared" si="6"/>
        <v>5176162</v>
      </c>
      <c r="I98" s="13"/>
    </row>
    <row r="99" spans="1:12" s="16" customFormat="1" ht="26.25" hidden="1" customHeight="1" x14ac:dyDescent="0.25">
      <c r="A99" s="31"/>
      <c r="B99" s="6"/>
      <c r="C99" s="26"/>
      <c r="D99" s="12"/>
      <c r="E99" s="13"/>
      <c r="F99" s="14"/>
      <c r="G99" s="14"/>
      <c r="H99" s="15">
        <f t="shared" si="6"/>
        <v>5176162</v>
      </c>
      <c r="I99" s="13"/>
    </row>
    <row r="100" spans="1:12" s="16" customFormat="1" ht="26.25" hidden="1" customHeight="1" x14ac:dyDescent="0.25">
      <c r="A100" s="31"/>
      <c r="B100" s="6"/>
      <c r="C100" s="26"/>
      <c r="D100" s="12"/>
      <c r="E100" s="13"/>
      <c r="F100" s="14"/>
      <c r="G100" s="14"/>
      <c r="H100" s="15">
        <f t="shared" si="6"/>
        <v>5176162</v>
      </c>
      <c r="I100" s="13"/>
    </row>
    <row r="101" spans="1:12" s="16" customFormat="1" ht="26.25" hidden="1" customHeight="1" x14ac:dyDescent="0.25">
      <c r="A101" s="31"/>
      <c r="B101" s="6"/>
      <c r="C101" s="26"/>
      <c r="D101" s="12"/>
      <c r="E101" s="13"/>
      <c r="F101" s="14"/>
      <c r="G101" s="14"/>
      <c r="H101" s="15">
        <f t="shared" si="6"/>
        <v>5176162</v>
      </c>
      <c r="I101" s="13"/>
    </row>
    <row r="102" spans="1:12" s="16" customFormat="1" ht="26.25" hidden="1" customHeight="1" x14ac:dyDescent="0.25">
      <c r="A102" s="31"/>
      <c r="B102" s="6"/>
      <c r="C102" s="26"/>
      <c r="D102" s="12"/>
      <c r="E102" s="13"/>
      <c r="F102" s="14"/>
      <c r="G102" s="14"/>
      <c r="H102" s="15">
        <f>H101+F102-G102</f>
        <v>5176162</v>
      </c>
      <c r="I102" s="13"/>
    </row>
    <row r="103" spans="1:12" s="16" customFormat="1" ht="26.25" hidden="1" customHeight="1" x14ac:dyDescent="0.25">
      <c r="A103" s="31"/>
      <c r="B103" s="6"/>
      <c r="C103" s="26"/>
      <c r="D103" s="12"/>
      <c r="E103" s="13"/>
      <c r="F103" s="14"/>
      <c r="G103" s="14"/>
      <c r="H103" s="15">
        <f>H102+F103-G103</f>
        <v>5176162</v>
      </c>
      <c r="I103" s="13"/>
    </row>
    <row r="104" spans="1:12" s="16" customFormat="1" ht="26.25" hidden="1" customHeight="1" x14ac:dyDescent="0.25">
      <c r="A104" s="31"/>
      <c r="B104" s="6"/>
      <c r="C104" s="26"/>
      <c r="D104" s="12"/>
      <c r="E104" s="13"/>
      <c r="F104" s="14"/>
      <c r="G104" s="14"/>
      <c r="H104" s="15">
        <f t="shared" ref="H104:H105" si="7">H103+F104-G104</f>
        <v>5176162</v>
      </c>
      <c r="I104" s="13"/>
    </row>
    <row r="105" spans="1:12" s="16" customFormat="1" ht="26.25" hidden="1" customHeight="1" x14ac:dyDescent="0.25">
      <c r="A105" s="31"/>
      <c r="B105" s="6"/>
      <c r="C105" s="26"/>
      <c r="D105" s="12"/>
      <c r="E105" s="13"/>
      <c r="F105" s="14"/>
      <c r="G105" s="14"/>
      <c r="H105" s="15">
        <f t="shared" si="7"/>
        <v>5176162</v>
      </c>
      <c r="I105" s="13"/>
    </row>
    <row r="106" spans="1:12" ht="33" customHeight="1" x14ac:dyDescent="0.45">
      <c r="A106" s="32"/>
      <c r="B106" s="1"/>
      <c r="C106" s="1"/>
      <c r="D106" s="1"/>
      <c r="E106" s="17"/>
      <c r="F106" s="18"/>
      <c r="G106" s="18"/>
      <c r="H106" s="11">
        <f>H105</f>
        <v>5176162</v>
      </c>
      <c r="I106" s="19" t="s">
        <v>106</v>
      </c>
      <c r="K106" s="20"/>
      <c r="L106" s="20"/>
    </row>
    <row r="108" spans="1:12" x14ac:dyDescent="0.45">
      <c r="A108" s="2" t="s">
        <v>17</v>
      </c>
      <c r="B108" s="2"/>
      <c r="C108" s="2"/>
      <c r="D108" s="2"/>
      <c r="E108" s="3"/>
      <c r="F108" s="4"/>
      <c r="G108" s="4"/>
      <c r="H108" s="4"/>
      <c r="I108" s="3"/>
    </row>
    <row r="109" spans="1:12" x14ac:dyDescent="0.45">
      <c r="A109" s="2"/>
      <c r="B109" s="2"/>
      <c r="C109" s="2"/>
      <c r="D109" s="2"/>
      <c r="E109" s="3"/>
      <c r="F109" s="4"/>
      <c r="G109" s="4"/>
      <c r="H109" s="4"/>
      <c r="I109" s="3"/>
    </row>
    <row r="110" spans="1:12" s="8" customFormat="1" ht="24.75" customHeight="1" x14ac:dyDescent="0.25">
      <c r="A110" s="6" t="s">
        <v>0</v>
      </c>
      <c r="B110" s="6" t="s">
        <v>1</v>
      </c>
      <c r="C110" s="6" t="s">
        <v>2</v>
      </c>
      <c r="D110" s="6" t="s">
        <v>3</v>
      </c>
      <c r="E110" s="6" t="s">
        <v>4</v>
      </c>
      <c r="F110" s="7" t="s">
        <v>5</v>
      </c>
      <c r="G110" s="7" t="s">
        <v>6</v>
      </c>
      <c r="H110" s="7" t="s">
        <v>7</v>
      </c>
      <c r="I110" s="6" t="s">
        <v>8</v>
      </c>
    </row>
    <row r="111" spans="1:12" s="8" customFormat="1" ht="26.25" customHeight="1" x14ac:dyDescent="0.25">
      <c r="A111" s="30">
        <v>45219</v>
      </c>
      <c r="B111" s="9"/>
      <c r="C111" s="9"/>
      <c r="D111" s="9"/>
      <c r="E111" s="9" t="s">
        <v>9</v>
      </c>
      <c r="F111" s="10"/>
      <c r="G111" s="10"/>
      <c r="H111" s="11">
        <f>H105</f>
        <v>5176162</v>
      </c>
      <c r="I111" s="9"/>
    </row>
    <row r="112" spans="1:12" s="16" customFormat="1" ht="34.5" customHeight="1" x14ac:dyDescent="0.25">
      <c r="A112" s="31"/>
      <c r="B112" s="6" t="s">
        <v>113</v>
      </c>
      <c r="C112" s="26" t="s">
        <v>30</v>
      </c>
      <c r="D112" s="12" t="s">
        <v>31</v>
      </c>
      <c r="E112" s="27" t="s">
        <v>111</v>
      </c>
      <c r="F112" s="14">
        <v>0</v>
      </c>
      <c r="G112" s="14">
        <v>289800</v>
      </c>
      <c r="H112" s="15">
        <f>H111+F112-G112</f>
        <v>4886362</v>
      </c>
      <c r="I112" s="13"/>
    </row>
    <row r="113" spans="1:12" s="16" customFormat="1" hidden="1" x14ac:dyDescent="0.25">
      <c r="A113" s="31"/>
      <c r="B113" s="6"/>
      <c r="C113" s="26"/>
      <c r="D113" s="12"/>
      <c r="E113" s="13"/>
      <c r="F113" s="14"/>
      <c r="G113" s="14"/>
      <c r="H113" s="15">
        <f t="shared" ref="H113:H121" si="8">H112+F113-G113</f>
        <v>4886362</v>
      </c>
      <c r="I113" s="13"/>
    </row>
    <row r="114" spans="1:12" s="16" customFormat="1" ht="26.25" hidden="1" customHeight="1" x14ac:dyDescent="0.25">
      <c r="A114" s="31"/>
      <c r="B114" s="6"/>
      <c r="C114" s="12"/>
      <c r="D114" s="12"/>
      <c r="E114" s="13"/>
      <c r="F114" s="14"/>
      <c r="G114" s="14"/>
      <c r="H114" s="15">
        <f t="shared" si="8"/>
        <v>4886362</v>
      </c>
      <c r="I114" s="13"/>
    </row>
    <row r="115" spans="1:12" s="16" customFormat="1" ht="26.25" hidden="1" customHeight="1" x14ac:dyDescent="0.25">
      <c r="A115" s="31"/>
      <c r="B115" s="6"/>
      <c r="C115" s="26"/>
      <c r="D115" s="12"/>
      <c r="E115" s="13"/>
      <c r="F115" s="14"/>
      <c r="G115" s="14"/>
      <c r="H115" s="15">
        <f t="shared" si="8"/>
        <v>4886362</v>
      </c>
      <c r="I115" s="13"/>
    </row>
    <row r="116" spans="1:12" s="16" customFormat="1" ht="41.25" hidden="1" customHeight="1" x14ac:dyDescent="0.25">
      <c r="A116" s="31"/>
      <c r="B116" s="6"/>
      <c r="C116" s="26"/>
      <c r="D116" s="12"/>
      <c r="E116" s="13"/>
      <c r="F116" s="14"/>
      <c r="G116" s="14"/>
      <c r="H116" s="15">
        <f t="shared" si="8"/>
        <v>4886362</v>
      </c>
      <c r="I116" s="13"/>
    </row>
    <row r="117" spans="1:12" s="16" customFormat="1" ht="26.25" hidden="1" customHeight="1" x14ac:dyDescent="0.25">
      <c r="A117" s="31"/>
      <c r="B117" s="6"/>
      <c r="C117" s="26"/>
      <c r="D117" s="12"/>
      <c r="E117" s="13"/>
      <c r="F117" s="14"/>
      <c r="G117" s="14"/>
      <c r="H117" s="15">
        <f t="shared" si="8"/>
        <v>4886362</v>
      </c>
      <c r="I117" s="13"/>
    </row>
    <row r="118" spans="1:12" s="16" customFormat="1" ht="26.25" hidden="1" customHeight="1" x14ac:dyDescent="0.25">
      <c r="A118" s="31"/>
      <c r="B118" s="6"/>
      <c r="C118" s="26"/>
      <c r="D118" s="12"/>
      <c r="E118" s="13"/>
      <c r="F118" s="14"/>
      <c r="G118" s="14"/>
      <c r="H118" s="15">
        <f t="shared" si="8"/>
        <v>4886362</v>
      </c>
      <c r="I118" s="13"/>
    </row>
    <row r="119" spans="1:12" s="16" customFormat="1" ht="26.25" hidden="1" customHeight="1" x14ac:dyDescent="0.25">
      <c r="A119" s="31"/>
      <c r="B119" s="6"/>
      <c r="C119" s="26"/>
      <c r="D119" s="12"/>
      <c r="E119" s="13"/>
      <c r="F119" s="14"/>
      <c r="G119" s="14"/>
      <c r="H119" s="15">
        <f t="shared" si="8"/>
        <v>4886362</v>
      </c>
      <c r="I119" s="13"/>
    </row>
    <row r="120" spans="1:12" s="16" customFormat="1" ht="26.25" hidden="1" customHeight="1" x14ac:dyDescent="0.25">
      <c r="A120" s="31"/>
      <c r="B120" s="6"/>
      <c r="C120" s="26"/>
      <c r="D120" s="12"/>
      <c r="E120" s="13"/>
      <c r="F120" s="14"/>
      <c r="G120" s="14"/>
      <c r="H120" s="15">
        <f t="shared" si="8"/>
        <v>4886362</v>
      </c>
      <c r="I120" s="13"/>
    </row>
    <row r="121" spans="1:12" s="16" customFormat="1" ht="26.25" hidden="1" customHeight="1" x14ac:dyDescent="0.25">
      <c r="A121" s="31"/>
      <c r="B121" s="6"/>
      <c r="C121" s="26"/>
      <c r="D121" s="12"/>
      <c r="E121" s="13"/>
      <c r="F121" s="14"/>
      <c r="G121" s="14"/>
      <c r="H121" s="15">
        <f t="shared" si="8"/>
        <v>4886362</v>
      </c>
      <c r="I121" s="13"/>
    </row>
    <row r="122" spans="1:12" s="16" customFormat="1" ht="26.25" hidden="1" customHeight="1" x14ac:dyDescent="0.25">
      <c r="A122" s="31"/>
      <c r="B122" s="6"/>
      <c r="C122" s="26"/>
      <c r="D122" s="12"/>
      <c r="E122" s="13"/>
      <c r="F122" s="14"/>
      <c r="G122" s="14"/>
      <c r="H122" s="15">
        <f>H121+F122-G122</f>
        <v>4886362</v>
      </c>
      <c r="I122" s="13"/>
    </row>
    <row r="123" spans="1:12" s="16" customFormat="1" ht="26.25" hidden="1" customHeight="1" x14ac:dyDescent="0.25">
      <c r="A123" s="31"/>
      <c r="B123" s="6"/>
      <c r="C123" s="26"/>
      <c r="D123" s="12"/>
      <c r="E123" s="13"/>
      <c r="F123" s="14"/>
      <c r="G123" s="14"/>
      <c r="H123" s="15">
        <f>H122+F123-G123</f>
        <v>4886362</v>
      </c>
      <c r="I123" s="13"/>
    </row>
    <row r="124" spans="1:12" s="16" customFormat="1" ht="26.25" hidden="1" customHeight="1" x14ac:dyDescent="0.25">
      <c r="A124" s="31"/>
      <c r="B124" s="6"/>
      <c r="C124" s="26"/>
      <c r="D124" s="12"/>
      <c r="E124" s="13"/>
      <c r="F124" s="14"/>
      <c r="G124" s="14"/>
      <c r="H124" s="15">
        <f t="shared" ref="H124:H125" si="9">H123+F124-G124</f>
        <v>4886362</v>
      </c>
      <c r="I124" s="13"/>
    </row>
    <row r="125" spans="1:12" s="16" customFormat="1" ht="26.25" hidden="1" customHeight="1" x14ac:dyDescent="0.25">
      <c r="A125" s="31"/>
      <c r="B125" s="6"/>
      <c r="C125" s="26"/>
      <c r="D125" s="12"/>
      <c r="E125" s="13"/>
      <c r="F125" s="14"/>
      <c r="G125" s="14"/>
      <c r="H125" s="15">
        <f t="shared" si="9"/>
        <v>4886362</v>
      </c>
      <c r="I125" s="13"/>
    </row>
    <row r="126" spans="1:12" ht="33" customHeight="1" x14ac:dyDescent="0.45">
      <c r="A126" s="32"/>
      <c r="B126" s="1"/>
      <c r="C126" s="1"/>
      <c r="D126" s="1"/>
      <c r="E126" s="17"/>
      <c r="F126" s="18"/>
      <c r="G126" s="18"/>
      <c r="H126" s="11">
        <f>H125</f>
        <v>4886362</v>
      </c>
      <c r="I126" s="19" t="s">
        <v>112</v>
      </c>
      <c r="K126" s="20"/>
      <c r="L126" s="20"/>
    </row>
    <row r="129" spans="1:9" x14ac:dyDescent="0.45">
      <c r="A129" s="2" t="s">
        <v>17</v>
      </c>
      <c r="B129" s="2"/>
      <c r="C129" s="2"/>
      <c r="D129" s="2"/>
      <c r="E129" s="3"/>
      <c r="F129" s="4"/>
      <c r="G129" s="4"/>
      <c r="H129" s="4"/>
      <c r="I129" s="3"/>
    </row>
    <row r="130" spans="1:9" x14ac:dyDescent="0.45">
      <c r="A130" s="2"/>
      <c r="B130" s="2"/>
      <c r="C130" s="2"/>
      <c r="D130" s="2"/>
      <c r="E130" s="3"/>
      <c r="F130" s="4"/>
      <c r="G130" s="4"/>
      <c r="H130" s="4"/>
      <c r="I130" s="3"/>
    </row>
    <row r="131" spans="1:9" s="8" customFormat="1" ht="24.75" customHeight="1" x14ac:dyDescent="0.25">
      <c r="A131" s="6" t="s">
        <v>0</v>
      </c>
      <c r="B131" s="6" t="s">
        <v>1</v>
      </c>
      <c r="C131" s="6" t="s">
        <v>2</v>
      </c>
      <c r="D131" s="6" t="s">
        <v>3</v>
      </c>
      <c r="E131" s="6" t="s">
        <v>4</v>
      </c>
      <c r="F131" s="7" t="s">
        <v>5</v>
      </c>
      <c r="G131" s="7" t="s">
        <v>6</v>
      </c>
      <c r="H131" s="7" t="s">
        <v>7</v>
      </c>
      <c r="I131" s="6" t="s">
        <v>8</v>
      </c>
    </row>
    <row r="132" spans="1:9" s="8" customFormat="1" ht="26.25" customHeight="1" x14ac:dyDescent="0.25">
      <c r="A132" s="30">
        <v>45223</v>
      </c>
      <c r="B132" s="9"/>
      <c r="C132" s="9"/>
      <c r="D132" s="9"/>
      <c r="E132" s="9" t="s">
        <v>9</v>
      </c>
      <c r="F132" s="10"/>
      <c r="G132" s="10"/>
      <c r="H132" s="11">
        <f>H126</f>
        <v>4886362</v>
      </c>
      <c r="I132" s="9"/>
    </row>
    <row r="133" spans="1:9" s="16" customFormat="1" ht="34.5" customHeight="1" x14ac:dyDescent="0.25">
      <c r="A133" s="31"/>
      <c r="B133" s="6" t="s">
        <v>114</v>
      </c>
      <c r="C133" s="26" t="s">
        <v>34</v>
      </c>
      <c r="D133" s="12" t="s">
        <v>31</v>
      </c>
      <c r="E133" s="13" t="s">
        <v>115</v>
      </c>
      <c r="F133" s="14">
        <v>6970000</v>
      </c>
      <c r="G133" s="14">
        <v>0</v>
      </c>
      <c r="H133" s="15">
        <f>H132+F133-G133</f>
        <v>11856362</v>
      </c>
      <c r="I133" s="13"/>
    </row>
    <row r="134" spans="1:9" s="16" customFormat="1" x14ac:dyDescent="0.25">
      <c r="A134" s="31"/>
      <c r="B134" s="6" t="s">
        <v>117</v>
      </c>
      <c r="C134" s="26" t="s">
        <v>118</v>
      </c>
      <c r="D134" s="12" t="s">
        <v>37</v>
      </c>
      <c r="E134" s="13" t="s">
        <v>119</v>
      </c>
      <c r="F134" s="14">
        <v>1300000</v>
      </c>
      <c r="G134" s="14">
        <v>0</v>
      </c>
      <c r="H134" s="15">
        <f t="shared" ref="H134:H138" si="10">H133+F134-G134</f>
        <v>13156362</v>
      </c>
      <c r="I134" s="13"/>
    </row>
    <row r="135" spans="1:9" s="16" customFormat="1" ht="26.25" customHeight="1" x14ac:dyDescent="0.25">
      <c r="A135" s="31"/>
      <c r="B135" s="6" t="s">
        <v>116</v>
      </c>
      <c r="C135" s="12" t="s">
        <v>23</v>
      </c>
      <c r="D135" s="12" t="s">
        <v>37</v>
      </c>
      <c r="E135" s="13" t="s">
        <v>120</v>
      </c>
      <c r="F135" s="14">
        <v>0</v>
      </c>
      <c r="G135" s="14">
        <v>2839600</v>
      </c>
      <c r="H135" s="15">
        <f t="shared" si="10"/>
        <v>10316762</v>
      </c>
      <c r="I135" s="13"/>
    </row>
    <row r="136" spans="1:9" s="16" customFormat="1" ht="26.25" customHeight="1" x14ac:dyDescent="0.25">
      <c r="A136" s="31"/>
      <c r="B136" s="6" t="s">
        <v>121</v>
      </c>
      <c r="C136" s="12" t="s">
        <v>23</v>
      </c>
      <c r="D136" s="12" t="s">
        <v>37</v>
      </c>
      <c r="E136" s="13" t="s">
        <v>124</v>
      </c>
      <c r="F136" s="14">
        <v>0</v>
      </c>
      <c r="G136" s="14">
        <v>1642500</v>
      </c>
      <c r="H136" s="15">
        <f t="shared" si="10"/>
        <v>8674262</v>
      </c>
      <c r="I136" s="13"/>
    </row>
    <row r="137" spans="1:9" s="16" customFormat="1" ht="41.25" customHeight="1" x14ac:dyDescent="0.25">
      <c r="A137" s="31"/>
      <c r="B137" s="6" t="s">
        <v>122</v>
      </c>
      <c r="C137" s="12" t="s">
        <v>23</v>
      </c>
      <c r="D137" s="12" t="s">
        <v>37</v>
      </c>
      <c r="E137" s="13" t="s">
        <v>125</v>
      </c>
      <c r="F137" s="14">
        <v>0</v>
      </c>
      <c r="G137" s="14">
        <v>2183000</v>
      </c>
      <c r="H137" s="15">
        <f t="shared" si="10"/>
        <v>6491262</v>
      </c>
      <c r="I137" s="13"/>
    </row>
    <row r="138" spans="1:9" s="16" customFormat="1" ht="26.25" customHeight="1" x14ac:dyDescent="0.25">
      <c r="A138" s="31"/>
      <c r="B138" s="6" t="s">
        <v>123</v>
      </c>
      <c r="C138" s="12" t="s">
        <v>23</v>
      </c>
      <c r="D138" s="12" t="s">
        <v>37</v>
      </c>
      <c r="E138" s="13" t="s">
        <v>126</v>
      </c>
      <c r="F138" s="14">
        <v>0</v>
      </c>
      <c r="G138" s="14">
        <v>311000</v>
      </c>
      <c r="H138" s="15">
        <f t="shared" si="10"/>
        <v>6180262</v>
      </c>
      <c r="I138" s="13"/>
    </row>
    <row r="139" spans="1:9" s="16" customFormat="1" ht="26.25" hidden="1" customHeight="1" x14ac:dyDescent="0.25">
      <c r="A139" s="31"/>
      <c r="B139" s="6"/>
      <c r="C139" s="26"/>
      <c r="D139" s="12"/>
      <c r="E139" s="13"/>
      <c r="F139" s="14"/>
      <c r="G139" s="14"/>
      <c r="H139" s="15">
        <f t="shared" ref="H134:H142" si="11">H138+F139-G139</f>
        <v>6180262</v>
      </c>
      <c r="I139" s="13"/>
    </row>
    <row r="140" spans="1:9" s="16" customFormat="1" ht="26.25" hidden="1" customHeight="1" x14ac:dyDescent="0.25">
      <c r="A140" s="31"/>
      <c r="B140" s="6"/>
      <c r="C140" s="26"/>
      <c r="D140" s="12"/>
      <c r="E140" s="13"/>
      <c r="F140" s="14"/>
      <c r="G140" s="14"/>
      <c r="H140" s="15">
        <f t="shared" si="11"/>
        <v>6180262</v>
      </c>
      <c r="I140" s="13"/>
    </row>
    <row r="141" spans="1:9" s="16" customFormat="1" ht="26.25" hidden="1" customHeight="1" x14ac:dyDescent="0.25">
      <c r="A141" s="31"/>
      <c r="B141" s="6"/>
      <c r="C141" s="26"/>
      <c r="D141" s="12"/>
      <c r="E141" s="13"/>
      <c r="F141" s="14"/>
      <c r="G141" s="14"/>
      <c r="H141" s="15">
        <f t="shared" si="11"/>
        <v>6180262</v>
      </c>
      <c r="I141" s="13"/>
    </row>
    <row r="142" spans="1:9" s="16" customFormat="1" ht="26.25" hidden="1" customHeight="1" x14ac:dyDescent="0.25">
      <c r="A142" s="31"/>
      <c r="B142" s="6"/>
      <c r="C142" s="26"/>
      <c r="D142" s="12"/>
      <c r="E142" s="13"/>
      <c r="F142" s="14"/>
      <c r="G142" s="14"/>
      <c r="H142" s="15">
        <f t="shared" si="11"/>
        <v>6180262</v>
      </c>
      <c r="I142" s="13"/>
    </row>
    <row r="143" spans="1:9" s="16" customFormat="1" ht="26.25" hidden="1" customHeight="1" x14ac:dyDescent="0.25">
      <c r="A143" s="31"/>
      <c r="B143" s="6"/>
      <c r="C143" s="26"/>
      <c r="D143" s="12"/>
      <c r="E143" s="13"/>
      <c r="F143" s="14"/>
      <c r="G143" s="14"/>
      <c r="H143" s="15">
        <f>H142+F143-G143</f>
        <v>6180262</v>
      </c>
      <c r="I143" s="13"/>
    </row>
    <row r="144" spans="1:9" s="16" customFormat="1" ht="26.25" hidden="1" customHeight="1" x14ac:dyDescent="0.25">
      <c r="A144" s="31"/>
      <c r="B144" s="6"/>
      <c r="C144" s="26"/>
      <c r="D144" s="12"/>
      <c r="E144" s="13"/>
      <c r="F144" s="14"/>
      <c r="G144" s="14"/>
      <c r="H144" s="15">
        <f>H143+F144-G144</f>
        <v>6180262</v>
      </c>
      <c r="I144" s="13"/>
    </row>
    <row r="145" spans="1:12" s="16" customFormat="1" ht="26.25" hidden="1" customHeight="1" x14ac:dyDescent="0.25">
      <c r="A145" s="31"/>
      <c r="B145" s="6"/>
      <c r="C145" s="26"/>
      <c r="D145" s="12"/>
      <c r="E145" s="13"/>
      <c r="F145" s="14"/>
      <c r="G145" s="14"/>
      <c r="H145" s="15">
        <f t="shared" ref="H145:H146" si="12">H144+F145-G145</f>
        <v>6180262</v>
      </c>
      <c r="I145" s="13"/>
    </row>
    <row r="146" spans="1:12" s="16" customFormat="1" ht="26.25" hidden="1" customHeight="1" x14ac:dyDescent="0.25">
      <c r="A146" s="31"/>
      <c r="B146" s="6"/>
      <c r="C146" s="26"/>
      <c r="D146" s="12"/>
      <c r="E146" s="13"/>
      <c r="F146" s="14"/>
      <c r="G146" s="14"/>
      <c r="H146" s="15">
        <f t="shared" si="12"/>
        <v>6180262</v>
      </c>
      <c r="I146" s="13"/>
    </row>
    <row r="147" spans="1:12" ht="33" customHeight="1" x14ac:dyDescent="0.45">
      <c r="A147" s="32"/>
      <c r="B147" s="1"/>
      <c r="C147" s="1"/>
      <c r="D147" s="1"/>
      <c r="E147" s="17"/>
      <c r="F147" s="18"/>
      <c r="G147" s="18"/>
      <c r="H147" s="11">
        <f>H146</f>
        <v>6180262</v>
      </c>
      <c r="I147" s="19" t="s">
        <v>127</v>
      </c>
      <c r="K147" s="20"/>
      <c r="L147" s="20"/>
    </row>
  </sheetData>
  <mergeCells count="8">
    <mergeCell ref="A132:A147"/>
    <mergeCell ref="A111:A126"/>
    <mergeCell ref="A91:A106"/>
    <mergeCell ref="A5:A10"/>
    <mergeCell ref="A16:A23"/>
    <mergeCell ref="A28:A43"/>
    <mergeCell ref="A49:A64"/>
    <mergeCell ref="A70:A85"/>
  </mergeCells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zoomScaleNormal="100" workbookViewId="0">
      <selection activeCell="J6" sqref="J6"/>
    </sheetView>
  </sheetViews>
  <sheetFormatPr defaultColWidth="8.7109375" defaultRowHeight="21.75" x14ac:dyDescent="0.55000000000000004"/>
  <cols>
    <col min="1" max="1" width="5.5703125" style="21" customWidth="1"/>
    <col min="2" max="2" width="19.140625" style="21" customWidth="1"/>
    <col min="3" max="3" width="17.5703125" style="21" customWidth="1"/>
    <col min="4" max="4" width="15.5703125" style="21" customWidth="1"/>
    <col min="5" max="5" width="19.42578125" style="21" customWidth="1"/>
    <col min="6" max="6" width="8.7109375" style="21"/>
    <col min="7" max="7" width="12.5703125" style="21" customWidth="1"/>
    <col min="8" max="16384" width="8.7109375" style="21"/>
  </cols>
  <sheetData>
    <row r="1" spans="1:7" ht="30" customHeight="1" x14ac:dyDescent="0.55000000000000004">
      <c r="A1" s="23" t="s">
        <v>15</v>
      </c>
      <c r="B1" s="23" t="s">
        <v>10</v>
      </c>
      <c r="C1" s="23" t="s">
        <v>11</v>
      </c>
      <c r="D1" s="23" t="s">
        <v>12</v>
      </c>
      <c r="E1" s="23" t="s">
        <v>13</v>
      </c>
      <c r="F1" s="23" t="s">
        <v>14</v>
      </c>
      <c r="G1" s="23" t="s">
        <v>16</v>
      </c>
    </row>
    <row r="2" spans="1:7" ht="30" customHeight="1" x14ac:dyDescent="0.55000000000000004">
      <c r="A2" s="22"/>
      <c r="B2" s="22"/>
      <c r="C2" s="22"/>
      <c r="D2" s="22"/>
      <c r="E2" s="22"/>
      <c r="F2" s="22"/>
      <c r="G2" s="22"/>
    </row>
    <row r="3" spans="1:7" ht="30" customHeight="1" x14ac:dyDescent="0.55000000000000004">
      <c r="A3" s="22"/>
      <c r="B3" s="22"/>
      <c r="C3" s="22"/>
      <c r="D3" s="22"/>
      <c r="E3" s="22"/>
      <c r="F3" s="22"/>
      <c r="G3" s="22"/>
    </row>
    <row r="4" spans="1:7" ht="30" customHeight="1" x14ac:dyDescent="0.55000000000000004">
      <c r="A4" s="22"/>
      <c r="B4" s="22"/>
      <c r="C4" s="22"/>
      <c r="D4" s="22"/>
      <c r="E4" s="22"/>
      <c r="F4" s="22"/>
      <c r="G4" s="22"/>
    </row>
    <row r="5" spans="1:7" ht="30" customHeight="1" x14ac:dyDescent="0.55000000000000004">
      <c r="A5" s="22"/>
      <c r="B5" s="22"/>
      <c r="C5" s="22"/>
      <c r="D5" s="22"/>
      <c r="E5" s="22"/>
      <c r="F5" s="22"/>
      <c r="G5" s="22"/>
    </row>
    <row r="6" spans="1:7" ht="30" customHeight="1" x14ac:dyDescent="0.55000000000000004">
      <c r="A6" s="22"/>
      <c r="B6" s="22"/>
      <c r="C6" s="22"/>
      <c r="D6" s="22"/>
      <c r="E6" s="22"/>
      <c r="F6" s="22"/>
      <c r="G6" s="22"/>
    </row>
    <row r="7" spans="1:7" ht="30" customHeight="1" x14ac:dyDescent="0.55000000000000004">
      <c r="A7" s="22"/>
      <c r="B7" s="22"/>
      <c r="C7" s="22"/>
      <c r="D7" s="22"/>
      <c r="E7" s="22"/>
      <c r="F7" s="22"/>
      <c r="G7" s="22"/>
    </row>
    <row r="8" spans="1:7" ht="30" customHeight="1" x14ac:dyDescent="0.55000000000000004">
      <c r="A8" s="22"/>
      <c r="B8" s="22"/>
      <c r="C8" s="22"/>
      <c r="D8" s="22"/>
      <c r="E8" s="22"/>
      <c r="F8" s="22"/>
      <c r="G8" s="22"/>
    </row>
    <row r="9" spans="1:7" ht="30" customHeight="1" x14ac:dyDescent="0.55000000000000004">
      <c r="A9" s="22"/>
      <c r="B9" s="22"/>
      <c r="C9" s="22"/>
      <c r="D9" s="22"/>
      <c r="E9" s="22"/>
      <c r="F9" s="22"/>
      <c r="G9" s="22"/>
    </row>
    <row r="10" spans="1:7" ht="30" customHeight="1" x14ac:dyDescent="0.55000000000000004">
      <c r="A10" s="22"/>
      <c r="B10" s="22"/>
      <c r="C10" s="22"/>
      <c r="D10" s="22"/>
      <c r="E10" s="22"/>
      <c r="F10" s="22"/>
      <c r="G10" s="22"/>
    </row>
    <row r="11" spans="1:7" ht="30" customHeight="1" x14ac:dyDescent="0.55000000000000004">
      <c r="A11" s="22"/>
      <c r="B11" s="22"/>
      <c r="C11" s="22"/>
      <c r="D11" s="22"/>
      <c r="E11" s="22"/>
      <c r="F11" s="22"/>
      <c r="G11" s="22"/>
    </row>
    <row r="12" spans="1:7" ht="30" customHeight="1" x14ac:dyDescent="0.55000000000000004">
      <c r="A12" s="22"/>
      <c r="B12" s="22"/>
      <c r="C12" s="22"/>
      <c r="D12" s="22"/>
      <c r="E12" s="22"/>
      <c r="F12" s="22"/>
      <c r="G12" s="22"/>
    </row>
    <row r="13" spans="1:7" ht="30" customHeight="1" x14ac:dyDescent="0.55000000000000004">
      <c r="A13" s="22"/>
      <c r="B13" s="22"/>
      <c r="C13" s="22"/>
      <c r="D13" s="22"/>
      <c r="E13" s="22"/>
      <c r="F13" s="22"/>
      <c r="G13" s="22"/>
    </row>
    <row r="14" spans="1:7" ht="30" customHeight="1" x14ac:dyDescent="0.55000000000000004">
      <c r="A14" s="22"/>
      <c r="B14" s="22"/>
      <c r="C14" s="22"/>
      <c r="D14" s="22"/>
      <c r="E14" s="22"/>
      <c r="F14" s="22"/>
      <c r="G14" s="22"/>
    </row>
    <row r="15" spans="1:7" ht="30" customHeight="1" x14ac:dyDescent="0.55000000000000004">
      <c r="A15" s="22"/>
      <c r="B15" s="22"/>
      <c r="C15" s="22"/>
      <c r="D15" s="22"/>
      <c r="E15" s="22"/>
      <c r="F15" s="22"/>
      <c r="G15" s="22"/>
    </row>
    <row r="16" spans="1:7" ht="30" customHeight="1" x14ac:dyDescent="0.55000000000000004">
      <c r="A16" s="22"/>
      <c r="B16" s="22"/>
      <c r="C16" s="22"/>
      <c r="D16" s="22"/>
      <c r="E16" s="22"/>
      <c r="F16" s="22"/>
      <c r="G16" s="22"/>
    </row>
    <row r="17" spans="1:7" ht="30" customHeight="1" x14ac:dyDescent="0.55000000000000004">
      <c r="A17" s="22"/>
      <c r="B17" s="22"/>
      <c r="C17" s="22"/>
      <c r="D17" s="22"/>
      <c r="E17" s="22"/>
      <c r="F17" s="22"/>
      <c r="G17" s="22"/>
    </row>
    <row r="18" spans="1:7" ht="30" customHeight="1" x14ac:dyDescent="0.55000000000000004">
      <c r="A18" s="22"/>
      <c r="B18" s="22"/>
      <c r="C18" s="22"/>
      <c r="D18" s="22"/>
      <c r="E18" s="22"/>
      <c r="F18" s="22"/>
      <c r="G18" s="22"/>
    </row>
    <row r="19" spans="1:7" ht="30" customHeight="1" x14ac:dyDescent="0.55000000000000004">
      <c r="A19" s="22"/>
      <c r="B19" s="22"/>
      <c r="C19" s="22"/>
      <c r="D19" s="22"/>
      <c r="E19" s="22"/>
      <c r="F19" s="22"/>
      <c r="G19" s="22"/>
    </row>
    <row r="20" spans="1:7" ht="30" customHeight="1" x14ac:dyDescent="0.55000000000000004">
      <c r="A20" s="22"/>
      <c r="B20" s="22"/>
      <c r="C20" s="22"/>
      <c r="D20" s="22"/>
      <c r="E20" s="22"/>
      <c r="F20" s="22"/>
      <c r="G20" s="22"/>
    </row>
    <row r="21" spans="1:7" ht="30" customHeight="1" x14ac:dyDescent="0.55000000000000004">
      <c r="A21" s="22"/>
      <c r="B21" s="22"/>
      <c r="C21" s="22"/>
      <c r="D21" s="22"/>
      <c r="E21" s="22"/>
      <c r="F21" s="22"/>
      <c r="G21" s="22"/>
    </row>
    <row r="22" spans="1:7" ht="30" customHeight="1" x14ac:dyDescent="0.55000000000000004">
      <c r="A22" s="22"/>
      <c r="B22" s="22"/>
      <c r="C22" s="22"/>
      <c r="D22" s="22"/>
      <c r="E22" s="22"/>
      <c r="F22" s="22"/>
      <c r="G22" s="22"/>
    </row>
    <row r="23" spans="1:7" ht="30" customHeight="1" x14ac:dyDescent="0.55000000000000004">
      <c r="A23" s="22"/>
      <c r="B23" s="22"/>
      <c r="C23" s="22"/>
      <c r="D23" s="22"/>
      <c r="E23" s="22"/>
      <c r="F23" s="22"/>
      <c r="G23" s="22"/>
    </row>
    <row r="24" spans="1:7" ht="30" customHeight="1" x14ac:dyDescent="0.55000000000000004">
      <c r="A24" s="22"/>
      <c r="B24" s="22"/>
      <c r="C24" s="22"/>
      <c r="D24" s="22"/>
      <c r="E24" s="22"/>
      <c r="F24" s="22"/>
      <c r="G24" s="22"/>
    </row>
    <row r="25" spans="1:7" ht="30" customHeight="1" x14ac:dyDescent="0.55000000000000004"/>
    <row r="26" spans="1:7" ht="30" customHeight="1" x14ac:dyDescent="0.55000000000000004"/>
    <row r="27" spans="1:7" ht="30" customHeight="1" x14ac:dyDescent="0.55000000000000004"/>
    <row r="28" spans="1:7" ht="30" customHeight="1" x14ac:dyDescent="0.55000000000000004"/>
    <row r="29" spans="1:7" ht="30" customHeight="1" x14ac:dyDescent="0.55000000000000004"/>
    <row r="30" spans="1:7" ht="30" customHeight="1" x14ac:dyDescent="0.55000000000000004"/>
    <row r="31" spans="1:7" ht="30" customHeight="1" x14ac:dyDescent="0.55000000000000004"/>
    <row r="32" spans="1:7" ht="30" customHeight="1" x14ac:dyDescent="0.55000000000000004"/>
    <row r="33" ht="30" customHeight="1" x14ac:dyDescent="0.55000000000000004"/>
    <row r="34" ht="30" customHeight="1" x14ac:dyDescent="0.55000000000000004"/>
    <row r="35" ht="30" customHeight="1" x14ac:dyDescent="0.55000000000000004"/>
    <row r="36" ht="30" customHeight="1" x14ac:dyDescent="0.55000000000000004"/>
  </sheetData>
  <pageMargins left="0.3" right="0.3" top="0.75" bottom="0.5" header="0.3" footer="0.3"/>
  <pageSetup paperSize="9" scale="9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opLeftCell="C7" workbookViewId="0">
      <selection activeCell="H19" sqref="H19"/>
    </sheetView>
  </sheetViews>
  <sheetFormatPr defaultRowHeight="15" x14ac:dyDescent="0.25"/>
  <cols>
    <col min="2" max="2" width="22.5703125" bestFit="1" customWidth="1"/>
    <col min="3" max="3" width="17.85546875" bestFit="1" customWidth="1"/>
    <col min="4" max="4" width="13.5703125" bestFit="1" customWidth="1"/>
    <col min="5" max="5" width="83.5703125" bestFit="1" customWidth="1"/>
    <col min="6" max="6" width="11.5703125" bestFit="1" customWidth="1"/>
    <col min="7" max="7" width="10.5703125" bestFit="1" customWidth="1"/>
    <col min="8" max="8" width="11.5703125" bestFit="1" customWidth="1"/>
  </cols>
  <sheetData>
    <row r="1" spans="1:10" s="16" customFormat="1" ht="34.5" customHeight="1" x14ac:dyDescent="0.25">
      <c r="A1"/>
      <c r="B1" s="6" t="s">
        <v>40</v>
      </c>
      <c r="C1" s="26" t="s">
        <v>34</v>
      </c>
      <c r="D1" s="12" t="s">
        <v>31</v>
      </c>
      <c r="E1" s="13" t="s">
        <v>69</v>
      </c>
      <c r="F1" s="14">
        <v>17000000</v>
      </c>
      <c r="G1" s="14">
        <v>0</v>
      </c>
      <c r="H1" s="15">
        <f>F1</f>
        <v>17000000</v>
      </c>
      <c r="I1" s="13"/>
    </row>
    <row r="2" spans="1:10" s="16" customFormat="1" ht="26.25" customHeight="1" x14ac:dyDescent="0.25">
      <c r="A2"/>
      <c r="B2" s="6"/>
      <c r="C2" s="26"/>
      <c r="D2" s="12"/>
      <c r="E2" s="13"/>
      <c r="F2" s="14"/>
      <c r="G2" s="14">
        <v>2830000</v>
      </c>
      <c r="H2" s="15">
        <f>H1+F2-G2</f>
        <v>14170000</v>
      </c>
      <c r="I2" s="13"/>
    </row>
    <row r="3" spans="1:10" s="16" customFormat="1" ht="26.25" customHeight="1" x14ac:dyDescent="0.25">
      <c r="A3"/>
      <c r="B3" s="6"/>
      <c r="C3" s="26"/>
      <c r="D3" s="12"/>
      <c r="E3" s="13"/>
      <c r="F3" s="14"/>
      <c r="G3" s="14">
        <v>2514200</v>
      </c>
      <c r="H3" s="15">
        <f t="shared" ref="H3:H14" si="0">H2+F3-G3</f>
        <v>11655800</v>
      </c>
      <c r="I3" s="13"/>
    </row>
    <row r="4" spans="1:10" s="16" customFormat="1" ht="26.25" customHeight="1" x14ac:dyDescent="0.25">
      <c r="A4"/>
      <c r="B4" s="6"/>
      <c r="C4" s="26"/>
      <c r="D4" s="12"/>
      <c r="E4" s="13"/>
      <c r="F4" s="14"/>
      <c r="G4" s="14">
        <v>2081545</v>
      </c>
      <c r="H4" s="15">
        <f t="shared" si="0"/>
        <v>9574255</v>
      </c>
      <c r="I4" s="13"/>
    </row>
    <row r="5" spans="1:10" s="16" customFormat="1" ht="41.25" customHeight="1" x14ac:dyDescent="0.25">
      <c r="A5"/>
      <c r="B5" s="6"/>
      <c r="C5" s="26"/>
      <c r="D5" s="12"/>
      <c r="E5" s="13"/>
      <c r="F5" s="14"/>
      <c r="G5" s="14">
        <v>2213000</v>
      </c>
      <c r="H5" s="15">
        <f t="shared" si="0"/>
        <v>7361255</v>
      </c>
      <c r="I5" s="13"/>
    </row>
    <row r="6" spans="1:10" s="16" customFormat="1" ht="26.25" customHeight="1" x14ac:dyDescent="0.25">
      <c r="A6"/>
      <c r="B6" s="6"/>
      <c r="C6" s="26"/>
      <c r="D6" s="12"/>
      <c r="E6" s="13"/>
      <c r="F6" s="14"/>
      <c r="G6" s="14">
        <v>1710000</v>
      </c>
      <c r="H6" s="15">
        <f t="shared" si="0"/>
        <v>5651255</v>
      </c>
      <c r="I6" s="13"/>
    </row>
    <row r="7" spans="1:10" s="16" customFormat="1" ht="26.25" customHeight="1" x14ac:dyDescent="0.25">
      <c r="A7"/>
      <c r="B7" s="6"/>
      <c r="C7" s="26"/>
      <c r="D7" s="12"/>
      <c r="E7" s="13"/>
      <c r="F7" s="14"/>
      <c r="G7" s="14">
        <v>145000</v>
      </c>
      <c r="H7" s="15">
        <f t="shared" si="0"/>
        <v>5506255</v>
      </c>
      <c r="I7" s="13"/>
    </row>
    <row r="8" spans="1:10" s="16" customFormat="1" ht="26.25" customHeight="1" x14ac:dyDescent="0.25">
      <c r="A8"/>
      <c r="B8" s="6"/>
      <c r="C8" s="26"/>
      <c r="D8" s="12"/>
      <c r="E8" s="13"/>
      <c r="F8" s="14"/>
      <c r="G8" s="14">
        <v>2562000</v>
      </c>
      <c r="H8" s="15">
        <f t="shared" si="0"/>
        <v>2944255</v>
      </c>
      <c r="I8" s="13"/>
    </row>
    <row r="9" spans="1:10" s="16" customFormat="1" ht="26.25" customHeight="1" x14ac:dyDescent="0.25">
      <c r="A9"/>
      <c r="B9" s="6"/>
      <c r="C9" s="26"/>
      <c r="D9" s="12"/>
      <c r="E9" s="13"/>
      <c r="F9" s="14"/>
      <c r="G9" s="14">
        <v>2902000</v>
      </c>
      <c r="H9" s="15">
        <f t="shared" si="0"/>
        <v>42255</v>
      </c>
      <c r="I9" s="13"/>
    </row>
    <row r="10" spans="1:10" s="16" customFormat="1" ht="26.25" customHeight="1" x14ac:dyDescent="0.25">
      <c r="A10"/>
      <c r="B10" s="6"/>
      <c r="C10" s="26"/>
      <c r="D10" s="12"/>
      <c r="E10" s="13" t="s">
        <v>70</v>
      </c>
      <c r="F10" s="14">
        <v>500000</v>
      </c>
      <c r="G10" s="14">
        <v>0</v>
      </c>
      <c r="H10" s="15">
        <f t="shared" si="0"/>
        <v>542255</v>
      </c>
      <c r="I10" s="13"/>
    </row>
    <row r="11" spans="1:10" s="16" customFormat="1" ht="26.25" customHeight="1" x14ac:dyDescent="0.25">
      <c r="A11"/>
      <c r="B11" s="6"/>
      <c r="C11" s="26"/>
      <c r="D11" s="12"/>
      <c r="E11" s="13"/>
      <c r="F11" s="14"/>
      <c r="G11" s="14">
        <v>520000</v>
      </c>
      <c r="H11" s="15">
        <f t="shared" si="0"/>
        <v>22255</v>
      </c>
      <c r="I11" s="13"/>
    </row>
    <row r="12" spans="1:10" s="16" customFormat="1" ht="26.25" customHeight="1" x14ac:dyDescent="0.25">
      <c r="A12"/>
      <c r="B12" s="6"/>
      <c r="C12" s="12"/>
      <c r="D12" s="12"/>
      <c r="E12" s="25" t="s">
        <v>71</v>
      </c>
      <c r="F12" s="14">
        <v>821000</v>
      </c>
      <c r="G12" s="14"/>
      <c r="H12" s="15">
        <f t="shared" si="0"/>
        <v>843255</v>
      </c>
      <c r="I12" s="13"/>
    </row>
    <row r="13" spans="1:10" s="16" customFormat="1" ht="26.25" customHeight="1" x14ac:dyDescent="0.25">
      <c r="A13"/>
      <c r="B13" s="6"/>
      <c r="C13" s="12"/>
      <c r="D13" s="12"/>
      <c r="E13" s="25"/>
      <c r="F13" s="14"/>
      <c r="G13" s="14">
        <v>3000</v>
      </c>
      <c r="H13" s="15">
        <f t="shared" si="0"/>
        <v>840255</v>
      </c>
      <c r="I13" s="13"/>
    </row>
    <row r="14" spans="1:10" s="16" customFormat="1" ht="26.25" customHeight="1" x14ac:dyDescent="0.25">
      <c r="A14"/>
      <c r="B14" s="6"/>
      <c r="C14" s="12"/>
      <c r="D14" s="12"/>
      <c r="E14" s="25"/>
      <c r="F14" s="14">
        <v>1300000</v>
      </c>
      <c r="G14" s="14"/>
      <c r="H14" s="15">
        <f t="shared" si="0"/>
        <v>2140255</v>
      </c>
      <c r="I14" s="13"/>
      <c r="J14" s="28"/>
    </row>
    <row r="15" spans="1:10" ht="18" x14ac:dyDescent="0.25">
      <c r="B15" s="6"/>
      <c r="C15" s="12"/>
      <c r="D15" s="12"/>
      <c r="E15" s="25"/>
      <c r="F15" s="14"/>
      <c r="G15" s="14">
        <v>1300000</v>
      </c>
      <c r="H15" s="15">
        <f>H14+F15-G15</f>
        <v>840255</v>
      </c>
      <c r="I15" s="13"/>
    </row>
    <row r="16" spans="1:10" ht="18" x14ac:dyDescent="0.25">
      <c r="B16" s="6"/>
      <c r="C16" s="12"/>
      <c r="D16" s="12"/>
      <c r="E16" s="25"/>
      <c r="F16" s="14"/>
      <c r="G16" s="14"/>
      <c r="H16" s="15"/>
      <c r="I16" s="13"/>
    </row>
    <row r="18" spans="8:8" x14ac:dyDescent="0.25">
      <c r="H18" s="29"/>
    </row>
    <row r="19" spans="8:8" x14ac:dyDescent="0.25">
      <c r="H19" s="29">
        <f>H15+2753200</f>
        <v>3593455</v>
      </c>
    </row>
  </sheetData>
  <pageMargins left="0.7" right="0" top="0.75" bottom="0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Oct'2023</vt:lpstr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2023-10-09T08:08:07Z</cp:lastPrinted>
  <dcterms:created xsi:type="dcterms:W3CDTF">2021-10-01T08:18:24Z</dcterms:created>
  <dcterms:modified xsi:type="dcterms:W3CDTF">2023-10-24T08:53:34Z</dcterms:modified>
</cp:coreProperties>
</file>