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orking" sheetId="1" r:id="rId1"/>
    <sheet name="Sheet2" sheetId="6" r:id="rId2"/>
    <sheet name="Sheet1" sheetId="5" r:id="rId3"/>
    <sheet name="INQ (3)" sheetId="7" r:id="rId4"/>
  </sheets>
  <definedNames>
    <definedName name="_xlnm._FilterDatabase" localSheetId="2" hidden="1">Sheet1!#REF!</definedName>
    <definedName name="_xlnm._FilterDatabase" localSheetId="0" hidden="1">Working!$A$4:$CC$67</definedName>
  </definedNames>
  <calcPr calcId="152511"/>
</workbook>
</file>

<file path=xl/calcChain.xml><?xml version="1.0" encoding="utf-8"?>
<calcChain xmlns="http://schemas.openxmlformats.org/spreadsheetml/2006/main">
  <c r="K43" i="7" l="1"/>
  <c r="L43" i="7"/>
  <c r="L48" i="7" s="1"/>
  <c r="L47" i="7"/>
  <c r="K47" i="7"/>
  <c r="L46" i="7"/>
  <c r="K46" i="7"/>
  <c r="L45" i="7"/>
  <c r="K45" i="7"/>
  <c r="L44" i="7"/>
  <c r="K44" i="7"/>
  <c r="K38" i="7"/>
  <c r="K37" i="7"/>
  <c r="L36" i="7"/>
  <c r="K36" i="7"/>
  <c r="K35" i="7"/>
  <c r="K34" i="7"/>
  <c r="K33" i="7"/>
  <c r="K32" i="7"/>
  <c r="K15" i="7"/>
  <c r="L15" i="7" s="1"/>
  <c r="K11" i="7"/>
  <c r="K27" i="7"/>
  <c r="L27" i="7" s="1"/>
  <c r="L28" i="7" s="1"/>
  <c r="K7" i="7"/>
  <c r="L7" i="7" s="1"/>
  <c r="CA64" i="1" l="1"/>
  <c r="CA62" i="1"/>
  <c r="CA53" i="1"/>
  <c r="CA52" i="1"/>
  <c r="CA49" i="1"/>
  <c r="CA48" i="1"/>
  <c r="CA46" i="1"/>
  <c r="CA44" i="1"/>
  <c r="CA43" i="1"/>
  <c r="CA42" i="1"/>
  <c r="CA26" i="1"/>
  <c r="CA25" i="1"/>
  <c r="CA9" i="1"/>
  <c r="CA7" i="1"/>
  <c r="CA5" i="1"/>
  <c r="BX66" i="1"/>
  <c r="BX65" i="1"/>
  <c r="BX64" i="1"/>
  <c r="BX63" i="1"/>
  <c r="BX62" i="1"/>
  <c r="BX61" i="1"/>
  <c r="BX60" i="1"/>
  <c r="BX59" i="1"/>
  <c r="BX58" i="1"/>
  <c r="BX57" i="1"/>
  <c r="BX56" i="1"/>
  <c r="BX55" i="1"/>
  <c r="BX54" i="1"/>
  <c r="BX53" i="1"/>
  <c r="BX52" i="1"/>
  <c r="BX51" i="1"/>
  <c r="BX50" i="1"/>
  <c r="BX49" i="1"/>
  <c r="BX48" i="1"/>
  <c r="BX47" i="1"/>
  <c r="BX46" i="1"/>
  <c r="BX45" i="1"/>
  <c r="BX44" i="1"/>
  <c r="BX43" i="1"/>
  <c r="BX42" i="1"/>
  <c r="BX41" i="1"/>
  <c r="BX40" i="1"/>
  <c r="BX39" i="1"/>
  <c r="BX38" i="1"/>
  <c r="BX37" i="1"/>
  <c r="BX36" i="1"/>
  <c r="BX35" i="1"/>
  <c r="BX34" i="1"/>
  <c r="BX33" i="1"/>
  <c r="BX32" i="1"/>
  <c r="BX31" i="1"/>
  <c r="BX30" i="1"/>
  <c r="BX29" i="1"/>
  <c r="BX28" i="1"/>
  <c r="BX27" i="1"/>
  <c r="BX26" i="1"/>
  <c r="BX25" i="1"/>
  <c r="BX24" i="1"/>
  <c r="BX23" i="1"/>
  <c r="BX22" i="1"/>
  <c r="BX21" i="1"/>
  <c r="BX20" i="1"/>
  <c r="BX19" i="1"/>
  <c r="BX18" i="1"/>
  <c r="BX17" i="1"/>
  <c r="BX16" i="1"/>
  <c r="BX15" i="1"/>
  <c r="BX14" i="1"/>
  <c r="BX13" i="1"/>
  <c r="BX12" i="1"/>
  <c r="BX11" i="1"/>
  <c r="BX10" i="1"/>
  <c r="BX9" i="1"/>
  <c r="BX8" i="1"/>
  <c r="BX7" i="1"/>
  <c r="BX6" i="1"/>
  <c r="BX5" i="1"/>
  <c r="N43" i="1" l="1"/>
  <c r="N42" i="1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B1" i="5"/>
  <c r="N39" i="1" l="1"/>
  <c r="N38" i="1"/>
  <c r="N26" i="1"/>
  <c r="N25" i="1"/>
  <c r="N10" i="1"/>
  <c r="N9" i="1"/>
  <c r="N12" i="1"/>
  <c r="N11" i="1"/>
  <c r="N8" i="1"/>
  <c r="N7" i="1"/>
  <c r="L35" i="7" l="1"/>
  <c r="L34" i="7"/>
  <c r="L32" i="7"/>
  <c r="L38" i="7"/>
  <c r="L37" i="7"/>
  <c r="L33" i="7"/>
  <c r="K21" i="7"/>
  <c r="L21" i="7" s="1"/>
  <c r="K20" i="7"/>
  <c r="L20" i="7" s="1"/>
  <c r="K14" i="7"/>
  <c r="K13" i="7"/>
  <c r="L13" i="7" s="1"/>
  <c r="K12" i="7"/>
  <c r="L14" i="7"/>
  <c r="L12" i="7"/>
  <c r="L11" i="7"/>
  <c r="L16" i="7" l="1"/>
  <c r="L22" i="7"/>
  <c r="L39" i="7"/>
  <c r="CA11" i="1" l="1"/>
  <c r="CA10" i="1"/>
  <c r="CA8" i="1"/>
  <c r="BY66" i="1"/>
  <c r="BY65" i="1"/>
  <c r="BY64" i="1"/>
  <c r="BY63" i="1"/>
  <c r="BY62" i="1"/>
  <c r="BY61" i="1"/>
  <c r="BY60" i="1"/>
  <c r="BY59" i="1"/>
  <c r="BY58" i="1"/>
  <c r="BY57" i="1"/>
  <c r="BY56" i="1"/>
  <c r="BY55" i="1"/>
  <c r="BY54" i="1"/>
  <c r="BY53" i="1"/>
  <c r="BY52" i="1"/>
  <c r="BY51" i="1"/>
  <c r="BY50" i="1"/>
  <c r="BY49" i="1"/>
  <c r="BY48" i="1"/>
  <c r="BY47" i="1"/>
  <c r="BY46" i="1"/>
  <c r="BY45" i="1"/>
  <c r="BY44" i="1"/>
  <c r="BY43" i="1"/>
  <c r="BY42" i="1"/>
  <c r="BY41" i="1"/>
  <c r="BY40" i="1"/>
  <c r="BY39" i="1"/>
  <c r="BY38" i="1"/>
  <c r="BY37" i="1"/>
  <c r="BY36" i="1"/>
  <c r="BY35" i="1"/>
  <c r="BY34" i="1"/>
  <c r="BY33" i="1"/>
  <c r="BY32" i="1"/>
  <c r="BY31" i="1"/>
  <c r="BY30" i="1"/>
  <c r="BY29" i="1"/>
  <c r="BY28" i="1"/>
  <c r="BY27" i="1"/>
  <c r="BY26" i="1"/>
  <c r="BY25" i="1"/>
  <c r="BY24" i="1"/>
  <c r="BY23" i="1"/>
  <c r="BY22" i="1"/>
  <c r="BY21" i="1"/>
  <c r="BY20" i="1"/>
  <c r="BY19" i="1"/>
  <c r="BY18" i="1"/>
  <c r="BY17" i="1"/>
  <c r="BY16" i="1"/>
  <c r="BY15" i="1"/>
  <c r="BY14" i="1"/>
  <c r="BY13" i="1"/>
  <c r="BY12" i="1"/>
  <c r="BY11" i="1"/>
  <c r="BY10" i="1"/>
  <c r="BY9" i="1"/>
  <c r="BY8" i="1"/>
  <c r="BY7" i="1"/>
  <c r="BY6" i="1"/>
  <c r="BY5" i="1"/>
  <c r="CA12" i="1" l="1"/>
  <c r="BZ65" i="1" l="1"/>
  <c r="BZ66" i="1"/>
  <c r="BZ64" i="1" l="1"/>
  <c r="Q64" i="1"/>
  <c r="O64" i="1"/>
  <c r="BZ63" i="1" l="1"/>
  <c r="O62" i="1" l="1"/>
  <c r="BZ62" i="1"/>
  <c r="Q52" i="1"/>
  <c r="O52" i="1"/>
  <c r="Q62" i="1"/>
  <c r="BZ61" i="1" l="1"/>
  <c r="O10" i="1" l="1"/>
  <c r="BZ60" i="1"/>
  <c r="BZ59" i="1"/>
  <c r="O13" i="1" l="1"/>
  <c r="Q11" i="1"/>
  <c r="O11" i="1"/>
  <c r="O12" i="1"/>
  <c r="Q12" i="1"/>
  <c r="Q5" i="1"/>
  <c r="O5" i="1"/>
  <c r="BZ58" i="1" l="1"/>
  <c r="CA67" i="1" l="1"/>
  <c r="BZ55" i="1"/>
  <c r="BZ56" i="1"/>
  <c r="BZ57" i="1"/>
  <c r="O25" i="1" l="1"/>
  <c r="O49" i="1" l="1"/>
  <c r="O45" i="1"/>
  <c r="O43" i="1"/>
  <c r="Q43" i="1"/>
  <c r="Q44" i="1"/>
  <c r="O44" i="1"/>
  <c r="O26" i="1"/>
  <c r="O53" i="1"/>
  <c r="BZ53" i="1" s="1"/>
  <c r="BZ54" i="1"/>
  <c r="BZ52" i="1"/>
  <c r="O42" i="1"/>
  <c r="O51" i="1"/>
  <c r="BZ51" i="1" s="1"/>
  <c r="BZ50" i="1" l="1"/>
  <c r="BZ26" i="1"/>
  <c r="BZ49" i="1" l="1"/>
  <c r="BZ48" i="1"/>
  <c r="O48" i="1"/>
  <c r="BZ47" i="1" l="1"/>
  <c r="O20" i="1"/>
  <c r="BZ45" i="1"/>
  <c r="BZ44" i="1"/>
  <c r="BZ43" i="1"/>
  <c r="BZ42" i="1"/>
  <c r="Q46" i="1" l="1"/>
  <c r="O46" i="1"/>
  <c r="BZ46" i="1" s="1"/>
  <c r="BZ40" i="1" l="1"/>
  <c r="BZ38" i="1"/>
  <c r="BZ36" i="1"/>
  <c r="BZ34" i="1"/>
  <c r="BZ32" i="1"/>
  <c r="BZ30" i="1"/>
  <c r="BZ28" i="1"/>
  <c r="BZ25" i="1"/>
  <c r="BZ23" i="1"/>
  <c r="BZ21" i="1"/>
  <c r="BZ19" i="1"/>
  <c r="BZ41" i="1"/>
  <c r="BZ39" i="1"/>
  <c r="BZ37" i="1"/>
  <c r="BZ35" i="1"/>
  <c r="BZ33" i="1"/>
  <c r="BZ31" i="1"/>
  <c r="BZ29" i="1"/>
  <c r="BZ27" i="1"/>
  <c r="BZ24" i="1"/>
  <c r="BZ22" i="1"/>
  <c r="BZ20" i="1"/>
  <c r="BZ18" i="1"/>
  <c r="BZ17" i="1"/>
  <c r="BZ16" i="1"/>
  <c r="BZ15" i="1"/>
  <c r="BZ14" i="1"/>
  <c r="BZ13" i="1"/>
  <c r="BZ12" i="1"/>
  <c r="BZ11" i="1"/>
  <c r="BZ10" i="1"/>
  <c r="BZ9" i="1"/>
  <c r="BZ8" i="1"/>
  <c r="BZ7" i="1"/>
  <c r="BZ6" i="1"/>
  <c r="BZ5" i="1" l="1"/>
</calcChain>
</file>

<file path=xl/comments1.xml><?xml version="1.0" encoding="utf-8"?>
<comments xmlns="http://schemas.openxmlformats.org/spreadsheetml/2006/main">
  <authors>
    <author>Author</author>
  </authors>
  <commentList>
    <comment ref="O5" authorId="0" shapeId="0">
      <text>
        <r>
          <rPr>
            <b/>
            <sz val="9"/>
            <color indexed="81"/>
            <rFont val="Tahoma"/>
            <family val="2"/>
          </rPr>
          <t xml:space="preserve">All branch order forecast for 3 month during promotion period.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YGN order forecast for 3 month during promotion period.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PO 071 - 600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8" authorId="0" shapeId="0">
      <text>
        <r>
          <rPr>
            <b/>
            <sz val="9"/>
            <color indexed="81"/>
            <rFont val="Tahoma"/>
            <charset val="1"/>
          </rPr>
          <t>PO 071 - 208 Case</t>
        </r>
      </text>
    </comment>
    <comment ref="N9" authorId="0" shapeId="0">
      <text>
        <r>
          <rPr>
            <b/>
            <sz val="9"/>
            <color indexed="81"/>
            <rFont val="Tahoma"/>
            <charset val="1"/>
          </rPr>
          <t>PO 072 - 750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All branch branding and sale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>
      <text>
        <r>
          <rPr>
            <b/>
            <sz val="9"/>
            <color indexed="81"/>
            <rFont val="Tahoma"/>
            <charset val="1"/>
          </rPr>
          <t>PO 072 - 100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Every monthly order - 240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PO 071 - 50 Case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All branch - 5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YGN order - 10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PO 071 - 150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>All branch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YGN order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 shapeId="0">
      <text>
        <r>
          <rPr>
            <sz val="9"/>
            <color indexed="81"/>
            <rFont val="Tahoma"/>
            <family val="2"/>
          </rPr>
          <t xml:space="preserve">Ko Aung Ko Latt order forecast - 10 case
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</rPr>
          <t xml:space="preserve">Thet Paing Soe - 30 Case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>
      <text>
        <r>
          <rPr>
            <b/>
            <sz val="9"/>
            <color indexed="81"/>
            <rFont val="Tahoma"/>
            <charset val="1"/>
          </rPr>
          <t>PO 073 - 50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charset val="1"/>
          </rPr>
          <t>PO 073 - 60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0" authorId="0" shapeId="0">
      <text>
        <r>
          <rPr>
            <sz val="9"/>
            <color indexed="81"/>
            <rFont val="Tahoma"/>
            <family val="2"/>
          </rPr>
          <t xml:space="preserve">Thet Paing Soe - 15 Can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All branch - 20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 shapeId="0">
      <text>
        <r>
          <rPr>
            <b/>
            <sz val="9"/>
            <color indexed="81"/>
            <rFont val="Tahoma"/>
            <charset val="1"/>
          </rPr>
          <t>All branch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8" authorId="0" shapeId="0">
      <text>
        <r>
          <rPr>
            <b/>
            <sz val="9"/>
            <color indexed="81"/>
            <rFont val="Tahoma"/>
            <charset val="1"/>
          </rPr>
          <t>PO 073 - 80 Can</t>
        </r>
      </text>
    </comment>
    <comment ref="N39" authorId="0" shapeId="0">
      <text>
        <r>
          <rPr>
            <b/>
            <sz val="9"/>
            <color indexed="81"/>
            <rFont val="Tahoma"/>
            <charset val="1"/>
          </rPr>
          <t>PO 073 - 80 Can</t>
        </r>
      </text>
    </comment>
    <comment ref="N42" authorId="0" shapeId="0">
      <text>
        <r>
          <rPr>
            <b/>
            <sz val="9"/>
            <color indexed="81"/>
            <rFont val="Tahoma"/>
            <charset val="1"/>
          </rPr>
          <t>PO 073 - 120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Ko Aung Ko Latt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3" authorId="0" shapeId="0">
      <text>
        <r>
          <rPr>
            <b/>
            <sz val="9"/>
            <color indexed="81"/>
            <rFont val="Tahoma"/>
            <charset val="1"/>
          </rPr>
          <t>PO 073 - 300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4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5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6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8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9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9" authorId="0" shapeId="0">
      <text>
        <r>
          <rPr>
            <b/>
            <sz val="9"/>
            <color indexed="81"/>
            <rFont val="Tahoma"/>
            <charset val="1"/>
          </rPr>
          <t>PO 073 - 8 Drum</t>
        </r>
      </text>
    </comment>
    <comment ref="N60" authorId="0" shapeId="0">
      <text>
        <r>
          <rPr>
            <b/>
            <sz val="9"/>
            <color indexed="81"/>
            <rFont val="Tahoma"/>
            <charset val="1"/>
          </rPr>
          <t>PO 073 - 100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3" authorId="0" shapeId="0">
      <text>
        <r>
          <rPr>
            <b/>
            <sz val="9"/>
            <color indexed="81"/>
            <rFont val="Tahoma"/>
            <family val="2"/>
          </rPr>
          <t>DHPI tender order - 7 Drum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<sst xmlns="http://schemas.openxmlformats.org/spreadsheetml/2006/main" count="7665" uniqueCount="1030">
  <si>
    <t>Description</t>
  </si>
  <si>
    <t>Brand</t>
  </si>
  <si>
    <t>Pack Size</t>
  </si>
  <si>
    <t>Part No</t>
  </si>
  <si>
    <t>Unit Code</t>
  </si>
  <si>
    <t>At the Port (Qty)</t>
  </si>
  <si>
    <t>On The Way (Qty)</t>
  </si>
  <si>
    <t>Waiting Shipment (Qty)</t>
  </si>
  <si>
    <t>Matador</t>
  </si>
  <si>
    <t>4T 20W-50 SG (Competitive Grade)</t>
  </si>
  <si>
    <t>Premium 10W-40 Semi Mas Additive 4L</t>
  </si>
  <si>
    <t>Premium 10W-40 Semi Mas Additive 1L</t>
  </si>
  <si>
    <t>Maxlife Dex/Merc AFT 3/1 GA</t>
  </si>
  <si>
    <t>Prumium 5W-40 Fully Mas Additive 4L</t>
  </si>
  <si>
    <t>Prumium 5W-40 Fully Mas Additive 1L</t>
  </si>
  <si>
    <t>Prumium 5W-30 Fully Mas Additive 4L</t>
  </si>
  <si>
    <t>Prumium 5W-30 Fully Mas Additive 1L</t>
  </si>
  <si>
    <t>GL4 80W90 1L</t>
  </si>
  <si>
    <t>Chessis Grease 1.5Kg</t>
  </si>
  <si>
    <t>Chessis Grease 0.5Kg</t>
  </si>
  <si>
    <t>Heavy Duty Grease 1.5Kg</t>
  </si>
  <si>
    <t>Heavy Duty Grease 0.5Kg</t>
  </si>
  <si>
    <t>DOT 3  400g</t>
  </si>
  <si>
    <t>Engine Flush 236ml</t>
  </si>
  <si>
    <t>SAE 40 200L</t>
  </si>
  <si>
    <t>SAE 50 200L</t>
  </si>
  <si>
    <t>Chessis Grease 15Kg</t>
  </si>
  <si>
    <t>Heavy Duty Grease 15Kg</t>
  </si>
  <si>
    <t>Hydraulic Oil 68</t>
  </si>
  <si>
    <t>Hydraulic Oil 46</t>
  </si>
  <si>
    <t>x</t>
  </si>
  <si>
    <t>L</t>
  </si>
  <si>
    <t>Bottle</t>
  </si>
  <si>
    <t>Drum</t>
  </si>
  <si>
    <t>Can</t>
  </si>
  <si>
    <t>4T 20W-50 SG</t>
  </si>
  <si>
    <t>Final Order Q'ty</t>
  </si>
  <si>
    <t>Matador Order Demand to Power Up</t>
  </si>
  <si>
    <t>No</t>
  </si>
  <si>
    <t>Segment</t>
  </si>
  <si>
    <t>Cycle Oil</t>
  </si>
  <si>
    <t>Car Oil</t>
  </si>
  <si>
    <t>Gear Oil</t>
  </si>
  <si>
    <t>Grease</t>
  </si>
  <si>
    <t>Brake Oil</t>
  </si>
  <si>
    <t>Heavy Duty</t>
  </si>
  <si>
    <t>Flushing Oil</t>
  </si>
  <si>
    <t>Order Liter Q'ty</t>
  </si>
  <si>
    <t>Total Liters</t>
  </si>
  <si>
    <t>Final Order Bottle</t>
  </si>
  <si>
    <t>Ko Aung Ko Latt (All Branch)</t>
  </si>
  <si>
    <t>Est order Q'ty</t>
  </si>
  <si>
    <t>Stock Condition</t>
  </si>
  <si>
    <t>Premium 15W40, CI-4/SL Mas Additive</t>
  </si>
  <si>
    <t>Premium 20W50, CI-4/SL Mas Additive</t>
  </si>
  <si>
    <t>PREMIUM, SAE 15W40, CI-4/SL</t>
  </si>
  <si>
    <t>TURBO, SAE 15W40, CF-4/SG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</si>
  <si>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</si>
  <si>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</si>
  <si>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</si>
  <si>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</si>
  <si>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</si>
  <si>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</si>
  <si>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</si>
  <si>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</si>
  <si>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</si>
  <si>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</si>
  <si>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</si>
  <si>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</si>
  <si>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</si>
  <si>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</si>
  <si>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</si>
  <si>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</si>
  <si>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</si>
  <si>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</si>
  <si>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</si>
  <si>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</si>
  <si>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</si>
  <si>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</si>
  <si>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</si>
  <si>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</si>
  <si>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</si>
  <si>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</si>
  <si>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</si>
  <si>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</si>
  <si>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</si>
  <si>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</si>
  <si>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</si>
  <si>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</si>
  <si>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</si>
  <si>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</si>
  <si>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</si>
  <si>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</si>
  <si>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</si>
  <si>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</si>
  <si>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</si>
  <si>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</si>
  <si>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</si>
  <si>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</si>
  <si>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</si>
  <si>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</si>
  <si>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</si>
  <si>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</si>
  <si>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</si>
  <si>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</si>
  <si>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</si>
  <si>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</si>
  <si>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</si>
  <si>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</si>
  <si>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</si>
  <si>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</si>
  <si>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</si>
  <si>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</si>
  <si>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</si>
  <si>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</si>
  <si>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</si>
  <si>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</si>
  <si>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</si>
  <si>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</si>
  <si>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</si>
  <si>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</si>
  <si>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</si>
  <si>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</si>
  <si>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</si>
  <si>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</si>
  <si>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</si>
  <si>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</si>
  <si>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</si>
  <si>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</si>
  <si>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</si>
  <si>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</si>
  <si>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</si>
  <si>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</si>
  <si>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</si>
  <si>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</si>
  <si>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</si>
  <si>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</si>
  <si>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</si>
  <si>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</si>
  <si>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</si>
  <si>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</si>
  <si>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</si>
  <si>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</si>
  <si>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</si>
  <si>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</si>
  <si>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</si>
  <si>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</si>
  <si>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</si>
  <si>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</si>
  <si>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</si>
  <si>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</si>
  <si>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</si>
  <si>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</si>
  <si>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</si>
  <si>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</si>
  <si>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</si>
  <si>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</si>
  <si>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</si>
  <si>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</si>
  <si>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</si>
  <si>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</si>
  <si>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</si>
  <si>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</si>
  <si>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</si>
  <si>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</si>
  <si>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</si>
  <si>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</si>
  <si>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</si>
  <si>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</si>
  <si>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</si>
  <si>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</si>
  <si>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</si>
  <si>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</si>
  <si>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</si>
  <si>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</si>
  <si>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</si>
  <si>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</si>
  <si>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5317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</si>
  <si>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</si>
  <si>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</si>
  <si>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</si>
  <si>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</si>
  <si>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</si>
  <si>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</si>
  <si>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</si>
  <si>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</si>
  <si>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</si>
  <si>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</si>
  <si>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</si>
  <si>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</si>
  <si>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</si>
  <si>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</si>
  <si>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</si>
  <si>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</si>
  <si>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</si>
  <si>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</si>
  <si>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</si>
  <si>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</si>
  <si>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</si>
  <si>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</si>
  <si>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</si>
  <si>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</si>
  <si>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</si>
  <si>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</si>
  <si>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</si>
  <si>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</si>
  <si>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</si>
  <si>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</si>
  <si>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</si>
  <si>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</si>
  <si>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</si>
  <si>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</si>
  <si>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</si>
  <si>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</si>
  <si>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</si>
  <si>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</si>
  <si>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</si>
  <si>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</si>
  <si>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</si>
  <si>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</si>
  <si>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</si>
  <si>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</si>
  <si>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</si>
  <si>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</si>
  <si>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</si>
  <si>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</si>
  <si>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</si>
  <si>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</si>
  <si>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</si>
  <si>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</si>
  <si>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</si>
  <si>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</si>
  <si>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</si>
  <si>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</si>
  <si>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</si>
  <si>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</si>
  <si>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</si>
  <si>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</si>
  <si>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</si>
  <si>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</si>
  <si>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</si>
  <si>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</si>
  <si>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</si>
  <si>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</si>
  <si>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</si>
  <si>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</si>
  <si>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</si>
  <si>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</si>
  <si>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</si>
  <si>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</si>
  <si>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</si>
  <si>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</si>
  <si>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</si>
  <si>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</si>
  <si>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</si>
  <si>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</si>
  <si>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</si>
  <si>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</si>
  <si>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</si>
  <si>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</si>
  <si>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</si>
  <si>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</si>
  <si>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</si>
  <si>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</si>
  <si>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</si>
  <si>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</si>
  <si>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</si>
  <si>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</si>
  <si>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</si>
  <si>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</si>
  <si>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</si>
  <si>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</si>
  <si>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</si>
  <si>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</si>
  <si>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</si>
  <si>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</si>
  <si>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</si>
  <si>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</si>
  <si>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</si>
  <si>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</si>
  <si>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</si>
  <si>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</si>
  <si>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</si>
  <si>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</si>
  <si>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</si>
  <si>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</si>
  <si>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</si>
  <si>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</si>
  <si>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</si>
  <si>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</si>
  <si>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</si>
  <si>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</si>
  <si>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</si>
  <si>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</si>
  <si>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</si>
  <si>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</si>
  <si>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</si>
  <si>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</si>
  <si>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</si>
  <si>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</si>
  <si>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</si>
  <si>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</si>
  <si>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</si>
  <si>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</si>
  <si>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</si>
  <si>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</si>
  <si>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</si>
  <si>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</si>
  <si>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</si>
  <si>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</si>
  <si>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</si>
  <si>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</si>
  <si>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</si>
  <si>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</si>
  <si>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</si>
  <si>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</si>
  <si>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</si>
  <si>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</si>
  <si>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</si>
  <si>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</si>
  <si>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</si>
  <si>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</si>
  <si>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</si>
  <si>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</si>
  <si>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</si>
  <si>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</si>
  <si>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</si>
  <si>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</si>
  <si>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</si>
  <si>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</si>
  <si>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</si>
  <si>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</si>
  <si>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</si>
  <si>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</si>
  <si>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</si>
  <si>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</si>
  <si>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</si>
  <si>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</si>
  <si>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</si>
  <si>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</si>
  <si>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</si>
  <si>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</si>
  <si>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</si>
  <si>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</si>
  <si>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</si>
  <si>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</si>
  <si>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</si>
  <si>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</si>
  <si>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</si>
  <si>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</si>
  <si>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</si>
  <si>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</si>
  <si>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</si>
  <si>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</si>
  <si>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</si>
  <si>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</si>
  <si>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</si>
  <si>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</si>
  <si>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</si>
  <si>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</si>
  <si>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</si>
  <si>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</si>
  <si>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</si>
  <si>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</si>
  <si>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</si>
  <si>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</si>
  <si>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</si>
  <si>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</si>
  <si>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</si>
  <si>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</si>
  <si>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</si>
  <si>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</si>
  <si>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</si>
  <si>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</si>
  <si>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</si>
  <si>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</si>
  <si>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</si>
  <si>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</si>
  <si>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</si>
  <si>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</si>
  <si>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</si>
  <si>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</si>
  <si>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</si>
  <si>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</si>
  <si>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</si>
  <si>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</si>
  <si>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</si>
  <si>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</si>
  <si>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</si>
  <si>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</si>
  <si>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</si>
  <si>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</si>
  <si>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</si>
  <si>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</si>
  <si>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</si>
  <si>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</si>
  <si>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</si>
  <si>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</si>
  <si>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</si>
  <si>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</si>
  <si>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</si>
  <si>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</si>
  <si>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</si>
  <si>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</si>
  <si>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</si>
  <si>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</si>
  <si>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</si>
  <si>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</si>
  <si>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</si>
  <si>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</si>
  <si>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</si>
  <si>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</si>
  <si>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</si>
  <si>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</si>
  <si>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</si>
  <si>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</si>
  <si>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</si>
  <si>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</si>
  <si>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</si>
  <si>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</si>
  <si>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</si>
  <si>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</si>
  <si>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</si>
  <si>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</si>
  <si>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</si>
  <si>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</si>
  <si>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</si>
  <si>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</si>
  <si>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</si>
  <si>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</si>
  <si>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</si>
  <si>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</si>
  <si>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</si>
  <si>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</si>
  <si>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</si>
  <si>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</si>
  <si>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</si>
  <si>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</si>
  <si>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</si>
  <si>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</si>
  <si>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</si>
  <si>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</si>
  <si>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</si>
  <si>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</si>
  <si>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</si>
  <si>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</si>
  <si>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</si>
  <si>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</si>
  <si>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</si>
  <si>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</si>
  <si>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</si>
  <si>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</si>
  <si>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</si>
  <si>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</si>
  <si>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</si>
  <si>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</si>
  <si>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</si>
  <si>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</si>
  <si>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</si>
  <si>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</si>
  <si>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</si>
  <si>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</si>
  <si>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</si>
  <si>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</si>
  <si>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</si>
  <si>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</si>
  <si>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</si>
  <si>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</si>
  <si>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</si>
  <si>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</si>
  <si>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</si>
  <si>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</si>
  <si>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</si>
  <si>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</si>
  <si>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</si>
  <si>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</si>
  <si>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</si>
  <si>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</si>
  <si>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</si>
  <si>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</si>
  <si>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</si>
  <si>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</si>
  <si>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</si>
  <si>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</si>
  <si>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</si>
  <si>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</si>
  <si>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</si>
  <si>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</si>
  <si>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</si>
  <si>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</si>
  <si>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</si>
  <si>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</si>
  <si>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</si>
  <si>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</si>
  <si>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</si>
  <si>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</si>
  <si>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ZXEDRU1</t>
  </si>
  <si>
    <t>VOE17429515</t>
  </si>
  <si>
    <t>HSL-GEP3</t>
  </si>
  <si>
    <t>99990-1Z03J</t>
  </si>
  <si>
    <t>ISO VG 220</t>
  </si>
  <si>
    <t>L-EP3</t>
  </si>
  <si>
    <t>3140015-120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</si>
  <si>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</si>
  <si>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</si>
  <si>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</si>
  <si>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</si>
  <si>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</si>
  <si>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</si>
  <si>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</si>
  <si>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</si>
  <si>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</si>
  <si>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</si>
  <si>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</si>
  <si>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</si>
  <si>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</si>
  <si>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</si>
  <si>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</si>
  <si>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</si>
  <si>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</si>
  <si>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</si>
  <si>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</si>
  <si>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</si>
  <si>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</si>
  <si>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</si>
  <si>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</si>
  <si>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</si>
  <si>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</si>
  <si>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</si>
  <si>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</si>
  <si>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</si>
  <si>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</si>
  <si>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</si>
  <si>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</si>
  <si>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</si>
  <si>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</si>
  <si>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</si>
  <si>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</si>
  <si>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</si>
  <si>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</si>
  <si>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</si>
  <si>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</si>
  <si>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KTZ33.7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</si>
  <si>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</si>
  <si>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</si>
  <si>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</si>
  <si>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</si>
  <si>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</si>
  <si>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</si>
  <si>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</si>
  <si>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</si>
  <si>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</si>
  <si>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</si>
  <si>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</si>
  <si>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</si>
  <si>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</si>
  <si>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</si>
  <si>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</si>
  <si>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</si>
  <si>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</si>
  <si>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</si>
  <si>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</si>
  <si>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</si>
  <si>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</si>
  <si>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</si>
  <si>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</si>
  <si>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</si>
  <si>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</si>
  <si>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</si>
  <si>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</si>
  <si>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</si>
  <si>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</si>
  <si>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</si>
  <si>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</si>
  <si>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</si>
  <si>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</si>
  <si>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</si>
  <si>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</si>
  <si>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</si>
  <si>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</si>
  <si>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</si>
  <si>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</si>
  <si>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</si>
  <si>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</si>
  <si>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S4S  5/12, W4N 15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</si>
  <si>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</si>
  <si>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</si>
  <si>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</si>
  <si>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</si>
  <si>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</si>
  <si>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</si>
  <si>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</si>
  <si>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</si>
  <si>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</si>
  <si>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</si>
  <si>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</si>
  <si>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</si>
  <si>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</si>
  <si>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</si>
  <si>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</si>
  <si>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</si>
  <si>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</si>
  <si>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</si>
  <si>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</si>
  <si>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</si>
  <si>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</si>
  <si>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</si>
  <si>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</si>
  <si>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</si>
  <si>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</si>
  <si>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</si>
  <si>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</si>
  <si>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</si>
  <si>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</si>
  <si>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</si>
  <si>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</si>
  <si>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</si>
  <si>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</si>
  <si>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</si>
  <si>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</si>
  <si>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</si>
  <si>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</si>
  <si>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</si>
  <si>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BT218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</si>
  <si>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</si>
  <si>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</si>
  <si>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</si>
  <si>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</si>
  <si>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</si>
  <si>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</si>
  <si>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</si>
  <si>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</si>
  <si>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</si>
  <si>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</si>
  <si>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</si>
  <si>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</si>
  <si>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</si>
  <si>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</si>
  <si>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</si>
  <si>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</si>
  <si>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</si>
  <si>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</si>
  <si>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</si>
  <si>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</si>
  <si>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11.00R20, BT188</t>
  </si>
  <si>
    <t>10.00R20, BT168</t>
  </si>
  <si>
    <t>10.00R20, BT158</t>
  </si>
  <si>
    <t>10.00R20, BT118</t>
  </si>
  <si>
    <t>10.00R20, BT188</t>
  </si>
  <si>
    <t>9.00R20, BT168</t>
  </si>
  <si>
    <t>9.00R20, BT188</t>
  </si>
  <si>
    <t>7.50R16, BT168</t>
  </si>
  <si>
    <t>12.00R20, BT168</t>
  </si>
  <si>
    <t>12R22.5, BT218</t>
  </si>
  <si>
    <t>245/70R19.5, BT926</t>
  </si>
  <si>
    <t>265/70R19.5, BT929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</si>
  <si>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</si>
  <si>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</si>
  <si>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</si>
  <si>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</si>
  <si>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</si>
  <si>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</si>
  <si>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</si>
  <si>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</si>
  <si>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</si>
  <si>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</si>
  <si>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</si>
  <si>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</si>
  <si>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265/70R16 (4 Ply, RO-HT) (14857RS)</t>
  </si>
  <si>
    <t>7.00 x 16</t>
  </si>
  <si>
    <t>8.25R16, BT166</t>
  </si>
  <si>
    <t>6.00 x 15</t>
  </si>
  <si>
    <t>275/70R22.5, BT688</t>
  </si>
  <si>
    <t>275/70R22.5, BT215</t>
  </si>
  <si>
    <t>8.25R20, BT166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</si>
  <si>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</si>
  <si>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</si>
  <si>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</si>
  <si>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</si>
  <si>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</si>
  <si>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</si>
  <si>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</si>
  <si>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</si>
  <si>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</si>
  <si>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</si>
  <si>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</si>
  <si>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</si>
  <si>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</si>
  <si>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</si>
  <si>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</si>
  <si>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</si>
  <si>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</si>
  <si>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</si>
  <si>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</si>
  <si>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</si>
  <si>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</si>
  <si>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</si>
  <si>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</si>
  <si>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</si>
  <si>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</si>
  <si>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</si>
  <si>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</si>
  <si>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</si>
  <si>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</si>
  <si>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</si>
  <si>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</si>
  <si>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</si>
  <si>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</si>
  <si>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19.5-24</t>
  </si>
  <si>
    <t>OTR Tyre 17.5-25</t>
  </si>
  <si>
    <t>Tube for Deutz Fahr Tyre(12.4-24)</t>
  </si>
  <si>
    <t>Tube for Deutz Fahr Tyre(16.9-24)</t>
  </si>
  <si>
    <t>3140115-120</t>
  </si>
  <si>
    <t>LF3716</t>
  </si>
  <si>
    <t>JX0810Y</t>
  </si>
  <si>
    <t>OTR Tyre 23.5x25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</si>
  <si>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</si>
  <si>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</si>
  <si>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</si>
  <si>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</si>
  <si>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</si>
  <si>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</si>
  <si>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</si>
  <si>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TBR Tyre (11.00R20)</t>
  </si>
  <si>
    <t>Tube for TBR Tyre (8.25R20)</t>
  </si>
  <si>
    <t>Tube for Deutz Faur Tyre(11.2-16)</t>
  </si>
  <si>
    <t>Tube for Deutz Fahr Tyre(18.4-34)</t>
  </si>
  <si>
    <t>Valvoline Sample Bottle</t>
  </si>
  <si>
    <t>AF 25269</t>
  </si>
  <si>
    <t>Tube for Deutz Fahr Tyre (11.2-24)</t>
  </si>
  <si>
    <t>Tube for TBR Tyre (8.25R16)</t>
  </si>
  <si>
    <t>Engine Oil 15W40 CF-4</t>
  </si>
  <si>
    <t>6.50R16, BT360</t>
  </si>
  <si>
    <t>DOT-4</t>
  </si>
  <si>
    <t>Tube for Deutz Faur Tyre(11.2-20)</t>
  </si>
  <si>
    <t>7.00R15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</si>
  <si>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</si>
  <si>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</si>
  <si>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</si>
  <si>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</si>
  <si>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</si>
  <si>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</si>
  <si>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</si>
  <si>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801-02000036-9</t>
  </si>
  <si>
    <t>801-02100047-9</t>
  </si>
  <si>
    <t>801-04710514-9</t>
  </si>
  <si>
    <t>801-14103416-9</t>
  </si>
  <si>
    <t>801-020B1918-9</t>
  </si>
  <si>
    <t>801-14100938-9</t>
  </si>
  <si>
    <t>28 x 9-15</t>
  </si>
  <si>
    <t>Tube and Liner for TBR Tyre (11.00R20)</t>
  </si>
  <si>
    <t>Tube and Liner for TBR Tyre (10.00R20)</t>
  </si>
  <si>
    <t>CA510E</t>
  </si>
  <si>
    <t>360-081-030-015</t>
  </si>
  <si>
    <t>65mm x 20m (N)</t>
  </si>
  <si>
    <t>Spary Nozzle local made</t>
  </si>
  <si>
    <t>HS 2.42 (2'')</t>
  </si>
  <si>
    <t>No Part No.</t>
  </si>
  <si>
    <t>TOS3-80-100</t>
  </si>
  <si>
    <t>KTZ33.7 (Flang)</t>
  </si>
  <si>
    <t>7HD-H5640-00</t>
  </si>
  <si>
    <t>Tube for OTR Tyre(12.00R24)</t>
  </si>
  <si>
    <t>Liner for OTR Tyre(12.00R24)</t>
  </si>
  <si>
    <t>50U2.4S</t>
  </si>
  <si>
    <t>8.25R20</t>
  </si>
  <si>
    <t>Tube for Tyre Size 6.50R15</t>
  </si>
  <si>
    <t>LGG5301000284</t>
  </si>
  <si>
    <t>Bend 50</t>
  </si>
  <si>
    <t>LH430 (380V)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</si>
  <si>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</si>
  <si>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</si>
  <si>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</si>
  <si>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</si>
  <si>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</si>
  <si>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</si>
  <si>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</si>
  <si>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</si>
  <si>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</si>
  <si>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</si>
  <si>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</si>
  <si>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</si>
  <si>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</si>
  <si>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</si>
  <si>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</si>
  <si>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</si>
  <si>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</si>
  <si>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</si>
  <si>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</si>
  <si>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</si>
  <si>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</si>
  <si>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</si>
  <si>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Battery of EDL1100SE</t>
  </si>
  <si>
    <t>Tyre Size 16.70-20</t>
  </si>
  <si>
    <t>VOE17470368</t>
  </si>
  <si>
    <t>Tyre Size 12.00R20, CB981</t>
  </si>
  <si>
    <t>Geartec API GL-5, 80W90</t>
  </si>
  <si>
    <t>Tyre size 18.4-26</t>
  </si>
  <si>
    <t>MF-3A</t>
  </si>
  <si>
    <t>50PU2.4</t>
  </si>
  <si>
    <t>Compressor Oil 32</t>
  </si>
  <si>
    <t>16.9.24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</si>
  <si>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</si>
  <si>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</si>
  <si>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</si>
  <si>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</si>
  <si>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</si>
  <si>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</si>
  <si>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</si>
  <si>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</si>
  <si>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</si>
  <si>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</si>
  <si>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</si>
  <si>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</si>
  <si>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</si>
  <si>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</si>
  <si>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</si>
  <si>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</si>
  <si>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</si>
  <si>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</si>
  <si>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</si>
  <si>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205/70R15</t>
  </si>
  <si>
    <t>145R12</t>
  </si>
  <si>
    <t>Tube for tyre 600-15</t>
  </si>
  <si>
    <t>Tyre 265/70R16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</si>
  <si>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</si>
  <si>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</si>
  <si>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</si>
  <si>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</si>
  <si>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</si>
  <si>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</si>
  <si>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</si>
  <si>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</si>
  <si>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</si>
  <si>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</si>
  <si>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</si>
  <si>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</si>
  <si>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</si>
  <si>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</si>
  <si>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</si>
  <si>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</si>
  <si>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</si>
  <si>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</si>
  <si>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</si>
  <si>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</si>
  <si>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</si>
  <si>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</si>
  <si>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</si>
  <si>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</si>
  <si>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</si>
  <si>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</si>
  <si>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</si>
  <si>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</si>
  <si>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</si>
  <si>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</si>
  <si>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</si>
  <si>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</si>
  <si>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</si>
  <si>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adv 1014</t>
  </si>
  <si>
    <t>DOT 4  400g</t>
  </si>
  <si>
    <t>Premium 10W30 SEMI MAS (4L)</t>
  </si>
  <si>
    <t>Premium 10W30 SEMI MAS (1L)</t>
  </si>
  <si>
    <t>15W40 CI-4 MAS 7L</t>
  </si>
  <si>
    <t>Power Steering Fluid</t>
  </si>
  <si>
    <t>Sep'19</t>
  </si>
  <si>
    <t>Oct'19</t>
  </si>
  <si>
    <t>Nov'19</t>
  </si>
  <si>
    <t>Aug'19</t>
  </si>
  <si>
    <t>Lithium Grease EP 3</t>
  </si>
  <si>
    <t>KG</t>
  </si>
  <si>
    <t>20W50 SG 4L</t>
  </si>
  <si>
    <t>20W50 SG 1L</t>
  </si>
  <si>
    <t>Dec'19</t>
  </si>
  <si>
    <t>JX0810D2(MAC)</t>
  </si>
  <si>
    <t>Grease EP 0</t>
  </si>
  <si>
    <t>CVT 6L</t>
  </si>
  <si>
    <t>CVT 1L</t>
  </si>
  <si>
    <t>SAE 10W30 CI4 (6L)</t>
  </si>
  <si>
    <t>SAE 10W30 CI4 (1L)</t>
  </si>
  <si>
    <t>Lithium Grease EP 3 NIGL3</t>
  </si>
  <si>
    <t>SAE VG 40 Engine Oil 200L</t>
  </si>
  <si>
    <t>Gear Oil GL5 PGO 140(200L)</t>
  </si>
  <si>
    <t>Jan'2020</t>
  </si>
  <si>
    <t>Feb'2020</t>
  </si>
  <si>
    <t>Mar'2020</t>
  </si>
  <si>
    <t>Apr'2020</t>
  </si>
  <si>
    <t>KTV2-50/50HZ/380V/400V</t>
  </si>
  <si>
    <t>Lithium Grease EP 2 NIGI3</t>
  </si>
  <si>
    <t>adv 1215</t>
  </si>
  <si>
    <t>adv 1216</t>
  </si>
  <si>
    <t>adv 1190</t>
  </si>
  <si>
    <t>adv 1191</t>
  </si>
  <si>
    <t>adv 1192</t>
  </si>
  <si>
    <t>adv 1194</t>
  </si>
  <si>
    <t>adv 1204</t>
  </si>
  <si>
    <t>adv 1193</t>
  </si>
  <si>
    <t>adv 1195</t>
  </si>
  <si>
    <t>adv 1196</t>
  </si>
  <si>
    <t>adv 1197</t>
  </si>
  <si>
    <t>adv 1198</t>
  </si>
  <si>
    <t>adv 1199</t>
  </si>
  <si>
    <t>adv 1200</t>
  </si>
  <si>
    <t>adv 1201</t>
  </si>
  <si>
    <t>adv 1203</t>
  </si>
  <si>
    <t>adv 1202</t>
  </si>
  <si>
    <t>May'20</t>
  </si>
  <si>
    <t>Jun'20</t>
  </si>
  <si>
    <t>Jul'20</t>
  </si>
  <si>
    <t>Aug'20</t>
  </si>
  <si>
    <t>80U21.5,380V/50Hz</t>
  </si>
  <si>
    <t>Remark</t>
  </si>
  <si>
    <t>Sep'20</t>
  </si>
  <si>
    <t>Oct'20</t>
  </si>
  <si>
    <t>Nov'20</t>
  </si>
  <si>
    <t>Dec'20</t>
  </si>
  <si>
    <t>Jan'21</t>
  </si>
  <si>
    <t>Feb'21</t>
  </si>
  <si>
    <t>Mar'21</t>
  </si>
  <si>
    <t>Thai CI4,15W40 (200L)</t>
  </si>
  <si>
    <t>Thai CI4,20W50 (200L)</t>
  </si>
  <si>
    <t>Thai Hydraulic Oil AW 68(200L)</t>
  </si>
  <si>
    <t>Thai Hydraulic Oil AW 46(200L)</t>
  </si>
  <si>
    <t>Apr'21</t>
  </si>
  <si>
    <t>May'21</t>
  </si>
  <si>
    <t>Jun'21</t>
  </si>
  <si>
    <t>Jul'21</t>
  </si>
  <si>
    <t>Aug'21</t>
  </si>
  <si>
    <t>Sep'21</t>
  </si>
  <si>
    <t>CI415w40/SL/1 Lit</t>
  </si>
  <si>
    <t>SAE140 GL-5-M</t>
  </si>
  <si>
    <t>3 month Sale Q'ty</t>
  </si>
  <si>
    <t>KTV2.50/50HZ/400V</t>
  </si>
  <si>
    <t>Oct'21</t>
  </si>
  <si>
    <t>Nov'21</t>
  </si>
  <si>
    <t>Dec'21</t>
  </si>
  <si>
    <t>PO No.</t>
  </si>
  <si>
    <t>SCOOTER GEAR OIL 80W90 GL5</t>
  </si>
  <si>
    <t>GEAR OIL 80W90 GL5</t>
  </si>
  <si>
    <t>Pail</t>
  </si>
  <si>
    <t>Jan'22</t>
  </si>
  <si>
    <t>Mar'22</t>
  </si>
  <si>
    <t>Apr'22</t>
  </si>
  <si>
    <t>May'22</t>
  </si>
  <si>
    <t>Feb'22</t>
  </si>
  <si>
    <t>155R12C</t>
  </si>
  <si>
    <t>CVT 4L</t>
  </si>
  <si>
    <t>adv 1226</t>
  </si>
  <si>
    <t>adv 1227</t>
  </si>
  <si>
    <t>MTD 101</t>
  </si>
  <si>
    <t>MTD 102</t>
  </si>
  <si>
    <t>GEO 1L</t>
  </si>
  <si>
    <t>GEO 4L</t>
  </si>
  <si>
    <t>Jun'22</t>
  </si>
  <si>
    <t>Jul'22</t>
  </si>
  <si>
    <t xml:space="preserve">Premium 15W-40  CI4/SL Mas Additive 200L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</si>
  <si>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Crown Oil</t>
  </si>
  <si>
    <t>Crown Oil SAE 140, GL4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</si>
  <si>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</si>
  <si>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</si>
  <si>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</si>
  <si>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</si>
  <si>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</si>
  <si>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</si>
  <si>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</si>
  <si>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</si>
  <si>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</si>
  <si>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</si>
  <si>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adv 1229</t>
  </si>
  <si>
    <t>Aug'22</t>
  </si>
  <si>
    <t>Gear Oil 80W90 GL5 (1L)</t>
  </si>
  <si>
    <t>adv 1230</t>
  </si>
  <si>
    <t>Crown Oil SAE140, GL4</t>
  </si>
  <si>
    <t>MTD 110</t>
  </si>
  <si>
    <t>GEAR OIL 80W90,GL5</t>
  </si>
  <si>
    <t>Sep'22</t>
  </si>
  <si>
    <t>Oct'22</t>
  </si>
  <si>
    <t>Nov'22</t>
  </si>
  <si>
    <t>GEAR OIL 85W140 GL5</t>
  </si>
  <si>
    <t>adv 1231</t>
  </si>
  <si>
    <t>New Product</t>
  </si>
  <si>
    <t>245/70R16</t>
  </si>
  <si>
    <t>235/60R18</t>
  </si>
  <si>
    <t>Dec'22</t>
  </si>
  <si>
    <t>Jan'23</t>
  </si>
  <si>
    <t>adv 1220</t>
  </si>
  <si>
    <t>Spray Nozzle local made</t>
  </si>
  <si>
    <t>adv 1224</t>
  </si>
  <si>
    <t>MTD 115</t>
  </si>
  <si>
    <t>MTD 114</t>
  </si>
  <si>
    <t>MTD 113</t>
  </si>
  <si>
    <t>MTD 111</t>
  </si>
  <si>
    <t>MTD 112</t>
  </si>
  <si>
    <t>adv 1032</t>
  </si>
  <si>
    <t>Feb'23</t>
  </si>
  <si>
    <t>Mar'23</t>
  </si>
  <si>
    <t>Apr'23</t>
  </si>
  <si>
    <t>4T Scooter Engine Oil 10W30 Semi SL JASO MB(12*0.8L)</t>
  </si>
  <si>
    <t>Inventory Moving</t>
  </si>
  <si>
    <t>FM</t>
  </si>
  <si>
    <t>SM</t>
  </si>
  <si>
    <t>MM</t>
  </si>
  <si>
    <t>4T Scooter Engine Oil 10W40 Semi SL JASO MB(12*0.8L)</t>
  </si>
  <si>
    <t>MF</t>
  </si>
  <si>
    <t>MTD 123</t>
  </si>
  <si>
    <t>MTD 121</t>
  </si>
  <si>
    <t>MTD 118</t>
  </si>
  <si>
    <t>MTD 117</t>
  </si>
  <si>
    <t>Ko Pyae Phyo Oo</t>
  </si>
  <si>
    <t>May'23</t>
  </si>
  <si>
    <t>Jun'23</t>
  </si>
  <si>
    <t>Jul'23</t>
  </si>
  <si>
    <t>Aug'23</t>
  </si>
  <si>
    <t>Sep'23</t>
  </si>
  <si>
    <t>Oct'23</t>
  </si>
  <si>
    <t>Hydraulic</t>
  </si>
  <si>
    <t>Nov'23</t>
  </si>
  <si>
    <t>M 15W40-200</t>
  </si>
  <si>
    <t>Closing Balance Qty 15-6-2024 and All Branch Clasing of 15-6-24</t>
  </si>
  <si>
    <t>Dec'23</t>
  </si>
  <si>
    <t>Jan'24</t>
  </si>
  <si>
    <t>Feb'24</t>
  </si>
  <si>
    <t>Mar'24</t>
  </si>
  <si>
    <t>Apr'24</t>
  </si>
  <si>
    <t>May'24</t>
  </si>
  <si>
    <t>PO 117</t>
  </si>
  <si>
    <t>PO 118</t>
  </si>
  <si>
    <t>PO 119</t>
  </si>
  <si>
    <t>PO 120</t>
  </si>
  <si>
    <t>PO 121</t>
  </si>
  <si>
    <t>PO 122</t>
  </si>
  <si>
    <t>Ko Min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</si>
</sst>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2">
    <xf numFmtId="0" fontId="0" fillId="0" borderId="0" xfId="0"/>
    <xf numFmtId="0" fontId="4" fillId="0" borderId="2" xfId="0" applyFont="1" applyFill="1" applyBorder="1"/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2" borderId="0" xfId="0" applyFill="1"/>
    <xf numFmtId="0" fontId="0" fillId="0" borderId="0" xfId="0" applyFill="1"/>
    <xf numFmtId="0" fontId="0" fillId="0" borderId="2" xfId="0" applyFill="1" applyBorder="1"/>
    <xf numFmtId="0" fontId="0" fillId="0" borderId="11" xfId="0" applyFill="1" applyBorder="1"/>
    <xf numFmtId="164" fontId="0" fillId="0" borderId="2" xfId="1" applyNumberFormat="1" applyFont="1" applyFill="1" applyBorder="1"/>
    <xf numFmtId="0" fontId="0" fillId="0" borderId="2" xfId="0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0" fillId="2" borderId="2" xfId="0" applyFill="1" applyBorder="1"/>
    <xf numFmtId="0" fontId="0" fillId="2" borderId="11" xfId="0" applyFill="1" applyBorder="1"/>
    <xf numFmtId="164" fontId="0" fillId="2" borderId="2" xfId="1" applyNumberFormat="1" applyFont="1" applyFill="1" applyBorder="1"/>
    <xf numFmtId="9" fontId="0" fillId="0" borderId="0" xfId="2" applyFont="1" applyFill="1"/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0" fillId="3" borderId="2" xfId="0" applyFill="1" applyBorder="1"/>
    <xf numFmtId="0" fontId="0" fillId="3" borderId="11" xfId="0" applyFill="1" applyBorder="1"/>
    <xf numFmtId="164" fontId="0" fillId="3" borderId="2" xfId="1" applyNumberFormat="1" applyFont="1" applyFill="1" applyBorder="1"/>
    <xf numFmtId="0" fontId="0" fillId="3" borderId="0" xfId="0" applyFill="1"/>
    <xf numFmtId="0" fontId="0" fillId="3" borderId="2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0" fillId="4" borderId="2" xfId="0" applyFill="1" applyBorder="1"/>
    <xf numFmtId="0" fontId="0" fillId="4" borderId="11" xfId="0" applyFill="1" applyBorder="1"/>
    <xf numFmtId="164" fontId="0" fillId="4" borderId="2" xfId="1" applyNumberFormat="1" applyFont="1" applyFill="1" applyBorder="1"/>
    <xf numFmtId="0" fontId="0" fillId="4" borderId="0" xfId="0" applyFill="1"/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1" applyNumberFormat="1" applyFont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0" xfId="1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2:CH69"/>
  <sheetViews>
    <sheetView tabSelected="1" topLeftCell="A4" zoomScaleNormal="100" workbookViewId="0">
      <pane xSplit="11" topLeftCell="CA1" activePane="topRight" state="frozen"/>
      <selection activeCell="K1" sqref="K1"/>
      <selection pane="topRight" activeCell="L3" sqref="L1:M1048576"/>
    </sheetView>
  </sheetViews>
  <sheetFormatPr defaultRowHeight="15" x14ac:dyDescent="0.25"/>
  <cols>
    <col min="1" max="1" width="5" style="15" customWidth="1"/>
    <col min="2" max="2" width="11.85546875" style="9" customWidth="1"/>
    <col min="3" max="3" width="11.28515625" style="9" customWidth="1"/>
    <col min="4" max="4" width="37.42578125" style="9" customWidth="1"/>
    <col min="5" max="5" width="5.7109375" style="15" customWidth="1"/>
    <col min="6" max="6" width="4.42578125" style="15" customWidth="1"/>
    <col min="7" max="7" width="6.28515625" style="15" customWidth="1"/>
    <col min="8" max="8" width="5.42578125" style="15" customWidth="1"/>
    <col min="9" max="9" width="12.5703125" style="9" customWidth="1"/>
    <col min="10" max="10" width="7.140625" style="15" customWidth="1"/>
    <col min="11" max="11" width="13.28515625" style="16" customWidth="1"/>
    <col min="12" max="13" width="9.140625" style="9" hidden="1" customWidth="1"/>
    <col min="14" max="14" width="9.5703125" style="9" customWidth="1"/>
    <col min="15" max="15" width="8.85546875" style="9" customWidth="1"/>
    <col min="16" max="16" width="2.42578125" style="9" customWidth="1"/>
    <col min="17" max="17" width="7.28515625" style="9" customWidth="1"/>
    <col min="18" max="75" width="10.28515625" style="9" hidden="1" customWidth="1"/>
    <col min="76" max="76" width="8.7109375" style="9" customWidth="1"/>
    <col min="77" max="77" width="11.28515625" style="9" customWidth="1"/>
    <col min="78" max="78" width="10.85546875" style="9" customWidth="1"/>
    <col min="79" max="79" width="11.85546875" style="9" customWidth="1"/>
    <col min="80" max="80" width="5.5703125" style="9" customWidth="1"/>
    <col min="81" max="81" width="6.5703125" style="9" customWidth="1"/>
    <col min="82" max="82" width="6.7109375" style="9" customWidth="1"/>
    <col min="83" max="83" width="7" style="9" customWidth="1"/>
    <col min="84" max="84" width="6.5703125" style="9" customWidth="1"/>
    <col min="85" max="85" width="6.7109375" style="9" customWidth="1"/>
    <col min="86" max="86" width="7.42578125" style="9" customWidth="1"/>
    <col min="87" max="16384" width="9.140625" style="9"/>
  </cols>
  <sheetData>
    <row r="2" spans="1:86" ht="42.75" customHeight="1" x14ac:dyDescent="0.25">
      <c r="A2" s="73" t="s">
        <v>37</v>
      </c>
      <c r="B2" s="73"/>
      <c r="C2" s="73"/>
      <c r="D2" s="73"/>
      <c r="E2" s="73"/>
      <c r="F2" s="73"/>
      <c r="G2" s="73"/>
      <c r="H2" s="73"/>
      <c r="I2" s="74"/>
      <c r="J2" s="73"/>
      <c r="K2" s="74"/>
      <c r="L2" s="74"/>
      <c r="M2" s="74"/>
      <c r="N2" s="74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</row>
    <row r="3" spans="1:86" ht="15.75" customHeight="1" x14ac:dyDescent="0.25">
      <c r="A3" s="67" t="s">
        <v>38</v>
      </c>
      <c r="B3" s="75" t="s">
        <v>1</v>
      </c>
      <c r="C3" s="76" t="s">
        <v>39</v>
      </c>
      <c r="D3" s="76" t="s">
        <v>0</v>
      </c>
      <c r="E3" s="78" t="s">
        <v>2</v>
      </c>
      <c r="F3" s="79"/>
      <c r="G3" s="79"/>
      <c r="H3" s="80"/>
      <c r="I3" s="81" t="s">
        <v>3</v>
      </c>
      <c r="J3" s="67" t="s">
        <v>4</v>
      </c>
      <c r="K3" s="71" t="s">
        <v>1016</v>
      </c>
      <c r="L3" s="63" t="s">
        <v>5</v>
      </c>
      <c r="M3" s="63" t="s">
        <v>6</v>
      </c>
      <c r="N3" s="63" t="s">
        <v>7</v>
      </c>
      <c r="O3" s="71" t="s">
        <v>50</v>
      </c>
      <c r="P3" s="60" t="s">
        <v>1006</v>
      </c>
      <c r="Q3" s="83" t="s">
        <v>1029</v>
      </c>
      <c r="R3" s="60" t="s">
        <v>866</v>
      </c>
      <c r="S3" s="60" t="s">
        <v>863</v>
      </c>
      <c r="T3" s="60" t="s">
        <v>864</v>
      </c>
      <c r="U3" s="60" t="s">
        <v>865</v>
      </c>
      <c r="V3" s="60" t="s">
        <v>871</v>
      </c>
      <c r="W3" s="60" t="s">
        <v>881</v>
      </c>
      <c r="X3" s="60" t="s">
        <v>882</v>
      </c>
      <c r="Y3" s="60" t="s">
        <v>883</v>
      </c>
      <c r="Z3" s="60" t="s">
        <v>884</v>
      </c>
      <c r="AA3" s="60" t="s">
        <v>904</v>
      </c>
      <c r="AB3" s="60" t="s">
        <v>905</v>
      </c>
      <c r="AC3" s="60" t="s">
        <v>906</v>
      </c>
      <c r="AD3" s="60" t="s">
        <v>907</v>
      </c>
      <c r="AE3" s="60" t="s">
        <v>910</v>
      </c>
      <c r="AF3" s="60" t="s">
        <v>911</v>
      </c>
      <c r="AG3" s="60" t="s">
        <v>912</v>
      </c>
      <c r="AH3" s="60" t="s">
        <v>913</v>
      </c>
      <c r="AI3" s="60" t="s">
        <v>914</v>
      </c>
      <c r="AJ3" s="60" t="s">
        <v>915</v>
      </c>
      <c r="AK3" s="60" t="s">
        <v>916</v>
      </c>
      <c r="AL3" s="60" t="s">
        <v>921</v>
      </c>
      <c r="AM3" s="60" t="s">
        <v>922</v>
      </c>
      <c r="AN3" s="60" t="s">
        <v>923</v>
      </c>
      <c r="AO3" s="60" t="s">
        <v>924</v>
      </c>
      <c r="AP3" s="60" t="s">
        <v>925</v>
      </c>
      <c r="AQ3" s="60" t="s">
        <v>926</v>
      </c>
      <c r="AR3" s="60" t="s">
        <v>931</v>
      </c>
      <c r="AS3" s="60" t="s">
        <v>932</v>
      </c>
      <c r="AT3" s="60" t="s">
        <v>933</v>
      </c>
      <c r="AU3" s="60" t="s">
        <v>938</v>
      </c>
      <c r="AV3" s="60" t="s">
        <v>942</v>
      </c>
      <c r="AW3" s="60" t="s">
        <v>939</v>
      </c>
      <c r="AX3" s="60" t="s">
        <v>940</v>
      </c>
      <c r="AY3" s="60" t="s">
        <v>941</v>
      </c>
      <c r="AZ3" s="60" t="s">
        <v>951</v>
      </c>
      <c r="BA3" s="60" t="s">
        <v>952</v>
      </c>
      <c r="BB3" s="60" t="s">
        <v>967</v>
      </c>
      <c r="BC3" s="60" t="s">
        <v>973</v>
      </c>
      <c r="BD3" s="60" t="s">
        <v>974</v>
      </c>
      <c r="BE3" s="60" t="s">
        <v>975</v>
      </c>
      <c r="BF3" s="60" t="s">
        <v>981</v>
      </c>
      <c r="BG3" s="60" t="s">
        <v>982</v>
      </c>
      <c r="BH3" s="60" t="s">
        <v>992</v>
      </c>
      <c r="BI3" s="60" t="s">
        <v>993</v>
      </c>
      <c r="BJ3" s="60" t="s">
        <v>994</v>
      </c>
      <c r="BK3" s="60" t="s">
        <v>1007</v>
      </c>
      <c r="BL3" s="60" t="s">
        <v>1008</v>
      </c>
      <c r="BM3" s="60" t="s">
        <v>1009</v>
      </c>
      <c r="BN3" s="60" t="s">
        <v>1010</v>
      </c>
      <c r="BO3" s="60" t="s">
        <v>1011</v>
      </c>
      <c r="BP3" s="60" t="s">
        <v>1012</v>
      </c>
      <c r="BQ3" s="60" t="s">
        <v>1014</v>
      </c>
      <c r="BR3" s="60" t="s">
        <v>1017</v>
      </c>
      <c r="BS3" s="60" t="s">
        <v>1018</v>
      </c>
      <c r="BT3" s="60" t="s">
        <v>1019</v>
      </c>
      <c r="BU3" s="60" t="s">
        <v>1020</v>
      </c>
      <c r="BV3" s="60" t="s">
        <v>1021</v>
      </c>
      <c r="BW3" s="60" t="s">
        <v>1022</v>
      </c>
      <c r="BX3" s="63" t="s">
        <v>929</v>
      </c>
      <c r="BY3" s="67" t="s">
        <v>52</v>
      </c>
      <c r="BZ3" s="67" t="s">
        <v>51</v>
      </c>
      <c r="CA3" s="67" t="s">
        <v>36</v>
      </c>
      <c r="CB3" s="62" t="s">
        <v>996</v>
      </c>
    </row>
    <row r="4" spans="1:86" ht="70.5" customHeight="1" x14ac:dyDescent="0.25">
      <c r="A4" s="68"/>
      <c r="B4" s="75"/>
      <c r="C4" s="77"/>
      <c r="D4" s="77"/>
      <c r="E4" s="3"/>
      <c r="F4" s="4"/>
      <c r="G4" s="4"/>
      <c r="H4" s="5"/>
      <c r="I4" s="82"/>
      <c r="J4" s="68"/>
      <c r="K4" s="72"/>
      <c r="L4" s="64"/>
      <c r="M4" s="64"/>
      <c r="N4" s="64"/>
      <c r="O4" s="71"/>
      <c r="P4" s="61"/>
      <c r="Q4" s="83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84"/>
      <c r="BY4" s="68"/>
      <c r="BZ4" s="68"/>
      <c r="CA4" s="68"/>
      <c r="CB4" s="62"/>
      <c r="CC4" s="9" t="s">
        <v>1023</v>
      </c>
      <c r="CD4" s="9" t="s">
        <v>1024</v>
      </c>
      <c r="CE4" s="9" t="s">
        <v>1025</v>
      </c>
      <c r="CF4" s="9" t="s">
        <v>1026</v>
      </c>
      <c r="CG4" s="9" t="s">
        <v>1027</v>
      </c>
      <c r="CH4" s="9" t="s">
        <v>1028</v>
      </c>
    </row>
    <row r="5" spans="1:86" ht="15.75" x14ac:dyDescent="0.25">
      <c r="A5" s="6">
        <v>1</v>
      </c>
      <c r="B5" s="1" t="s">
        <v>8</v>
      </c>
      <c r="C5" s="1" t="s">
        <v>40</v>
      </c>
      <c r="D5" s="1" t="s">
        <v>9</v>
      </c>
      <c r="E5" s="6">
        <v>24</v>
      </c>
      <c r="F5" s="6" t="s">
        <v>30</v>
      </c>
      <c r="G5" s="6">
        <v>1</v>
      </c>
      <c r="H5" s="6" t="s">
        <v>31</v>
      </c>
      <c r="I5" s="10" t="s">
        <v>827</v>
      </c>
      <c r="J5" s="6" t="s">
        <v>32</v>
      </c>
      <c r="K5" s="19">
        <v>8852</v>
      </c>
      <c r="L5" s="10"/>
      <c r="M5" s="10"/>
      <c r="O5" s="10">
        <f>250*24</f>
        <v>6000</v>
      </c>
      <c r="P5" s="10"/>
      <c r="Q5" s="10">
        <f>60*24</f>
        <v>1440</v>
      </c>
      <c r="R5" s="10">
        <v>575</v>
      </c>
      <c r="S5" s="10">
        <v>418</v>
      </c>
      <c r="T5" s="10">
        <v>261</v>
      </c>
      <c r="U5" s="10">
        <v>1412</v>
      </c>
      <c r="V5" s="10">
        <v>2701</v>
      </c>
      <c r="W5" s="10">
        <v>2295</v>
      </c>
      <c r="X5" s="10">
        <v>490</v>
      </c>
      <c r="Y5" s="10">
        <v>342</v>
      </c>
      <c r="Z5" s="10">
        <v>289</v>
      </c>
      <c r="AA5" s="10">
        <v>880</v>
      </c>
      <c r="AB5" s="10">
        <v>1181</v>
      </c>
      <c r="AC5" s="10">
        <v>1243</v>
      </c>
      <c r="AD5" s="10">
        <v>1357</v>
      </c>
      <c r="AE5" s="10">
        <v>2070</v>
      </c>
      <c r="AF5" s="10">
        <v>1360</v>
      </c>
      <c r="AG5" s="10">
        <v>2430</v>
      </c>
      <c r="AH5" s="10">
        <v>1179</v>
      </c>
      <c r="AI5" s="10">
        <v>1447</v>
      </c>
      <c r="AJ5" s="10">
        <v>1052</v>
      </c>
      <c r="AK5" s="10">
        <v>1142</v>
      </c>
      <c r="AL5" s="10">
        <v>905</v>
      </c>
      <c r="AM5" s="10">
        <v>1674</v>
      </c>
      <c r="AN5" s="10">
        <v>864</v>
      </c>
      <c r="AO5" s="10">
        <v>398</v>
      </c>
      <c r="AP5" s="10">
        <v>657</v>
      </c>
      <c r="AQ5" s="10">
        <v>1589</v>
      </c>
      <c r="AR5" s="10">
        <v>894</v>
      </c>
      <c r="AS5" s="10">
        <v>1531</v>
      </c>
      <c r="AT5" s="10">
        <v>1985</v>
      </c>
      <c r="AU5" s="10">
        <v>1226</v>
      </c>
      <c r="AV5" s="10">
        <v>1236</v>
      </c>
      <c r="AW5" s="10">
        <v>2285</v>
      </c>
      <c r="AX5" s="10">
        <v>614</v>
      </c>
      <c r="AY5" s="10">
        <v>1215</v>
      </c>
      <c r="AZ5" s="10">
        <v>1353</v>
      </c>
      <c r="BA5" s="10">
        <v>1356</v>
      </c>
      <c r="BB5" s="10">
        <v>1169</v>
      </c>
      <c r="BC5" s="10">
        <v>648</v>
      </c>
      <c r="BD5" s="10">
        <v>1468</v>
      </c>
      <c r="BE5" s="10">
        <v>677</v>
      </c>
      <c r="BF5" s="10">
        <v>1096</v>
      </c>
      <c r="BG5" s="10">
        <v>877</v>
      </c>
      <c r="BH5" s="10">
        <v>946</v>
      </c>
      <c r="BI5" s="10">
        <v>198</v>
      </c>
      <c r="BJ5" s="10">
        <v>101</v>
      </c>
      <c r="BK5" s="10">
        <v>828</v>
      </c>
      <c r="BL5" s="10">
        <v>2400</v>
      </c>
      <c r="BM5" s="10">
        <v>2159</v>
      </c>
      <c r="BN5" s="10">
        <v>1290</v>
      </c>
      <c r="BO5" s="10">
        <v>241</v>
      </c>
      <c r="BP5" s="10">
        <v>170</v>
      </c>
      <c r="BQ5" s="10">
        <v>1139</v>
      </c>
      <c r="BR5" s="10">
        <v>994</v>
      </c>
      <c r="BS5" s="10">
        <v>1549</v>
      </c>
      <c r="BT5" s="10">
        <v>1123</v>
      </c>
      <c r="BU5" s="10">
        <v>830</v>
      </c>
      <c r="BV5" s="10">
        <v>1154</v>
      </c>
      <c r="BW5" s="10">
        <v>2056</v>
      </c>
      <c r="BX5" s="10">
        <f>SUM(BU5:BW5)</f>
        <v>4040</v>
      </c>
      <c r="BY5" s="1">
        <f>(K5+M5+N5+L5)-(O5+P5+Q5+BX5)</f>
        <v>-2628</v>
      </c>
      <c r="BZ5" s="11">
        <f>BY5-(BX5*4)</f>
        <v>-18788</v>
      </c>
      <c r="CA5" s="12">
        <f>784*24</f>
        <v>18816</v>
      </c>
      <c r="CB5" s="9" t="s">
        <v>997</v>
      </c>
      <c r="CC5" s="9">
        <v>16800</v>
      </c>
    </row>
    <row r="6" spans="1:86" ht="15.75" hidden="1" x14ac:dyDescent="0.25">
      <c r="A6" s="6">
        <v>2</v>
      </c>
      <c r="B6" s="1" t="s">
        <v>8</v>
      </c>
      <c r="C6" s="1" t="s">
        <v>40</v>
      </c>
      <c r="D6" s="1" t="s">
        <v>35</v>
      </c>
      <c r="E6" s="6">
        <v>12</v>
      </c>
      <c r="F6" s="6" t="s">
        <v>30</v>
      </c>
      <c r="G6" s="6">
        <v>1.5</v>
      </c>
      <c r="H6" s="6" t="s">
        <v>31</v>
      </c>
      <c r="I6" s="10"/>
      <c r="J6" s="6" t="s">
        <v>32</v>
      </c>
      <c r="K6" s="46">
        <v>0</v>
      </c>
      <c r="L6" s="10"/>
      <c r="M6" s="10"/>
      <c r="O6" s="10"/>
      <c r="P6" s="10"/>
      <c r="Q6" s="10"/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>
        <v>0</v>
      </c>
      <c r="BR6" s="10">
        <v>0</v>
      </c>
      <c r="BS6" s="10">
        <v>0</v>
      </c>
      <c r="BT6" s="10">
        <v>0</v>
      </c>
      <c r="BU6" s="10">
        <v>0</v>
      </c>
      <c r="BV6" s="10">
        <v>0</v>
      </c>
      <c r="BW6" s="10">
        <v>0</v>
      </c>
      <c r="BX6" s="10">
        <f t="shared" ref="BX6:BX66" si="0">SUM(BU6:BW6)</f>
        <v>0</v>
      </c>
      <c r="BY6" s="1">
        <f t="shared" ref="BY6:BY66" si="1">(K6+M6+N6+L6)-(O6+P6+Q6+BX6)</f>
        <v>0</v>
      </c>
      <c r="BZ6" s="11">
        <f t="shared" ref="BZ6:BZ41" si="2">BY6-(BX6*3)</f>
        <v>0</v>
      </c>
      <c r="CA6" s="12">
        <v>0</v>
      </c>
    </row>
    <row r="7" spans="1:86" s="8" customFormat="1" ht="15.75" x14ac:dyDescent="0.25">
      <c r="A7" s="20">
        <v>3</v>
      </c>
      <c r="B7" s="21" t="s">
        <v>8</v>
      </c>
      <c r="C7" s="21" t="s">
        <v>40</v>
      </c>
      <c r="D7" s="33" t="s">
        <v>995</v>
      </c>
      <c r="E7" s="20">
        <v>12</v>
      </c>
      <c r="F7" s="20" t="s">
        <v>30</v>
      </c>
      <c r="G7" s="20">
        <v>0.8</v>
      </c>
      <c r="H7" s="20" t="s">
        <v>31</v>
      </c>
      <c r="I7" s="22" t="s">
        <v>888</v>
      </c>
      <c r="J7" s="20" t="s">
        <v>32</v>
      </c>
      <c r="K7" s="46">
        <v>96</v>
      </c>
      <c r="L7" s="22"/>
      <c r="M7" s="22"/>
      <c r="N7" s="8">
        <f>600*12</f>
        <v>7200</v>
      </c>
      <c r="O7" s="22"/>
      <c r="P7" s="22"/>
      <c r="Q7" s="22"/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12</v>
      </c>
      <c r="AM7" s="10">
        <v>0</v>
      </c>
      <c r="AN7" s="10">
        <v>1</v>
      </c>
      <c r="AO7" s="10">
        <v>0</v>
      </c>
      <c r="AP7" s="10">
        <v>0</v>
      </c>
      <c r="AQ7" s="10">
        <v>83</v>
      </c>
      <c r="AR7" s="10">
        <v>116</v>
      </c>
      <c r="AS7" s="10">
        <v>229</v>
      </c>
      <c r="AT7" s="10">
        <v>55</v>
      </c>
      <c r="AU7" s="10">
        <v>0</v>
      </c>
      <c r="AV7" s="10">
        <v>1</v>
      </c>
      <c r="AW7" s="10">
        <v>82</v>
      </c>
      <c r="AX7" s="10">
        <v>13</v>
      </c>
      <c r="AY7" s="10">
        <v>0</v>
      </c>
      <c r="AZ7" s="10">
        <v>0</v>
      </c>
      <c r="BA7" s="10">
        <v>276</v>
      </c>
      <c r="BB7" s="10">
        <v>722</v>
      </c>
      <c r="BC7" s="10">
        <v>648</v>
      </c>
      <c r="BD7" s="10">
        <v>228</v>
      </c>
      <c r="BE7" s="10">
        <v>229</v>
      </c>
      <c r="BF7" s="10">
        <v>455</v>
      </c>
      <c r="BG7" s="10">
        <v>356</v>
      </c>
      <c r="BH7" s="10">
        <v>564</v>
      </c>
      <c r="BI7" s="10">
        <v>430</v>
      </c>
      <c r="BJ7" s="10">
        <v>324</v>
      </c>
      <c r="BK7" s="10">
        <v>456</v>
      </c>
      <c r="BL7" s="10">
        <v>769</v>
      </c>
      <c r="BM7" s="10">
        <v>864</v>
      </c>
      <c r="BN7" s="10">
        <v>605</v>
      </c>
      <c r="BO7" s="10">
        <v>1485</v>
      </c>
      <c r="BP7" s="10">
        <v>618</v>
      </c>
      <c r="BQ7" s="10">
        <v>109</v>
      </c>
      <c r="BR7" s="10">
        <v>174</v>
      </c>
      <c r="BS7" s="10">
        <v>623</v>
      </c>
      <c r="BT7" s="10">
        <v>237</v>
      </c>
      <c r="BU7" s="10">
        <v>171</v>
      </c>
      <c r="BV7" s="10">
        <v>77</v>
      </c>
      <c r="BW7" s="10">
        <v>134</v>
      </c>
      <c r="BX7" s="10">
        <f t="shared" si="0"/>
        <v>382</v>
      </c>
      <c r="BY7" s="1">
        <f t="shared" si="1"/>
        <v>6914</v>
      </c>
      <c r="BZ7" s="23">
        <f t="shared" si="2"/>
        <v>5768</v>
      </c>
      <c r="CA7" s="24">
        <f>12*400</f>
        <v>4800</v>
      </c>
      <c r="CB7" s="8" t="s">
        <v>997</v>
      </c>
      <c r="CD7" s="8">
        <v>4800</v>
      </c>
    </row>
    <row r="8" spans="1:86" ht="15.75" x14ac:dyDescent="0.25">
      <c r="A8" s="6">
        <v>4</v>
      </c>
      <c r="B8" s="10" t="s">
        <v>8</v>
      </c>
      <c r="C8" s="10" t="s">
        <v>40</v>
      </c>
      <c r="D8" s="10" t="s">
        <v>935</v>
      </c>
      <c r="E8" s="13">
        <v>48</v>
      </c>
      <c r="F8" s="13" t="s">
        <v>30</v>
      </c>
      <c r="G8" s="13">
        <v>0.12</v>
      </c>
      <c r="H8" s="13" t="s">
        <v>31</v>
      </c>
      <c r="I8" s="10" t="s">
        <v>964</v>
      </c>
      <c r="J8" s="13" t="s">
        <v>32</v>
      </c>
      <c r="K8" s="46">
        <v>150</v>
      </c>
      <c r="L8" s="10"/>
      <c r="M8" s="10"/>
      <c r="N8" s="9">
        <f>208*48</f>
        <v>9984</v>
      </c>
      <c r="O8" s="10"/>
      <c r="P8" s="10"/>
      <c r="Q8" s="10"/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0</v>
      </c>
      <c r="AS8" s="10">
        <v>0</v>
      </c>
      <c r="AT8" s="10">
        <v>0</v>
      </c>
      <c r="AU8" s="10">
        <v>0</v>
      </c>
      <c r="AV8" s="10">
        <v>0</v>
      </c>
      <c r="AW8" s="10">
        <v>0</v>
      </c>
      <c r="AX8" s="10">
        <v>0</v>
      </c>
      <c r="AY8" s="10">
        <v>0</v>
      </c>
      <c r="AZ8" s="10">
        <v>0</v>
      </c>
      <c r="BA8" s="10">
        <v>216</v>
      </c>
      <c r="BB8" s="10">
        <v>566</v>
      </c>
      <c r="BC8" s="10">
        <v>600</v>
      </c>
      <c r="BD8" s="10">
        <v>220</v>
      </c>
      <c r="BE8" s="10">
        <v>186</v>
      </c>
      <c r="BF8" s="10">
        <v>328</v>
      </c>
      <c r="BG8" s="10">
        <v>359</v>
      </c>
      <c r="BH8" s="10">
        <v>414</v>
      </c>
      <c r="BI8" s="10">
        <v>460</v>
      </c>
      <c r="BJ8" s="10">
        <v>672</v>
      </c>
      <c r="BK8" s="10">
        <v>569</v>
      </c>
      <c r="BL8" s="10">
        <v>613</v>
      </c>
      <c r="BM8" s="10">
        <v>1026</v>
      </c>
      <c r="BN8" s="10">
        <v>432</v>
      </c>
      <c r="BO8" s="10">
        <v>1137</v>
      </c>
      <c r="BP8" s="10">
        <v>702</v>
      </c>
      <c r="BQ8" s="10">
        <v>869</v>
      </c>
      <c r="BR8" s="10">
        <v>240</v>
      </c>
      <c r="BS8" s="10">
        <v>240</v>
      </c>
      <c r="BT8" s="10">
        <v>30</v>
      </c>
      <c r="BU8" s="10">
        <v>40</v>
      </c>
      <c r="BV8" s="10">
        <v>2</v>
      </c>
      <c r="BW8" s="10">
        <v>9</v>
      </c>
      <c r="BX8" s="10">
        <f t="shared" si="0"/>
        <v>51</v>
      </c>
      <c r="BY8" s="1">
        <f t="shared" si="1"/>
        <v>10083</v>
      </c>
      <c r="BZ8" s="11">
        <f t="shared" si="2"/>
        <v>9930</v>
      </c>
      <c r="CA8" s="12">
        <f>208*48</f>
        <v>9984</v>
      </c>
      <c r="CB8" s="9" t="s">
        <v>997</v>
      </c>
      <c r="CD8" s="9">
        <v>9984</v>
      </c>
    </row>
    <row r="9" spans="1:86" s="31" customFormat="1" ht="15.75" x14ac:dyDescent="0.25">
      <c r="A9" s="26">
        <v>5</v>
      </c>
      <c r="B9" s="27" t="s">
        <v>8</v>
      </c>
      <c r="C9" s="27" t="s">
        <v>41</v>
      </c>
      <c r="D9" s="27" t="s">
        <v>10</v>
      </c>
      <c r="E9" s="26">
        <v>4</v>
      </c>
      <c r="F9" s="26" t="s">
        <v>30</v>
      </c>
      <c r="G9" s="26">
        <v>4</v>
      </c>
      <c r="H9" s="26" t="s">
        <v>31</v>
      </c>
      <c r="I9" s="28" t="s">
        <v>828</v>
      </c>
      <c r="J9" s="26" t="s">
        <v>32</v>
      </c>
      <c r="K9" s="46">
        <v>283</v>
      </c>
      <c r="L9" s="28"/>
      <c r="M9" s="28"/>
      <c r="N9" s="31">
        <f>750*4</f>
        <v>3000</v>
      </c>
      <c r="O9" s="28">
        <v>800</v>
      </c>
      <c r="P9" s="28"/>
      <c r="Q9" s="28">
        <v>400</v>
      </c>
      <c r="R9" s="10">
        <v>54</v>
      </c>
      <c r="S9" s="10">
        <v>34</v>
      </c>
      <c r="T9" s="10">
        <v>41</v>
      </c>
      <c r="U9" s="10">
        <v>16</v>
      </c>
      <c r="V9" s="10">
        <v>188</v>
      </c>
      <c r="W9" s="10">
        <v>144</v>
      </c>
      <c r="X9" s="10">
        <v>70</v>
      </c>
      <c r="Y9" s="10">
        <v>85</v>
      </c>
      <c r="Z9" s="10">
        <v>52</v>
      </c>
      <c r="AA9" s="10">
        <v>63</v>
      </c>
      <c r="AB9" s="10">
        <v>60</v>
      </c>
      <c r="AC9" s="10">
        <v>35</v>
      </c>
      <c r="AD9" s="10">
        <v>27</v>
      </c>
      <c r="AE9" s="10">
        <v>64</v>
      </c>
      <c r="AF9" s="10">
        <v>20</v>
      </c>
      <c r="AG9" s="10">
        <v>114</v>
      </c>
      <c r="AH9" s="10">
        <v>75</v>
      </c>
      <c r="AI9" s="10">
        <v>46</v>
      </c>
      <c r="AJ9" s="10">
        <v>64</v>
      </c>
      <c r="AK9" s="10">
        <v>99</v>
      </c>
      <c r="AL9" s="10">
        <v>48</v>
      </c>
      <c r="AM9" s="10">
        <v>14</v>
      </c>
      <c r="AN9" s="10">
        <v>16</v>
      </c>
      <c r="AO9" s="10">
        <v>12</v>
      </c>
      <c r="AP9" s="10">
        <v>32</v>
      </c>
      <c r="AQ9" s="10">
        <v>88</v>
      </c>
      <c r="AR9" s="10">
        <v>240</v>
      </c>
      <c r="AS9" s="10">
        <v>107</v>
      </c>
      <c r="AT9" s="10">
        <v>206</v>
      </c>
      <c r="AU9" s="10">
        <v>358</v>
      </c>
      <c r="AV9" s="10">
        <v>231</v>
      </c>
      <c r="AW9" s="10">
        <v>323</v>
      </c>
      <c r="AX9" s="10">
        <v>73</v>
      </c>
      <c r="AY9" s="10">
        <v>76</v>
      </c>
      <c r="AZ9" s="10">
        <v>16</v>
      </c>
      <c r="BA9" s="10">
        <v>718</v>
      </c>
      <c r="BB9" s="10">
        <v>324</v>
      </c>
      <c r="BC9" s="10">
        <v>145</v>
      </c>
      <c r="BD9" s="10">
        <v>25</v>
      </c>
      <c r="BE9" s="10">
        <v>706</v>
      </c>
      <c r="BF9" s="10">
        <v>436</v>
      </c>
      <c r="BG9" s="10">
        <v>565</v>
      </c>
      <c r="BH9" s="10">
        <v>382</v>
      </c>
      <c r="BI9" s="10">
        <v>365</v>
      </c>
      <c r="BJ9" s="10">
        <v>433</v>
      </c>
      <c r="BK9" s="10">
        <v>604</v>
      </c>
      <c r="BL9" s="10">
        <v>1144</v>
      </c>
      <c r="BM9" s="10">
        <v>531</v>
      </c>
      <c r="BN9" s="10">
        <v>405</v>
      </c>
      <c r="BO9" s="10">
        <v>585</v>
      </c>
      <c r="BP9" s="10">
        <v>418</v>
      </c>
      <c r="BQ9" s="10">
        <v>577</v>
      </c>
      <c r="BR9" s="10">
        <v>316</v>
      </c>
      <c r="BS9" s="10">
        <v>585</v>
      </c>
      <c r="BT9" s="10">
        <v>746</v>
      </c>
      <c r="BU9" s="10">
        <v>486</v>
      </c>
      <c r="BV9" s="10">
        <v>714</v>
      </c>
      <c r="BW9" s="10">
        <v>1470</v>
      </c>
      <c r="BX9" s="10">
        <f t="shared" si="0"/>
        <v>2670</v>
      </c>
      <c r="BY9" s="1">
        <f t="shared" si="1"/>
        <v>-587</v>
      </c>
      <c r="BZ9" s="29">
        <f>BY9-(BX9*4)</f>
        <v>-11267</v>
      </c>
      <c r="CA9" s="30">
        <f>2000*4</f>
        <v>8000</v>
      </c>
      <c r="CB9" s="31" t="s">
        <v>997</v>
      </c>
      <c r="CE9" s="31">
        <v>3000</v>
      </c>
      <c r="CF9" s="31">
        <v>3360</v>
      </c>
      <c r="CH9" s="31">
        <v>1000</v>
      </c>
    </row>
    <row r="10" spans="1:86" s="31" customFormat="1" ht="15.75" x14ac:dyDescent="0.25">
      <c r="A10" s="26">
        <v>6</v>
      </c>
      <c r="B10" s="27" t="s">
        <v>8</v>
      </c>
      <c r="C10" s="27" t="s">
        <v>41</v>
      </c>
      <c r="D10" s="27" t="s">
        <v>11</v>
      </c>
      <c r="E10" s="26">
        <v>24</v>
      </c>
      <c r="F10" s="26" t="s">
        <v>30</v>
      </c>
      <c r="G10" s="26">
        <v>1</v>
      </c>
      <c r="H10" s="26" t="s">
        <v>31</v>
      </c>
      <c r="I10" s="28" t="s">
        <v>829</v>
      </c>
      <c r="J10" s="26" t="s">
        <v>32</v>
      </c>
      <c r="K10" s="46">
        <v>203</v>
      </c>
      <c r="L10" s="28"/>
      <c r="M10" s="28"/>
      <c r="N10" s="31">
        <f>100*24</f>
        <v>2400</v>
      </c>
      <c r="O10" s="28">
        <f>30*24</f>
        <v>720</v>
      </c>
      <c r="P10" s="28"/>
      <c r="Q10" s="28"/>
      <c r="R10" s="10">
        <v>22</v>
      </c>
      <c r="S10" s="10">
        <v>22</v>
      </c>
      <c r="T10" s="10">
        <v>22</v>
      </c>
      <c r="U10" s="10">
        <v>0</v>
      </c>
      <c r="V10" s="10">
        <v>18</v>
      </c>
      <c r="W10" s="10">
        <v>27</v>
      </c>
      <c r="X10" s="10">
        <v>24</v>
      </c>
      <c r="Y10" s="10">
        <v>24</v>
      </c>
      <c r="Z10" s="10">
        <v>0</v>
      </c>
      <c r="AA10" s="10">
        <v>0</v>
      </c>
      <c r="AB10" s="10">
        <v>35</v>
      </c>
      <c r="AC10" s="10">
        <v>11</v>
      </c>
      <c r="AD10" s="10">
        <v>7</v>
      </c>
      <c r="AE10" s="10">
        <v>0</v>
      </c>
      <c r="AF10" s="10">
        <v>23</v>
      </c>
      <c r="AG10" s="10">
        <v>5</v>
      </c>
      <c r="AH10" s="10">
        <v>7</v>
      </c>
      <c r="AI10" s="10">
        <v>12</v>
      </c>
      <c r="AJ10" s="10">
        <v>0</v>
      </c>
      <c r="AK10" s="10">
        <v>0</v>
      </c>
      <c r="AL10" s="10">
        <v>8</v>
      </c>
      <c r="AM10" s="10">
        <v>80</v>
      </c>
      <c r="AN10" s="10">
        <v>2</v>
      </c>
      <c r="AO10" s="10">
        <v>12</v>
      </c>
      <c r="AP10" s="10">
        <v>35</v>
      </c>
      <c r="AQ10" s="10">
        <v>1</v>
      </c>
      <c r="AR10" s="10">
        <v>176</v>
      </c>
      <c r="AS10" s="10">
        <v>53</v>
      </c>
      <c r="AT10" s="10">
        <v>64</v>
      </c>
      <c r="AU10" s="10">
        <v>76</v>
      </c>
      <c r="AV10" s="10">
        <v>40</v>
      </c>
      <c r="AW10" s="10">
        <v>353</v>
      </c>
      <c r="AX10" s="10">
        <v>7</v>
      </c>
      <c r="AY10" s="10">
        <v>38</v>
      </c>
      <c r="AZ10" s="10">
        <v>8</v>
      </c>
      <c r="BA10" s="10">
        <v>417</v>
      </c>
      <c r="BB10" s="10">
        <v>84</v>
      </c>
      <c r="BC10" s="10">
        <v>48</v>
      </c>
      <c r="BD10" s="10">
        <v>88</v>
      </c>
      <c r="BE10" s="10">
        <v>132</v>
      </c>
      <c r="BF10" s="10">
        <v>6</v>
      </c>
      <c r="BG10" s="10">
        <v>72</v>
      </c>
      <c r="BH10" s="10">
        <v>24</v>
      </c>
      <c r="BI10" s="10">
        <v>61</v>
      </c>
      <c r="BJ10" s="10">
        <v>147</v>
      </c>
      <c r="BK10" s="10">
        <v>728</v>
      </c>
      <c r="BL10" s="10">
        <v>350</v>
      </c>
      <c r="BM10" s="10">
        <v>213</v>
      </c>
      <c r="BN10" s="10">
        <v>115</v>
      </c>
      <c r="BO10" s="10">
        <v>576</v>
      </c>
      <c r="BP10" s="10">
        <v>135</v>
      </c>
      <c r="BQ10" s="10">
        <v>301</v>
      </c>
      <c r="BR10" s="10">
        <v>161</v>
      </c>
      <c r="BS10" s="10">
        <v>299</v>
      </c>
      <c r="BT10" s="10">
        <v>226</v>
      </c>
      <c r="BU10" s="10">
        <v>60</v>
      </c>
      <c r="BV10" s="10">
        <v>214</v>
      </c>
      <c r="BW10" s="10">
        <v>174</v>
      </c>
      <c r="BX10" s="10">
        <f t="shared" si="0"/>
        <v>448</v>
      </c>
      <c r="BY10" s="1">
        <f t="shared" si="1"/>
        <v>1435</v>
      </c>
      <c r="BZ10" s="29">
        <f>BY10-(BX10*4)</f>
        <v>-357</v>
      </c>
      <c r="CA10" s="30">
        <f>100*24</f>
        <v>2400</v>
      </c>
      <c r="CB10" s="31" t="s">
        <v>997</v>
      </c>
      <c r="CE10" s="31">
        <v>2400</v>
      </c>
    </row>
    <row r="11" spans="1:86" ht="15.75" x14ac:dyDescent="0.25">
      <c r="A11" s="6">
        <v>7</v>
      </c>
      <c r="B11" s="1" t="s">
        <v>8</v>
      </c>
      <c r="C11" s="1" t="s">
        <v>41</v>
      </c>
      <c r="D11" s="1" t="s">
        <v>53</v>
      </c>
      <c r="E11" s="6">
        <v>24</v>
      </c>
      <c r="F11" s="6" t="s">
        <v>30</v>
      </c>
      <c r="G11" s="6">
        <v>1</v>
      </c>
      <c r="H11" s="6" t="s">
        <v>31</v>
      </c>
      <c r="I11" s="10" t="s">
        <v>849</v>
      </c>
      <c r="J11" s="6" t="s">
        <v>32</v>
      </c>
      <c r="K11" s="46">
        <v>1527</v>
      </c>
      <c r="L11" s="10"/>
      <c r="M11" s="10"/>
      <c r="N11" s="9">
        <f>50*24</f>
        <v>1200</v>
      </c>
      <c r="O11" s="10">
        <f>10*24</f>
        <v>240</v>
      </c>
      <c r="P11" s="10"/>
      <c r="Q11" s="10">
        <f>10*24</f>
        <v>240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48</v>
      </c>
      <c r="X11" s="10">
        <v>12</v>
      </c>
      <c r="Y11" s="10">
        <v>31</v>
      </c>
      <c r="Z11" s="10">
        <v>50</v>
      </c>
      <c r="AA11" s="10">
        <v>130</v>
      </c>
      <c r="AB11" s="10">
        <v>7</v>
      </c>
      <c r="AC11" s="10">
        <v>29</v>
      </c>
      <c r="AD11" s="10">
        <v>41</v>
      </c>
      <c r="AE11" s="10">
        <v>0</v>
      </c>
      <c r="AF11" s="10">
        <v>10</v>
      </c>
      <c r="AG11" s="10">
        <v>4</v>
      </c>
      <c r="AH11" s="10">
        <v>1</v>
      </c>
      <c r="AI11" s="10">
        <v>14</v>
      </c>
      <c r="AJ11" s="10">
        <v>24</v>
      </c>
      <c r="AK11" s="10">
        <v>10</v>
      </c>
      <c r="AL11" s="10">
        <v>0</v>
      </c>
      <c r="AM11" s="10">
        <v>256</v>
      </c>
      <c r="AN11" s="10">
        <v>49</v>
      </c>
      <c r="AO11" s="10">
        <v>10</v>
      </c>
      <c r="AP11" s="10">
        <v>42</v>
      </c>
      <c r="AQ11" s="10">
        <v>32</v>
      </c>
      <c r="AR11" s="10">
        <v>16</v>
      </c>
      <c r="AS11" s="10">
        <v>45</v>
      </c>
      <c r="AT11" s="10">
        <v>25</v>
      </c>
      <c r="AU11" s="10">
        <v>65</v>
      </c>
      <c r="AV11" s="10">
        <v>2</v>
      </c>
      <c r="AW11" s="10">
        <v>42</v>
      </c>
      <c r="AX11" s="10">
        <v>247</v>
      </c>
      <c r="AY11" s="10">
        <v>26</v>
      </c>
      <c r="AZ11" s="10">
        <v>105</v>
      </c>
      <c r="BA11" s="10">
        <v>43</v>
      </c>
      <c r="BB11" s="10">
        <v>70</v>
      </c>
      <c r="BC11" s="10">
        <v>10</v>
      </c>
      <c r="BD11" s="10">
        <v>18</v>
      </c>
      <c r="BE11" s="10">
        <v>80</v>
      </c>
      <c r="BF11" s="10">
        <v>32</v>
      </c>
      <c r="BG11" s="10">
        <v>49</v>
      </c>
      <c r="BH11" s="10">
        <v>44</v>
      </c>
      <c r="BI11" s="10">
        <v>48</v>
      </c>
      <c r="BJ11" s="10">
        <v>0</v>
      </c>
      <c r="BK11" s="10">
        <v>99</v>
      </c>
      <c r="BL11" s="10">
        <v>70</v>
      </c>
      <c r="BM11" s="10">
        <v>127</v>
      </c>
      <c r="BN11" s="10">
        <v>85</v>
      </c>
      <c r="BO11" s="10">
        <v>17</v>
      </c>
      <c r="BP11" s="10">
        <v>15</v>
      </c>
      <c r="BQ11" s="10">
        <v>135</v>
      </c>
      <c r="BR11" s="10">
        <v>37</v>
      </c>
      <c r="BS11" s="10">
        <v>139</v>
      </c>
      <c r="BT11" s="10">
        <v>138</v>
      </c>
      <c r="BU11" s="10">
        <v>102</v>
      </c>
      <c r="BV11" s="10">
        <v>237</v>
      </c>
      <c r="BW11" s="10">
        <v>309</v>
      </c>
      <c r="BX11" s="10">
        <f t="shared" si="0"/>
        <v>648</v>
      </c>
      <c r="BY11" s="1">
        <f t="shared" si="1"/>
        <v>1599</v>
      </c>
      <c r="BZ11" s="11">
        <f t="shared" si="2"/>
        <v>-345</v>
      </c>
      <c r="CA11" s="12">
        <f>50*24</f>
        <v>1200</v>
      </c>
      <c r="CB11" s="9" t="s">
        <v>997</v>
      </c>
      <c r="CD11" s="9">
        <v>1200</v>
      </c>
    </row>
    <row r="12" spans="1:86" s="8" customFormat="1" ht="15.75" x14ac:dyDescent="0.25">
      <c r="A12" s="20">
        <v>8</v>
      </c>
      <c r="B12" s="21" t="s">
        <v>8</v>
      </c>
      <c r="C12" s="21" t="s">
        <v>41</v>
      </c>
      <c r="D12" s="21" t="s">
        <v>53</v>
      </c>
      <c r="E12" s="20">
        <v>4</v>
      </c>
      <c r="F12" s="20" t="s">
        <v>30</v>
      </c>
      <c r="G12" s="20">
        <v>5</v>
      </c>
      <c r="H12" s="20" t="s">
        <v>31</v>
      </c>
      <c r="I12" s="22" t="s">
        <v>830</v>
      </c>
      <c r="J12" s="20" t="s">
        <v>32</v>
      </c>
      <c r="K12" s="46">
        <v>1228</v>
      </c>
      <c r="L12" s="22"/>
      <c r="M12" s="22"/>
      <c r="N12" s="8">
        <f>150*4</f>
        <v>600</v>
      </c>
      <c r="O12" s="22">
        <f>50*4</f>
        <v>200</v>
      </c>
      <c r="P12" s="22"/>
      <c r="Q12" s="22">
        <f>30*4</f>
        <v>120</v>
      </c>
      <c r="R12" s="10">
        <v>32</v>
      </c>
      <c r="S12" s="10">
        <v>44</v>
      </c>
      <c r="T12" s="10">
        <v>26</v>
      </c>
      <c r="U12" s="10">
        <v>16</v>
      </c>
      <c r="V12" s="10">
        <v>123</v>
      </c>
      <c r="W12" s="10">
        <v>106</v>
      </c>
      <c r="X12" s="10">
        <v>63</v>
      </c>
      <c r="Y12" s="10">
        <v>69</v>
      </c>
      <c r="Z12" s="10">
        <v>21</v>
      </c>
      <c r="AA12" s="10">
        <v>96</v>
      </c>
      <c r="AB12" s="10">
        <v>34</v>
      </c>
      <c r="AC12" s="10">
        <v>61</v>
      </c>
      <c r="AD12" s="10">
        <v>52</v>
      </c>
      <c r="AE12" s="10">
        <v>35</v>
      </c>
      <c r="AF12" s="10">
        <v>21</v>
      </c>
      <c r="AG12" s="10">
        <v>26</v>
      </c>
      <c r="AH12" s="10">
        <v>7</v>
      </c>
      <c r="AI12" s="10">
        <v>24</v>
      </c>
      <c r="AJ12" s="10">
        <v>29</v>
      </c>
      <c r="AK12" s="10">
        <v>10</v>
      </c>
      <c r="AL12" s="10">
        <v>34</v>
      </c>
      <c r="AM12" s="10">
        <v>74</v>
      </c>
      <c r="AN12" s="10">
        <v>55</v>
      </c>
      <c r="AO12" s="10">
        <v>49</v>
      </c>
      <c r="AP12" s="10">
        <v>27</v>
      </c>
      <c r="AQ12" s="10">
        <v>52</v>
      </c>
      <c r="AR12" s="10">
        <v>48</v>
      </c>
      <c r="AS12" s="10">
        <v>58</v>
      </c>
      <c r="AT12" s="10">
        <v>99</v>
      </c>
      <c r="AU12" s="10">
        <v>106</v>
      </c>
      <c r="AV12" s="10">
        <v>76</v>
      </c>
      <c r="AW12" s="10">
        <v>147</v>
      </c>
      <c r="AX12" s="10">
        <v>162</v>
      </c>
      <c r="AY12" s="10">
        <v>144</v>
      </c>
      <c r="AZ12" s="10">
        <v>133</v>
      </c>
      <c r="BA12" s="10">
        <v>191</v>
      </c>
      <c r="BB12" s="10">
        <v>127</v>
      </c>
      <c r="BC12" s="10">
        <v>40</v>
      </c>
      <c r="BD12" s="10">
        <v>40</v>
      </c>
      <c r="BE12" s="10">
        <v>17</v>
      </c>
      <c r="BF12" s="10">
        <v>22</v>
      </c>
      <c r="BG12" s="10">
        <v>8</v>
      </c>
      <c r="BH12" s="10">
        <v>24</v>
      </c>
      <c r="BI12" s="10">
        <v>10</v>
      </c>
      <c r="BJ12" s="10">
        <v>0</v>
      </c>
      <c r="BK12" s="10">
        <v>49</v>
      </c>
      <c r="BL12" s="10">
        <v>78</v>
      </c>
      <c r="BM12" s="10">
        <v>150</v>
      </c>
      <c r="BN12" s="10">
        <v>240</v>
      </c>
      <c r="BO12" s="10">
        <v>127</v>
      </c>
      <c r="BP12" s="10">
        <v>147</v>
      </c>
      <c r="BQ12" s="10">
        <v>67</v>
      </c>
      <c r="BR12" s="10">
        <v>59</v>
      </c>
      <c r="BS12" s="10">
        <v>94</v>
      </c>
      <c r="BT12" s="10">
        <v>90</v>
      </c>
      <c r="BU12" s="10">
        <v>72</v>
      </c>
      <c r="BV12" s="10">
        <v>110</v>
      </c>
      <c r="BW12" s="10">
        <v>220</v>
      </c>
      <c r="BX12" s="10">
        <f t="shared" si="0"/>
        <v>402</v>
      </c>
      <c r="BY12" s="1">
        <f t="shared" si="1"/>
        <v>1106</v>
      </c>
      <c r="BZ12" s="23">
        <f>BY12-(BX12*4)</f>
        <v>-502</v>
      </c>
      <c r="CA12" s="24">
        <f>150*4</f>
        <v>600</v>
      </c>
      <c r="CB12" s="8" t="s">
        <v>997</v>
      </c>
      <c r="CD12" s="8">
        <v>600</v>
      </c>
    </row>
    <row r="13" spans="1:86" ht="15.75" hidden="1" x14ac:dyDescent="0.25">
      <c r="A13" s="6">
        <v>9</v>
      </c>
      <c r="B13" s="1" t="s">
        <v>8</v>
      </c>
      <c r="C13" s="1" t="s">
        <v>41</v>
      </c>
      <c r="D13" s="1" t="s">
        <v>54</v>
      </c>
      <c r="E13" s="6">
        <v>24</v>
      </c>
      <c r="F13" s="6" t="s">
        <v>30</v>
      </c>
      <c r="G13" s="6">
        <v>1</v>
      </c>
      <c r="H13" s="6" t="s">
        <v>31</v>
      </c>
      <c r="I13" s="10" t="s">
        <v>857</v>
      </c>
      <c r="J13" s="6" t="s">
        <v>32</v>
      </c>
      <c r="K13" s="46">
        <v>72</v>
      </c>
      <c r="L13" s="10"/>
      <c r="M13" s="10"/>
      <c r="O13" s="10">
        <f>10*24</f>
        <v>240</v>
      </c>
      <c r="P13" s="10"/>
      <c r="Q13" s="10"/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24</v>
      </c>
      <c r="BC13" s="10">
        <v>48</v>
      </c>
      <c r="BD13" s="10">
        <v>0</v>
      </c>
      <c r="BE13" s="10">
        <v>0</v>
      </c>
      <c r="BF13" s="10">
        <v>72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</v>
      </c>
      <c r="BT13" s="10">
        <v>0</v>
      </c>
      <c r="BU13" s="10">
        <v>0</v>
      </c>
      <c r="BV13" s="10">
        <v>0</v>
      </c>
      <c r="BW13" s="10">
        <v>24</v>
      </c>
      <c r="BX13" s="10">
        <f t="shared" si="0"/>
        <v>24</v>
      </c>
      <c r="BY13" s="1">
        <f t="shared" si="1"/>
        <v>-192</v>
      </c>
      <c r="BZ13" s="11">
        <f t="shared" si="2"/>
        <v>-264</v>
      </c>
      <c r="CA13" s="12">
        <v>0</v>
      </c>
      <c r="CB13" s="9" t="s">
        <v>998</v>
      </c>
    </row>
    <row r="14" spans="1:86" ht="15.75" hidden="1" x14ac:dyDescent="0.25">
      <c r="A14" s="6">
        <v>10</v>
      </c>
      <c r="B14" s="1" t="s">
        <v>8</v>
      </c>
      <c r="C14" s="1" t="s">
        <v>41</v>
      </c>
      <c r="D14" s="1" t="s">
        <v>54</v>
      </c>
      <c r="E14" s="6">
        <v>4</v>
      </c>
      <c r="F14" s="6" t="s">
        <v>30</v>
      </c>
      <c r="G14" s="6">
        <v>5</v>
      </c>
      <c r="H14" s="6" t="s">
        <v>31</v>
      </c>
      <c r="I14" s="10" t="s">
        <v>831</v>
      </c>
      <c r="J14" s="6" t="s">
        <v>32</v>
      </c>
      <c r="K14" s="46">
        <v>9</v>
      </c>
      <c r="L14" s="10"/>
      <c r="M14" s="10"/>
      <c r="O14" s="10"/>
      <c r="P14" s="10"/>
      <c r="Q14" s="10"/>
      <c r="R14" s="10">
        <v>8</v>
      </c>
      <c r="S14" s="10">
        <v>0</v>
      </c>
      <c r="T14" s="10">
        <v>0</v>
      </c>
      <c r="U14" s="10">
        <v>0</v>
      </c>
      <c r="V14" s="10">
        <v>4</v>
      </c>
      <c r="W14" s="10">
        <v>4</v>
      </c>
      <c r="X14" s="10">
        <v>2</v>
      </c>
      <c r="Y14" s="10">
        <v>6</v>
      </c>
      <c r="Z14" s="10">
        <v>0</v>
      </c>
      <c r="AA14" s="10">
        <v>0</v>
      </c>
      <c r="AB14" s="10">
        <v>8</v>
      </c>
      <c r="AC14" s="10">
        <v>1</v>
      </c>
      <c r="AD14" s="10">
        <v>5</v>
      </c>
      <c r="AE14" s="10">
        <v>2</v>
      </c>
      <c r="AF14" s="10">
        <v>4</v>
      </c>
      <c r="AG14" s="10">
        <v>6</v>
      </c>
      <c r="AH14" s="10">
        <v>1</v>
      </c>
      <c r="AI14" s="10">
        <v>2</v>
      </c>
      <c r="AJ14" s="10">
        <v>1</v>
      </c>
      <c r="AK14" s="10">
        <v>0</v>
      </c>
      <c r="AL14" s="10">
        <v>4</v>
      </c>
      <c r="AM14" s="10">
        <v>2</v>
      </c>
      <c r="AN14" s="10">
        <v>0</v>
      </c>
      <c r="AO14" s="10">
        <v>0</v>
      </c>
      <c r="AP14" s="10">
        <v>0</v>
      </c>
      <c r="AQ14" s="10">
        <v>8</v>
      </c>
      <c r="AR14" s="10">
        <v>0</v>
      </c>
      <c r="AS14" s="10">
        <v>1</v>
      </c>
      <c r="AT14" s="10">
        <v>3</v>
      </c>
      <c r="AU14" s="10">
        <v>4</v>
      </c>
      <c r="AV14" s="10">
        <v>6</v>
      </c>
      <c r="AW14" s="10">
        <v>19</v>
      </c>
      <c r="AX14" s="10">
        <v>4</v>
      </c>
      <c r="AY14" s="10">
        <v>139</v>
      </c>
      <c r="AZ14" s="10">
        <v>83</v>
      </c>
      <c r="BA14" s="10">
        <v>0</v>
      </c>
      <c r="BB14" s="10">
        <v>0</v>
      </c>
      <c r="BC14" s="10">
        <v>0</v>
      </c>
      <c r="BD14" s="10">
        <v>24</v>
      </c>
      <c r="BE14" s="10">
        <v>0</v>
      </c>
      <c r="BF14" s="10">
        <v>0</v>
      </c>
      <c r="BG14" s="10">
        <v>6</v>
      </c>
      <c r="BH14" s="10">
        <v>0</v>
      </c>
      <c r="BI14" s="10">
        <v>0</v>
      </c>
      <c r="BJ14" s="10">
        <v>16</v>
      </c>
      <c r="BK14" s="10">
        <v>5</v>
      </c>
      <c r="BL14" s="10">
        <v>0</v>
      </c>
      <c r="BM14" s="10">
        <v>0</v>
      </c>
      <c r="BN14" s="10">
        <v>0</v>
      </c>
      <c r="BO14" s="10">
        <v>0</v>
      </c>
      <c r="BP14" s="10">
        <v>13</v>
      </c>
      <c r="BQ14" s="10">
        <v>0</v>
      </c>
      <c r="BR14" s="10">
        <v>0</v>
      </c>
      <c r="BS14" s="10">
        <v>0</v>
      </c>
      <c r="BT14" s="10">
        <v>11</v>
      </c>
      <c r="BU14" s="10">
        <v>1</v>
      </c>
      <c r="BV14" s="10">
        <v>4</v>
      </c>
      <c r="BW14" s="10">
        <v>0</v>
      </c>
      <c r="BX14" s="10">
        <f t="shared" si="0"/>
        <v>5</v>
      </c>
      <c r="BY14" s="1">
        <f t="shared" si="1"/>
        <v>4</v>
      </c>
      <c r="BZ14" s="11">
        <f t="shared" si="2"/>
        <v>-11</v>
      </c>
      <c r="CA14" s="12">
        <v>0</v>
      </c>
      <c r="CB14" s="9" t="s">
        <v>998</v>
      </c>
    </row>
    <row r="15" spans="1:86" ht="15.75" hidden="1" x14ac:dyDescent="0.25">
      <c r="A15" s="6">
        <v>11</v>
      </c>
      <c r="B15" s="10" t="s">
        <v>8</v>
      </c>
      <c r="C15" s="10" t="s">
        <v>41</v>
      </c>
      <c r="D15" s="10" t="s">
        <v>12</v>
      </c>
      <c r="E15" s="13"/>
      <c r="F15" s="13" t="s">
        <v>30</v>
      </c>
      <c r="G15" s="13">
        <v>4</v>
      </c>
      <c r="H15" s="13" t="s">
        <v>31</v>
      </c>
      <c r="I15" s="10"/>
      <c r="J15" s="13" t="s">
        <v>32</v>
      </c>
      <c r="K15" s="46">
        <v>0</v>
      </c>
      <c r="L15" s="10"/>
      <c r="M15" s="10"/>
      <c r="O15" s="10"/>
      <c r="P15" s="10"/>
      <c r="Q15" s="10"/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0</v>
      </c>
      <c r="BA15" s="10">
        <v>0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10">
        <v>0</v>
      </c>
      <c r="BT15" s="10">
        <v>0</v>
      </c>
      <c r="BU15" s="10">
        <v>0</v>
      </c>
      <c r="BV15" s="10">
        <v>0</v>
      </c>
      <c r="BW15" s="10">
        <v>0</v>
      </c>
      <c r="BX15" s="10">
        <f t="shared" si="0"/>
        <v>0</v>
      </c>
      <c r="BY15" s="1">
        <f t="shared" si="1"/>
        <v>0</v>
      </c>
      <c r="BZ15" s="11">
        <f t="shared" si="2"/>
        <v>0</v>
      </c>
      <c r="CA15" s="12">
        <v>0</v>
      </c>
    </row>
    <row r="16" spans="1:86" ht="15.75" hidden="1" x14ac:dyDescent="0.25">
      <c r="A16" s="6">
        <v>12</v>
      </c>
      <c r="B16" s="1" t="s">
        <v>8</v>
      </c>
      <c r="C16" s="1" t="s">
        <v>41</v>
      </c>
      <c r="D16" s="1" t="s">
        <v>13</v>
      </c>
      <c r="E16" s="6">
        <v>4</v>
      </c>
      <c r="F16" s="6" t="s">
        <v>30</v>
      </c>
      <c r="G16" s="6">
        <v>4</v>
      </c>
      <c r="H16" s="6" t="s">
        <v>31</v>
      </c>
      <c r="I16" s="10" t="s">
        <v>832</v>
      </c>
      <c r="J16" s="6" t="s">
        <v>32</v>
      </c>
      <c r="K16" s="46">
        <v>38</v>
      </c>
      <c r="L16" s="10"/>
      <c r="M16" s="10"/>
      <c r="O16" s="10"/>
      <c r="P16" s="10"/>
      <c r="Q16" s="10"/>
      <c r="R16" s="10">
        <v>0</v>
      </c>
      <c r="S16" s="10">
        <v>0</v>
      </c>
      <c r="T16" s="10">
        <v>0</v>
      </c>
      <c r="U16" s="10">
        <v>0</v>
      </c>
      <c r="V16" s="10">
        <v>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14</v>
      </c>
      <c r="AS16" s="10">
        <v>0</v>
      </c>
      <c r="AT16" s="10">
        <v>0</v>
      </c>
      <c r="AU16" s="10">
        <v>3</v>
      </c>
      <c r="AV16" s="10">
        <v>10</v>
      </c>
      <c r="AW16" s="10">
        <v>16</v>
      </c>
      <c r="AX16" s="10">
        <v>45</v>
      </c>
      <c r="AY16" s="10">
        <v>27</v>
      </c>
      <c r="AZ16" s="10">
        <v>29</v>
      </c>
      <c r="BA16" s="10">
        <v>16</v>
      </c>
      <c r="BB16" s="10">
        <v>4</v>
      </c>
      <c r="BC16" s="10">
        <v>4</v>
      </c>
      <c r="BD16" s="10">
        <v>0</v>
      </c>
      <c r="BE16" s="10">
        <v>1</v>
      </c>
      <c r="BF16" s="10">
        <v>0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4</v>
      </c>
      <c r="BM16" s="10">
        <v>4</v>
      </c>
      <c r="BN16" s="10">
        <v>0</v>
      </c>
      <c r="BO16" s="10">
        <v>13</v>
      </c>
      <c r="BP16" s="10">
        <v>24</v>
      </c>
      <c r="BQ16" s="10">
        <v>7</v>
      </c>
      <c r="BR16" s="10">
        <v>6</v>
      </c>
      <c r="BS16" s="10">
        <v>13</v>
      </c>
      <c r="BT16" s="10">
        <v>25</v>
      </c>
      <c r="BU16" s="10">
        <v>5</v>
      </c>
      <c r="BV16" s="10">
        <v>8</v>
      </c>
      <c r="BW16" s="10">
        <v>6</v>
      </c>
      <c r="BX16" s="10">
        <f t="shared" si="0"/>
        <v>19</v>
      </c>
      <c r="BY16" s="1">
        <f t="shared" si="1"/>
        <v>19</v>
      </c>
      <c r="BZ16" s="11">
        <f t="shared" si="2"/>
        <v>-38</v>
      </c>
      <c r="CA16" s="12">
        <v>0</v>
      </c>
      <c r="CB16" s="9" t="s">
        <v>998</v>
      </c>
    </row>
    <row r="17" spans="1:85" ht="15.75" hidden="1" x14ac:dyDescent="0.25">
      <c r="A17" s="6">
        <v>13</v>
      </c>
      <c r="B17" s="1" t="s">
        <v>8</v>
      </c>
      <c r="C17" s="1" t="s">
        <v>41</v>
      </c>
      <c r="D17" s="1" t="s">
        <v>14</v>
      </c>
      <c r="E17" s="6">
        <v>24</v>
      </c>
      <c r="F17" s="6" t="s">
        <v>30</v>
      </c>
      <c r="G17" s="6">
        <v>1</v>
      </c>
      <c r="H17" s="6" t="s">
        <v>31</v>
      </c>
      <c r="I17" s="10" t="s">
        <v>850</v>
      </c>
      <c r="J17" s="6" t="s">
        <v>32</v>
      </c>
      <c r="K17" s="46">
        <v>156</v>
      </c>
      <c r="L17" s="10"/>
      <c r="M17" s="10"/>
      <c r="O17" s="10"/>
      <c r="P17" s="10"/>
      <c r="Q17" s="10"/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22</v>
      </c>
      <c r="AS17" s="10">
        <v>1</v>
      </c>
      <c r="AT17" s="10">
        <v>0</v>
      </c>
      <c r="AU17" s="10">
        <v>0</v>
      </c>
      <c r="AV17" s="10">
        <v>3</v>
      </c>
      <c r="AW17" s="10">
        <v>10</v>
      </c>
      <c r="AX17" s="10">
        <v>2</v>
      </c>
      <c r="AY17" s="10">
        <v>73</v>
      </c>
      <c r="AZ17" s="10">
        <v>94</v>
      </c>
      <c r="BA17" s="10">
        <v>35</v>
      </c>
      <c r="BB17" s="10">
        <v>6</v>
      </c>
      <c r="BC17" s="10">
        <v>26</v>
      </c>
      <c r="BD17" s="10">
        <v>16</v>
      </c>
      <c r="BE17" s="10">
        <v>1</v>
      </c>
      <c r="BF17" s="10">
        <v>3</v>
      </c>
      <c r="BG17" s="10">
        <v>0</v>
      </c>
      <c r="BH17" s="10">
        <v>0</v>
      </c>
      <c r="BI17" s="10">
        <v>0</v>
      </c>
      <c r="BJ17" s="10">
        <v>12</v>
      </c>
      <c r="BK17" s="10">
        <v>0</v>
      </c>
      <c r="BL17" s="10">
        <v>5</v>
      </c>
      <c r="BM17" s="10">
        <v>3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12</v>
      </c>
      <c r="BT17" s="10">
        <v>0</v>
      </c>
      <c r="BU17" s="10">
        <v>0</v>
      </c>
      <c r="BV17" s="10">
        <v>0</v>
      </c>
      <c r="BW17" s="10">
        <v>0</v>
      </c>
      <c r="BX17" s="10">
        <f t="shared" si="0"/>
        <v>0</v>
      </c>
      <c r="BY17" s="1">
        <f t="shared" si="1"/>
        <v>156</v>
      </c>
      <c r="BZ17" s="11">
        <f t="shared" si="2"/>
        <v>156</v>
      </c>
      <c r="CA17" s="12">
        <v>0</v>
      </c>
      <c r="CB17" s="9" t="s">
        <v>998</v>
      </c>
    </row>
    <row r="18" spans="1:85" ht="15.75" hidden="1" x14ac:dyDescent="0.25">
      <c r="A18" s="6">
        <v>14</v>
      </c>
      <c r="B18" s="1" t="s">
        <v>8</v>
      </c>
      <c r="C18" s="1" t="s">
        <v>41</v>
      </c>
      <c r="D18" s="1" t="s">
        <v>15</v>
      </c>
      <c r="E18" s="6">
        <v>4</v>
      </c>
      <c r="F18" s="6" t="s">
        <v>30</v>
      </c>
      <c r="G18" s="6">
        <v>4</v>
      </c>
      <c r="H18" s="6" t="s">
        <v>31</v>
      </c>
      <c r="I18" s="10" t="s">
        <v>833</v>
      </c>
      <c r="J18" s="6" t="s">
        <v>32</v>
      </c>
      <c r="K18" s="46">
        <v>74</v>
      </c>
      <c r="L18" s="10"/>
      <c r="M18" s="10"/>
      <c r="O18" s="10"/>
      <c r="P18" s="10"/>
      <c r="Q18" s="10"/>
      <c r="R18" s="10">
        <v>0</v>
      </c>
      <c r="S18" s="10">
        <v>0</v>
      </c>
      <c r="T18" s="10">
        <v>0</v>
      </c>
      <c r="U18" s="10">
        <v>4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4</v>
      </c>
      <c r="AB18" s="10">
        <v>2</v>
      </c>
      <c r="AC18" s="10">
        <v>0</v>
      </c>
      <c r="AD18" s="10">
        <v>0</v>
      </c>
      <c r="AE18" s="10">
        <v>0</v>
      </c>
      <c r="AF18" s="10">
        <v>2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4</v>
      </c>
      <c r="AO18" s="10">
        <v>0</v>
      </c>
      <c r="AP18" s="10">
        <v>0</v>
      </c>
      <c r="AQ18" s="10">
        <v>1</v>
      </c>
      <c r="AR18" s="10">
        <v>14</v>
      </c>
      <c r="AS18" s="10">
        <v>1</v>
      </c>
      <c r="AT18" s="10">
        <v>3</v>
      </c>
      <c r="AU18" s="10">
        <v>8</v>
      </c>
      <c r="AV18" s="10">
        <v>15</v>
      </c>
      <c r="AW18" s="10">
        <v>13</v>
      </c>
      <c r="AX18" s="10">
        <v>12</v>
      </c>
      <c r="AY18" s="10">
        <v>32</v>
      </c>
      <c r="AZ18" s="10">
        <v>25</v>
      </c>
      <c r="BA18" s="10">
        <v>8</v>
      </c>
      <c r="BB18" s="10">
        <v>2</v>
      </c>
      <c r="BC18" s="10">
        <v>2</v>
      </c>
      <c r="BD18" s="10">
        <v>1</v>
      </c>
      <c r="BE18" s="10">
        <v>0</v>
      </c>
      <c r="BF18" s="10">
        <v>0</v>
      </c>
      <c r="BG18" s="10">
        <v>0</v>
      </c>
      <c r="BH18" s="10">
        <v>0</v>
      </c>
      <c r="BI18" s="10">
        <v>3</v>
      </c>
      <c r="BJ18" s="10">
        <v>0</v>
      </c>
      <c r="BK18" s="10">
        <v>16</v>
      </c>
      <c r="BL18" s="10">
        <v>18</v>
      </c>
      <c r="BM18" s="10">
        <v>3</v>
      </c>
      <c r="BN18" s="10">
        <v>0</v>
      </c>
      <c r="BO18" s="10">
        <v>4</v>
      </c>
      <c r="BP18" s="10">
        <v>14</v>
      </c>
      <c r="BQ18" s="10">
        <v>6</v>
      </c>
      <c r="BR18" s="10">
        <v>0</v>
      </c>
      <c r="BS18" s="10">
        <v>12</v>
      </c>
      <c r="BT18" s="10">
        <v>2</v>
      </c>
      <c r="BU18" s="10">
        <v>10</v>
      </c>
      <c r="BV18" s="10">
        <v>17</v>
      </c>
      <c r="BW18" s="10">
        <v>20</v>
      </c>
      <c r="BX18" s="10">
        <f t="shared" si="0"/>
        <v>47</v>
      </c>
      <c r="BY18" s="1">
        <f t="shared" si="1"/>
        <v>27</v>
      </c>
      <c r="BZ18" s="11">
        <f t="shared" si="2"/>
        <v>-114</v>
      </c>
      <c r="CA18" s="12">
        <v>0</v>
      </c>
      <c r="CB18" s="9" t="s">
        <v>998</v>
      </c>
      <c r="CC18" s="25"/>
    </row>
    <row r="19" spans="1:85" ht="15.75" hidden="1" x14ac:dyDescent="0.25">
      <c r="A19" s="6">
        <v>15</v>
      </c>
      <c r="B19" s="10" t="s">
        <v>8</v>
      </c>
      <c r="C19" s="10" t="s">
        <v>41</v>
      </c>
      <c r="D19" s="10" t="s">
        <v>16</v>
      </c>
      <c r="E19" s="18">
        <v>24</v>
      </c>
      <c r="F19" s="18" t="s">
        <v>30</v>
      </c>
      <c r="G19" s="18">
        <v>1</v>
      </c>
      <c r="H19" s="18" t="s">
        <v>31</v>
      </c>
      <c r="I19" s="10" t="s">
        <v>851</v>
      </c>
      <c r="J19" s="18" t="s">
        <v>32</v>
      </c>
      <c r="K19" s="46">
        <v>69</v>
      </c>
      <c r="L19" s="10"/>
      <c r="M19" s="10"/>
      <c r="O19" s="10"/>
      <c r="P19" s="10"/>
      <c r="Q19" s="10"/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22</v>
      </c>
      <c r="AS19" s="10">
        <v>0</v>
      </c>
      <c r="AT19" s="10">
        <v>0</v>
      </c>
      <c r="AU19" s="10">
        <v>6</v>
      </c>
      <c r="AV19" s="10">
        <v>0</v>
      </c>
      <c r="AW19" s="10">
        <v>6</v>
      </c>
      <c r="AX19" s="10">
        <v>12</v>
      </c>
      <c r="AY19" s="10">
        <v>27</v>
      </c>
      <c r="AZ19" s="10">
        <v>202</v>
      </c>
      <c r="BA19" s="10">
        <v>19</v>
      </c>
      <c r="BB19" s="10">
        <v>8</v>
      </c>
      <c r="BC19" s="10">
        <v>2</v>
      </c>
      <c r="BD19" s="10">
        <v>42</v>
      </c>
      <c r="BE19" s="10">
        <v>12</v>
      </c>
      <c r="BF19" s="10">
        <v>0</v>
      </c>
      <c r="BG19" s="10">
        <v>0</v>
      </c>
      <c r="BH19" s="10">
        <v>0</v>
      </c>
      <c r="BI19" s="10">
        <v>0</v>
      </c>
      <c r="BJ19" s="10">
        <v>15</v>
      </c>
      <c r="BK19" s="10">
        <v>0</v>
      </c>
      <c r="BL19" s="10">
        <v>9</v>
      </c>
      <c r="BM19" s="10">
        <v>0</v>
      </c>
      <c r="BN19" s="10">
        <v>0</v>
      </c>
      <c r="BO19" s="10">
        <v>0</v>
      </c>
      <c r="BP19" s="10">
        <v>0</v>
      </c>
      <c r="BQ19" s="10">
        <v>24</v>
      </c>
      <c r="BR19" s="10">
        <v>0</v>
      </c>
      <c r="BS19" s="10">
        <v>0</v>
      </c>
      <c r="BT19" s="10">
        <v>3</v>
      </c>
      <c r="BU19" s="10">
        <v>0</v>
      </c>
      <c r="BV19" s="10">
        <v>0</v>
      </c>
      <c r="BW19" s="10">
        <v>2</v>
      </c>
      <c r="BX19" s="10">
        <f t="shared" si="0"/>
        <v>2</v>
      </c>
      <c r="BY19" s="1">
        <f t="shared" si="1"/>
        <v>67</v>
      </c>
      <c r="BZ19" s="11">
        <f t="shared" si="2"/>
        <v>61</v>
      </c>
      <c r="CA19" s="12">
        <v>0</v>
      </c>
      <c r="CB19" s="9" t="s">
        <v>998</v>
      </c>
    </row>
    <row r="20" spans="1:85" ht="15.75" hidden="1" x14ac:dyDescent="0.25">
      <c r="A20" s="6">
        <v>16</v>
      </c>
      <c r="B20" s="1" t="s">
        <v>8</v>
      </c>
      <c r="C20" s="1" t="s">
        <v>42</v>
      </c>
      <c r="D20" s="1" t="s">
        <v>17</v>
      </c>
      <c r="E20" s="6">
        <v>24</v>
      </c>
      <c r="F20" s="6" t="s">
        <v>30</v>
      </c>
      <c r="G20" s="6">
        <v>1</v>
      </c>
      <c r="H20" s="6" t="s">
        <v>31</v>
      </c>
      <c r="I20" s="10" t="s">
        <v>834</v>
      </c>
      <c r="J20" s="6" t="s">
        <v>32</v>
      </c>
      <c r="K20" s="46">
        <v>0</v>
      </c>
      <c r="L20" s="10"/>
      <c r="M20" s="10"/>
      <c r="O20" s="10">
        <f>30*24</f>
        <v>720</v>
      </c>
      <c r="P20" s="10"/>
      <c r="Q20" s="10"/>
      <c r="R20" s="10">
        <v>2</v>
      </c>
      <c r="S20" s="10">
        <v>90</v>
      </c>
      <c r="T20" s="10">
        <v>338</v>
      </c>
      <c r="U20" s="10">
        <v>5</v>
      </c>
      <c r="V20" s="10">
        <v>0</v>
      </c>
      <c r="W20" s="10">
        <v>30</v>
      </c>
      <c r="X20" s="10">
        <v>19</v>
      </c>
      <c r="Y20" s="10">
        <v>83</v>
      </c>
      <c r="Z20" s="10">
        <v>74</v>
      </c>
      <c r="AA20" s="10">
        <v>96</v>
      </c>
      <c r="AB20" s="10">
        <v>80</v>
      </c>
      <c r="AC20" s="10">
        <v>74</v>
      </c>
      <c r="AD20" s="10">
        <v>40</v>
      </c>
      <c r="AE20" s="10">
        <v>93</v>
      </c>
      <c r="AF20" s="10">
        <v>47</v>
      </c>
      <c r="AG20" s="10">
        <v>56</v>
      </c>
      <c r="AH20" s="10">
        <v>56</v>
      </c>
      <c r="AI20" s="10">
        <v>16</v>
      </c>
      <c r="AJ20" s="10">
        <v>51</v>
      </c>
      <c r="AK20" s="10">
        <v>7</v>
      </c>
      <c r="AL20" s="10">
        <v>27</v>
      </c>
      <c r="AM20" s="10">
        <v>21</v>
      </c>
      <c r="AN20" s="10">
        <v>26</v>
      </c>
      <c r="AO20" s="10">
        <v>0</v>
      </c>
      <c r="AP20" s="10">
        <v>0</v>
      </c>
      <c r="AQ20" s="10">
        <v>31</v>
      </c>
      <c r="AR20" s="10">
        <v>14</v>
      </c>
      <c r="AS20" s="10">
        <v>50</v>
      </c>
      <c r="AT20" s="10">
        <v>51</v>
      </c>
      <c r="AU20" s="10">
        <v>58</v>
      </c>
      <c r="AV20" s="10">
        <v>37</v>
      </c>
      <c r="AW20" s="10">
        <v>40</v>
      </c>
      <c r="AX20" s="10">
        <v>10</v>
      </c>
      <c r="AY20" s="10">
        <v>14</v>
      </c>
      <c r="AZ20" s="10">
        <v>1</v>
      </c>
      <c r="BA20" s="10">
        <v>1</v>
      </c>
      <c r="BB20" s="10">
        <v>0</v>
      </c>
      <c r="BC20" s="10">
        <v>0</v>
      </c>
      <c r="BD20" s="10">
        <v>5</v>
      </c>
      <c r="BE20" s="10">
        <v>0</v>
      </c>
      <c r="BF20" s="10">
        <v>0</v>
      </c>
      <c r="BG20" s="10">
        <v>0</v>
      </c>
      <c r="BH20" s="10">
        <v>0</v>
      </c>
      <c r="BI20" s="10">
        <v>19</v>
      </c>
      <c r="BJ20" s="10">
        <v>12</v>
      </c>
      <c r="BK20" s="10">
        <v>1</v>
      </c>
      <c r="BL20" s="10">
        <v>20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10">
        <v>0</v>
      </c>
      <c r="BT20" s="10">
        <v>2</v>
      </c>
      <c r="BU20" s="10">
        <v>0</v>
      </c>
      <c r="BV20" s="10">
        <v>0</v>
      </c>
      <c r="BW20" s="10">
        <v>0</v>
      </c>
      <c r="BX20" s="10">
        <f t="shared" si="0"/>
        <v>0</v>
      </c>
      <c r="BY20" s="1">
        <f t="shared" si="1"/>
        <v>-720</v>
      </c>
      <c r="BZ20" s="11">
        <f>BY20-(BX20*4)</f>
        <v>-720</v>
      </c>
      <c r="CA20" s="12">
        <v>0</v>
      </c>
      <c r="CB20" s="9" t="s">
        <v>998</v>
      </c>
    </row>
    <row r="21" spans="1:85" ht="15.75" hidden="1" x14ac:dyDescent="0.25">
      <c r="A21" s="6">
        <v>17</v>
      </c>
      <c r="B21" s="1" t="s">
        <v>8</v>
      </c>
      <c r="C21" s="1" t="s">
        <v>43</v>
      </c>
      <c r="D21" s="1" t="s">
        <v>18</v>
      </c>
      <c r="E21" s="6">
        <v>12</v>
      </c>
      <c r="F21" s="6" t="s">
        <v>30</v>
      </c>
      <c r="G21" s="6">
        <v>1.5</v>
      </c>
      <c r="H21" s="6" t="s">
        <v>31</v>
      </c>
      <c r="I21" s="10"/>
      <c r="J21" s="6" t="s">
        <v>32</v>
      </c>
      <c r="K21" s="46">
        <v>0</v>
      </c>
      <c r="L21" s="10"/>
      <c r="M21" s="10"/>
      <c r="O21" s="10"/>
      <c r="P21" s="10"/>
      <c r="Q21" s="10"/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  <c r="BI21" s="10">
        <v>0</v>
      </c>
      <c r="BJ21" s="10">
        <v>0</v>
      </c>
      <c r="BK21" s="10">
        <v>0</v>
      </c>
      <c r="BL21" s="10">
        <v>0</v>
      </c>
      <c r="BM21" s="10">
        <v>0</v>
      </c>
      <c r="BN21" s="10">
        <v>0</v>
      </c>
      <c r="BO21" s="10">
        <v>0</v>
      </c>
      <c r="BP21" s="10">
        <v>0</v>
      </c>
      <c r="BQ21" s="10">
        <v>0</v>
      </c>
      <c r="BR21" s="10">
        <v>0</v>
      </c>
      <c r="BS21" s="10">
        <v>0</v>
      </c>
      <c r="BT21" s="10">
        <v>0</v>
      </c>
      <c r="BU21" s="10">
        <v>0</v>
      </c>
      <c r="BV21" s="10">
        <v>0</v>
      </c>
      <c r="BW21" s="10">
        <v>0</v>
      </c>
      <c r="BX21" s="10">
        <f t="shared" si="0"/>
        <v>0</v>
      </c>
      <c r="BY21" s="1">
        <f t="shared" si="1"/>
        <v>0</v>
      </c>
      <c r="BZ21" s="11">
        <f t="shared" si="2"/>
        <v>0</v>
      </c>
      <c r="CA21" s="12">
        <v>0</v>
      </c>
    </row>
    <row r="22" spans="1:85" ht="15.75" hidden="1" x14ac:dyDescent="0.25">
      <c r="A22" s="6">
        <v>18</v>
      </c>
      <c r="B22" s="1" t="s">
        <v>8</v>
      </c>
      <c r="C22" s="1" t="s">
        <v>43</v>
      </c>
      <c r="D22" s="1" t="s">
        <v>19</v>
      </c>
      <c r="E22" s="6">
        <v>24</v>
      </c>
      <c r="F22" s="6" t="s">
        <v>30</v>
      </c>
      <c r="G22" s="6">
        <v>0.5</v>
      </c>
      <c r="H22" s="6" t="s">
        <v>31</v>
      </c>
      <c r="I22" s="10" t="s">
        <v>852</v>
      </c>
      <c r="J22" s="6" t="s">
        <v>32</v>
      </c>
      <c r="K22" s="46">
        <v>177</v>
      </c>
      <c r="L22" s="10"/>
      <c r="M22" s="10"/>
      <c r="O22" s="10"/>
      <c r="P22" s="10"/>
      <c r="Q22" s="10"/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66</v>
      </c>
      <c r="X22" s="10">
        <v>41</v>
      </c>
      <c r="Y22" s="10">
        <v>0</v>
      </c>
      <c r="Z22" s="10">
        <v>26</v>
      </c>
      <c r="AA22" s="10">
        <v>39</v>
      </c>
      <c r="AB22" s="10">
        <v>36</v>
      </c>
      <c r="AC22" s="10">
        <v>0</v>
      </c>
      <c r="AD22" s="10">
        <v>48</v>
      </c>
      <c r="AE22" s="10">
        <v>0</v>
      </c>
      <c r="AF22" s="10">
        <v>0</v>
      </c>
      <c r="AG22" s="10">
        <v>2</v>
      </c>
      <c r="AH22" s="10">
        <v>72</v>
      </c>
      <c r="AI22" s="10">
        <v>25</v>
      </c>
      <c r="AJ22" s="10">
        <v>0</v>
      </c>
      <c r="AK22" s="10">
        <v>0</v>
      </c>
      <c r="AL22" s="10">
        <v>0</v>
      </c>
      <c r="AM22" s="10">
        <v>24</v>
      </c>
      <c r="AN22" s="10">
        <v>0</v>
      </c>
      <c r="AO22" s="10">
        <v>1</v>
      </c>
      <c r="AP22" s="10">
        <v>0</v>
      </c>
      <c r="AQ22" s="10">
        <v>0</v>
      </c>
      <c r="AR22" s="10">
        <v>36</v>
      </c>
      <c r="AS22" s="10">
        <v>0</v>
      </c>
      <c r="AT22" s="10">
        <v>5</v>
      </c>
      <c r="AU22" s="10">
        <v>0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10</v>
      </c>
      <c r="BB22" s="10">
        <v>0</v>
      </c>
      <c r="BC22" s="10">
        <v>5</v>
      </c>
      <c r="BD22" s="10">
        <v>33</v>
      </c>
      <c r="BE22" s="10">
        <v>25</v>
      </c>
      <c r="BF22" s="10">
        <v>1</v>
      </c>
      <c r="BG22" s="10">
        <v>0</v>
      </c>
      <c r="BH22" s="10">
        <v>24</v>
      </c>
      <c r="BI22" s="10">
        <v>1</v>
      </c>
      <c r="BJ22" s="10">
        <v>48</v>
      </c>
      <c r="BK22" s="10">
        <v>24</v>
      </c>
      <c r="BL22" s="10">
        <v>24</v>
      </c>
      <c r="BM22" s="10">
        <v>1</v>
      </c>
      <c r="BN22" s="10">
        <v>48</v>
      </c>
      <c r="BO22" s="10">
        <v>144</v>
      </c>
      <c r="BP22" s="10">
        <v>48</v>
      </c>
      <c r="BQ22" s="10">
        <v>0</v>
      </c>
      <c r="BR22" s="10">
        <v>25</v>
      </c>
      <c r="BS22" s="10">
        <v>36</v>
      </c>
      <c r="BT22" s="10">
        <v>12</v>
      </c>
      <c r="BU22" s="10">
        <v>24</v>
      </c>
      <c r="BV22" s="10">
        <v>0</v>
      </c>
      <c r="BW22" s="10">
        <v>24</v>
      </c>
      <c r="BX22" s="10">
        <f t="shared" si="0"/>
        <v>48</v>
      </c>
      <c r="BY22" s="1">
        <f t="shared" si="1"/>
        <v>129</v>
      </c>
      <c r="BZ22" s="11">
        <f t="shared" si="2"/>
        <v>-15</v>
      </c>
      <c r="CA22" s="12">
        <v>0</v>
      </c>
      <c r="CB22" s="9" t="s">
        <v>998</v>
      </c>
    </row>
    <row r="23" spans="1:85" ht="15.75" hidden="1" x14ac:dyDescent="0.25">
      <c r="A23" s="6">
        <v>19</v>
      </c>
      <c r="B23" s="10" t="s">
        <v>8</v>
      </c>
      <c r="C23" s="10" t="s">
        <v>43</v>
      </c>
      <c r="D23" s="10" t="s">
        <v>20</v>
      </c>
      <c r="E23" s="13"/>
      <c r="F23" s="13" t="s">
        <v>30</v>
      </c>
      <c r="G23" s="13">
        <v>1.5</v>
      </c>
      <c r="H23" s="13" t="s">
        <v>31</v>
      </c>
      <c r="I23" s="10"/>
      <c r="J23" s="13" t="s">
        <v>32</v>
      </c>
      <c r="K23" s="46">
        <v>0</v>
      </c>
      <c r="L23" s="10"/>
      <c r="M23" s="10"/>
      <c r="O23" s="10"/>
      <c r="P23" s="10"/>
      <c r="Q23" s="10"/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f t="shared" si="0"/>
        <v>0</v>
      </c>
      <c r="BY23" s="1">
        <f t="shared" si="1"/>
        <v>0</v>
      </c>
      <c r="BZ23" s="11">
        <f t="shared" si="2"/>
        <v>0</v>
      </c>
      <c r="CA23" s="12">
        <v>0</v>
      </c>
    </row>
    <row r="24" spans="1:85" ht="15.75" hidden="1" x14ac:dyDescent="0.25">
      <c r="A24" s="6">
        <v>20</v>
      </c>
      <c r="B24" s="10" t="s">
        <v>8</v>
      </c>
      <c r="C24" s="10" t="s">
        <v>43</v>
      </c>
      <c r="D24" s="10" t="s">
        <v>21</v>
      </c>
      <c r="E24" s="13"/>
      <c r="F24" s="13" t="s">
        <v>30</v>
      </c>
      <c r="G24" s="13">
        <v>0.5</v>
      </c>
      <c r="H24" s="13" t="s">
        <v>31</v>
      </c>
      <c r="I24" s="10"/>
      <c r="J24" s="13" t="s">
        <v>32</v>
      </c>
      <c r="K24" s="46">
        <v>0</v>
      </c>
      <c r="L24" s="10"/>
      <c r="M24" s="10"/>
      <c r="O24" s="10"/>
      <c r="P24" s="10"/>
      <c r="Q24" s="10"/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0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10">
        <v>0</v>
      </c>
      <c r="BT24" s="10">
        <v>0</v>
      </c>
      <c r="BU24" s="10">
        <v>0</v>
      </c>
      <c r="BV24" s="10">
        <v>0</v>
      </c>
      <c r="BW24" s="10">
        <v>0</v>
      </c>
      <c r="BX24" s="10">
        <f t="shared" si="0"/>
        <v>0</v>
      </c>
      <c r="BY24" s="1">
        <f t="shared" si="1"/>
        <v>0</v>
      </c>
      <c r="BZ24" s="11">
        <f t="shared" si="2"/>
        <v>0</v>
      </c>
      <c r="CA24" s="12">
        <v>0</v>
      </c>
    </row>
    <row r="25" spans="1:85" s="8" customFormat="1" ht="15.75" x14ac:dyDescent="0.25">
      <c r="A25" s="20">
        <v>21</v>
      </c>
      <c r="B25" s="21" t="s">
        <v>8</v>
      </c>
      <c r="C25" s="21" t="s">
        <v>44</v>
      </c>
      <c r="D25" s="21" t="s">
        <v>22</v>
      </c>
      <c r="E25" s="20">
        <v>30</v>
      </c>
      <c r="F25" s="20" t="s">
        <v>30</v>
      </c>
      <c r="G25" s="20">
        <v>0.4</v>
      </c>
      <c r="H25" s="20" t="s">
        <v>31</v>
      </c>
      <c r="I25" s="22" t="s">
        <v>961</v>
      </c>
      <c r="J25" s="20" t="s">
        <v>32</v>
      </c>
      <c r="K25" s="46">
        <v>2218</v>
      </c>
      <c r="L25" s="22"/>
      <c r="M25" s="22"/>
      <c r="N25" s="8">
        <f>50*30</f>
        <v>1500</v>
      </c>
      <c r="O25" s="22">
        <f>6*30</f>
        <v>180</v>
      </c>
      <c r="P25" s="22"/>
      <c r="Q25" s="22"/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14</v>
      </c>
      <c r="AF25" s="10">
        <v>28</v>
      </c>
      <c r="AG25" s="10">
        <v>0</v>
      </c>
      <c r="AH25" s="10">
        <v>36</v>
      </c>
      <c r="AI25" s="10">
        <v>4</v>
      </c>
      <c r="AJ25" s="10">
        <v>0</v>
      </c>
      <c r="AK25" s="10">
        <v>2</v>
      </c>
      <c r="AL25" s="10">
        <v>0</v>
      </c>
      <c r="AM25" s="10">
        <v>0</v>
      </c>
      <c r="AN25" s="10">
        <v>1</v>
      </c>
      <c r="AO25" s="10">
        <v>0</v>
      </c>
      <c r="AP25" s="10">
        <v>2</v>
      </c>
      <c r="AQ25" s="10">
        <v>12</v>
      </c>
      <c r="AR25" s="10">
        <v>0</v>
      </c>
      <c r="AS25" s="10">
        <v>24</v>
      </c>
      <c r="AT25" s="10">
        <v>0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54</v>
      </c>
      <c r="BA25" s="10">
        <v>220</v>
      </c>
      <c r="BB25" s="10">
        <v>162</v>
      </c>
      <c r="BC25" s="10">
        <v>143</v>
      </c>
      <c r="BD25" s="10">
        <v>0</v>
      </c>
      <c r="BE25" s="10">
        <v>0</v>
      </c>
      <c r="BF25" s="10">
        <v>0</v>
      </c>
      <c r="BG25" s="10">
        <v>1</v>
      </c>
      <c r="BH25" s="10">
        <v>432</v>
      </c>
      <c r="BI25" s="10">
        <v>159</v>
      </c>
      <c r="BJ25" s="10">
        <v>310</v>
      </c>
      <c r="BK25" s="10">
        <v>195</v>
      </c>
      <c r="BL25" s="10">
        <v>238</v>
      </c>
      <c r="BM25" s="10">
        <v>108</v>
      </c>
      <c r="BN25" s="10">
        <v>200</v>
      </c>
      <c r="BO25" s="10">
        <v>272</v>
      </c>
      <c r="BP25" s="10">
        <v>500</v>
      </c>
      <c r="BQ25" s="10">
        <v>274</v>
      </c>
      <c r="BR25" s="10">
        <v>435</v>
      </c>
      <c r="BS25" s="10">
        <v>671</v>
      </c>
      <c r="BT25" s="10">
        <v>443</v>
      </c>
      <c r="BU25" s="10">
        <v>373</v>
      </c>
      <c r="BV25" s="10">
        <v>500</v>
      </c>
      <c r="BW25" s="10">
        <v>643</v>
      </c>
      <c r="BX25" s="10">
        <f t="shared" si="0"/>
        <v>1516</v>
      </c>
      <c r="BY25" s="1">
        <f t="shared" si="1"/>
        <v>2022</v>
      </c>
      <c r="BZ25" s="23">
        <f>BY25-(BX25*4)</f>
        <v>-4042</v>
      </c>
      <c r="CA25" s="24">
        <f>150*30</f>
        <v>4500</v>
      </c>
      <c r="CB25" s="8" t="s">
        <v>997</v>
      </c>
      <c r="CG25" s="8">
        <v>4500</v>
      </c>
    </row>
    <row r="26" spans="1:85" s="8" customFormat="1" ht="15.75" x14ac:dyDescent="0.25">
      <c r="A26" s="20">
        <v>22</v>
      </c>
      <c r="B26" s="21" t="s">
        <v>8</v>
      </c>
      <c r="C26" s="21" t="s">
        <v>44</v>
      </c>
      <c r="D26" s="21" t="s">
        <v>858</v>
      </c>
      <c r="E26" s="20">
        <v>30</v>
      </c>
      <c r="F26" s="20" t="s">
        <v>30</v>
      </c>
      <c r="G26" s="20">
        <v>0.4</v>
      </c>
      <c r="H26" s="20" t="s">
        <v>31</v>
      </c>
      <c r="I26" s="22" t="s">
        <v>962</v>
      </c>
      <c r="J26" s="20" t="s">
        <v>32</v>
      </c>
      <c r="K26" s="46">
        <v>189</v>
      </c>
      <c r="L26" s="22"/>
      <c r="M26" s="22"/>
      <c r="N26" s="8">
        <f>60*30</f>
        <v>1800</v>
      </c>
      <c r="O26" s="22">
        <f>6*30</f>
        <v>180</v>
      </c>
      <c r="P26" s="22"/>
      <c r="Q26" s="22"/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12</v>
      </c>
      <c r="AF26" s="10">
        <v>24</v>
      </c>
      <c r="AG26" s="10">
        <v>11</v>
      </c>
      <c r="AH26" s="10">
        <v>0</v>
      </c>
      <c r="AI26" s="10">
        <v>11</v>
      </c>
      <c r="AJ26" s="10">
        <v>0</v>
      </c>
      <c r="AK26" s="10">
        <v>2</v>
      </c>
      <c r="AL26" s="10">
        <v>2</v>
      </c>
      <c r="AM26" s="10">
        <v>2</v>
      </c>
      <c r="AN26" s="10">
        <v>58</v>
      </c>
      <c r="AO26" s="10">
        <v>0</v>
      </c>
      <c r="AP26" s="10">
        <v>0</v>
      </c>
      <c r="AQ26" s="10">
        <v>0</v>
      </c>
      <c r="AR26" s="10">
        <v>0</v>
      </c>
      <c r="AS26" s="10">
        <v>36</v>
      </c>
      <c r="AT26" s="10">
        <v>1</v>
      </c>
      <c r="AU26" s="10">
        <v>0</v>
      </c>
      <c r="AV26" s="10">
        <v>0</v>
      </c>
      <c r="AW26" s="10">
        <v>1</v>
      </c>
      <c r="AX26" s="10">
        <v>1</v>
      </c>
      <c r="AY26" s="10">
        <v>0</v>
      </c>
      <c r="AZ26" s="10">
        <v>60</v>
      </c>
      <c r="BA26" s="10">
        <v>150</v>
      </c>
      <c r="BB26" s="10">
        <v>45</v>
      </c>
      <c r="BC26" s="10">
        <v>11</v>
      </c>
      <c r="BD26" s="10">
        <v>0</v>
      </c>
      <c r="BE26" s="10">
        <v>0</v>
      </c>
      <c r="BF26" s="10">
        <v>0</v>
      </c>
      <c r="BG26" s="10">
        <v>2</v>
      </c>
      <c r="BH26" s="10">
        <v>167</v>
      </c>
      <c r="BI26" s="10">
        <v>195</v>
      </c>
      <c r="BJ26" s="10">
        <v>193</v>
      </c>
      <c r="BK26" s="10">
        <v>407</v>
      </c>
      <c r="BL26" s="10">
        <v>194</v>
      </c>
      <c r="BM26" s="10">
        <v>93</v>
      </c>
      <c r="BN26" s="10">
        <v>163</v>
      </c>
      <c r="BO26" s="10">
        <v>421</v>
      </c>
      <c r="BP26" s="10">
        <v>657</v>
      </c>
      <c r="BQ26" s="10">
        <v>773</v>
      </c>
      <c r="BR26" s="10">
        <v>291</v>
      </c>
      <c r="BS26" s="10">
        <v>229</v>
      </c>
      <c r="BT26" s="10">
        <v>202</v>
      </c>
      <c r="BU26" s="10">
        <v>375</v>
      </c>
      <c r="BV26" s="10">
        <v>56</v>
      </c>
      <c r="BW26" s="10">
        <v>167</v>
      </c>
      <c r="BX26" s="10">
        <f t="shared" si="0"/>
        <v>598</v>
      </c>
      <c r="BY26" s="1">
        <f t="shared" si="1"/>
        <v>1211</v>
      </c>
      <c r="BZ26" s="23">
        <f>BY26-(BX26*4)</f>
        <v>-1181</v>
      </c>
      <c r="CA26" s="24">
        <f>100*30</f>
        <v>3000</v>
      </c>
      <c r="CB26" s="8" t="s">
        <v>997</v>
      </c>
      <c r="CG26" s="8">
        <v>3000</v>
      </c>
    </row>
    <row r="27" spans="1:85" ht="15.75" hidden="1" x14ac:dyDescent="0.25">
      <c r="A27" s="6">
        <v>23</v>
      </c>
      <c r="B27" s="1" t="s">
        <v>8</v>
      </c>
      <c r="C27" s="1" t="s">
        <v>46</v>
      </c>
      <c r="D27" s="1" t="s">
        <v>23</v>
      </c>
      <c r="E27" s="6">
        <v>24</v>
      </c>
      <c r="F27" s="6" t="s">
        <v>30</v>
      </c>
      <c r="G27" s="6">
        <v>0.23599999999999999</v>
      </c>
      <c r="H27" s="6" t="s">
        <v>31</v>
      </c>
      <c r="I27" s="10"/>
      <c r="J27" s="6" t="s">
        <v>32</v>
      </c>
      <c r="K27" s="46">
        <v>0</v>
      </c>
      <c r="L27" s="10"/>
      <c r="M27" s="10"/>
      <c r="O27" s="10"/>
      <c r="P27" s="10"/>
      <c r="Q27" s="10"/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10">
        <v>0</v>
      </c>
      <c r="BT27" s="10">
        <v>0</v>
      </c>
      <c r="BU27" s="10">
        <v>0</v>
      </c>
      <c r="BV27" s="10">
        <v>0</v>
      </c>
      <c r="BW27" s="10">
        <v>0</v>
      </c>
      <c r="BX27" s="10">
        <f t="shared" si="0"/>
        <v>0</v>
      </c>
      <c r="BY27" s="1">
        <f t="shared" si="1"/>
        <v>0</v>
      </c>
      <c r="BZ27" s="11">
        <f t="shared" si="2"/>
        <v>0</v>
      </c>
      <c r="CA27" s="12">
        <v>0</v>
      </c>
    </row>
    <row r="28" spans="1:85" ht="15.75" hidden="1" x14ac:dyDescent="0.25">
      <c r="A28" s="6">
        <v>24</v>
      </c>
      <c r="B28" s="10" t="s">
        <v>8</v>
      </c>
      <c r="C28" s="10" t="s">
        <v>45</v>
      </c>
      <c r="D28" s="10" t="s">
        <v>24</v>
      </c>
      <c r="E28" s="13"/>
      <c r="F28" s="13" t="s">
        <v>30</v>
      </c>
      <c r="G28" s="13">
        <v>200</v>
      </c>
      <c r="H28" s="13" t="s">
        <v>31</v>
      </c>
      <c r="I28" s="10"/>
      <c r="J28" s="13" t="s">
        <v>33</v>
      </c>
      <c r="K28" s="46">
        <v>0</v>
      </c>
      <c r="L28" s="10"/>
      <c r="M28" s="10"/>
      <c r="O28" s="10"/>
      <c r="P28" s="10"/>
      <c r="Q28" s="10"/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10">
        <v>0</v>
      </c>
      <c r="BT28" s="10">
        <v>0</v>
      </c>
      <c r="BU28" s="10">
        <v>0</v>
      </c>
      <c r="BV28" s="10">
        <v>0</v>
      </c>
      <c r="BW28" s="10">
        <v>0</v>
      </c>
      <c r="BX28" s="10">
        <f t="shared" si="0"/>
        <v>0</v>
      </c>
      <c r="BY28" s="1">
        <f t="shared" si="1"/>
        <v>0</v>
      </c>
      <c r="BZ28" s="11">
        <f t="shared" si="2"/>
        <v>0</v>
      </c>
      <c r="CA28" s="12">
        <v>0</v>
      </c>
    </row>
    <row r="29" spans="1:85" ht="15.75" hidden="1" x14ac:dyDescent="0.25">
      <c r="A29" s="6">
        <v>25</v>
      </c>
      <c r="B29" s="10" t="s">
        <v>8</v>
      </c>
      <c r="C29" s="10" t="s">
        <v>45</v>
      </c>
      <c r="D29" s="10" t="s">
        <v>25</v>
      </c>
      <c r="E29" s="13"/>
      <c r="F29" s="13" t="s">
        <v>30</v>
      </c>
      <c r="G29" s="13">
        <v>200</v>
      </c>
      <c r="H29" s="13" t="s">
        <v>31</v>
      </c>
      <c r="I29" s="10"/>
      <c r="J29" s="13" t="s">
        <v>33</v>
      </c>
      <c r="K29" s="46">
        <v>0</v>
      </c>
      <c r="L29" s="10"/>
      <c r="M29" s="10"/>
      <c r="O29" s="10"/>
      <c r="P29" s="10"/>
      <c r="Q29" s="10"/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f t="shared" si="0"/>
        <v>0</v>
      </c>
      <c r="BY29" s="1">
        <f t="shared" si="1"/>
        <v>0</v>
      </c>
      <c r="BZ29" s="11">
        <f t="shared" si="2"/>
        <v>0</v>
      </c>
      <c r="CA29" s="12">
        <v>0</v>
      </c>
    </row>
    <row r="30" spans="1:85" ht="15.75" hidden="1" x14ac:dyDescent="0.25">
      <c r="A30" s="6">
        <v>26</v>
      </c>
      <c r="B30" s="1" t="s">
        <v>8</v>
      </c>
      <c r="C30" s="1" t="s">
        <v>43</v>
      </c>
      <c r="D30" s="1" t="s">
        <v>26</v>
      </c>
      <c r="E30" s="6">
        <v>1</v>
      </c>
      <c r="F30" s="6" t="s">
        <v>30</v>
      </c>
      <c r="G30" s="6">
        <v>15</v>
      </c>
      <c r="H30" s="6" t="s">
        <v>31</v>
      </c>
      <c r="I30" s="10" t="s">
        <v>835</v>
      </c>
      <c r="J30" s="6" t="s">
        <v>34</v>
      </c>
      <c r="K30" s="46">
        <v>5</v>
      </c>
      <c r="L30" s="10"/>
      <c r="M30" s="10"/>
      <c r="O30" s="10">
        <v>15</v>
      </c>
      <c r="P30" s="10"/>
      <c r="Q30" s="10"/>
      <c r="R30" s="10">
        <v>7</v>
      </c>
      <c r="S30" s="10">
        <v>4</v>
      </c>
      <c r="T30" s="10">
        <v>4</v>
      </c>
      <c r="U30" s="10">
        <v>3</v>
      </c>
      <c r="V30" s="10">
        <v>1</v>
      </c>
      <c r="W30" s="10">
        <v>0</v>
      </c>
      <c r="X30" s="10">
        <v>1</v>
      </c>
      <c r="Y30" s="10">
        <v>0</v>
      </c>
      <c r="Z30" s="10">
        <v>0</v>
      </c>
      <c r="AA30" s="10">
        <v>1</v>
      </c>
      <c r="AB30" s="10">
        <v>5</v>
      </c>
      <c r="AC30" s="10">
        <v>0</v>
      </c>
      <c r="AD30" s="10">
        <v>0</v>
      </c>
      <c r="AE30" s="10">
        <v>5</v>
      </c>
      <c r="AF30" s="10">
        <v>1</v>
      </c>
      <c r="AG30" s="10">
        <v>6</v>
      </c>
      <c r="AH30" s="10">
        <v>0</v>
      </c>
      <c r="AI30" s="10">
        <v>0</v>
      </c>
      <c r="AJ30" s="10">
        <v>1</v>
      </c>
      <c r="AK30" s="10">
        <v>1</v>
      </c>
      <c r="AL30" s="10">
        <v>0</v>
      </c>
      <c r="AM30" s="10">
        <v>2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1</v>
      </c>
      <c r="AY30" s="10">
        <v>0</v>
      </c>
      <c r="AZ30" s="10">
        <v>0</v>
      </c>
      <c r="BA30" s="10">
        <v>0</v>
      </c>
      <c r="BB30" s="10">
        <v>2</v>
      </c>
      <c r="BC30" s="10">
        <v>0</v>
      </c>
      <c r="BD30" s="10">
        <v>1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1</v>
      </c>
      <c r="BL30" s="10">
        <v>0</v>
      </c>
      <c r="BM30" s="10">
        <v>1</v>
      </c>
      <c r="BN30" s="10">
        <v>1</v>
      </c>
      <c r="BO30" s="10">
        <v>1</v>
      </c>
      <c r="BP30" s="10">
        <v>2</v>
      </c>
      <c r="BQ30" s="10">
        <v>1</v>
      </c>
      <c r="BR30" s="10">
        <v>2</v>
      </c>
      <c r="BS30" s="10">
        <v>1</v>
      </c>
      <c r="BT30" s="10">
        <v>0</v>
      </c>
      <c r="BU30" s="10">
        <v>12</v>
      </c>
      <c r="BV30" s="10">
        <v>0</v>
      </c>
      <c r="BW30" s="10">
        <v>0</v>
      </c>
      <c r="BX30" s="10">
        <f t="shared" si="0"/>
        <v>12</v>
      </c>
      <c r="BY30" s="1">
        <f t="shared" si="1"/>
        <v>-22</v>
      </c>
      <c r="BZ30" s="11">
        <f t="shared" si="2"/>
        <v>-58</v>
      </c>
      <c r="CA30" s="12">
        <v>0</v>
      </c>
      <c r="CB30" s="9" t="s">
        <v>998</v>
      </c>
    </row>
    <row r="31" spans="1:85" ht="15.75" hidden="1" x14ac:dyDescent="0.25">
      <c r="A31" s="6">
        <v>27</v>
      </c>
      <c r="B31" s="1" t="s">
        <v>8</v>
      </c>
      <c r="C31" s="1" t="s">
        <v>43</v>
      </c>
      <c r="D31" s="1" t="s">
        <v>27</v>
      </c>
      <c r="E31" s="6">
        <v>1</v>
      </c>
      <c r="F31" s="6" t="s">
        <v>30</v>
      </c>
      <c r="G31" s="6">
        <v>15</v>
      </c>
      <c r="H31" s="6" t="s">
        <v>31</v>
      </c>
      <c r="I31" s="10" t="s">
        <v>836</v>
      </c>
      <c r="J31" s="6" t="s">
        <v>34</v>
      </c>
      <c r="K31" s="46">
        <v>7</v>
      </c>
      <c r="L31" s="10"/>
      <c r="M31" s="10"/>
      <c r="O31" s="10">
        <v>20</v>
      </c>
      <c r="P31" s="10"/>
      <c r="Q31" s="10"/>
      <c r="R31" s="10">
        <v>8</v>
      </c>
      <c r="S31" s="10">
        <v>4</v>
      </c>
      <c r="T31" s="10">
        <v>6</v>
      </c>
      <c r="U31" s="10">
        <v>0</v>
      </c>
      <c r="V31" s="10">
        <v>1</v>
      </c>
      <c r="W31" s="10">
        <v>0</v>
      </c>
      <c r="X31" s="10">
        <v>0</v>
      </c>
      <c r="Y31" s="10">
        <v>5</v>
      </c>
      <c r="Z31" s="10">
        <v>5</v>
      </c>
      <c r="AA31" s="10">
        <v>20</v>
      </c>
      <c r="AB31" s="10">
        <v>16</v>
      </c>
      <c r="AC31" s="10">
        <v>13</v>
      </c>
      <c r="AD31" s="10">
        <v>8</v>
      </c>
      <c r="AE31" s="10">
        <v>0</v>
      </c>
      <c r="AF31" s="10">
        <v>0</v>
      </c>
      <c r="AG31" s="10">
        <v>0</v>
      </c>
      <c r="AH31" s="10">
        <v>7</v>
      </c>
      <c r="AI31" s="10">
        <v>1</v>
      </c>
      <c r="AJ31" s="10">
        <v>2</v>
      </c>
      <c r="AK31" s="10">
        <v>1</v>
      </c>
      <c r="AL31" s="10">
        <v>13</v>
      </c>
      <c r="AM31" s="10">
        <v>1</v>
      </c>
      <c r="AN31" s="10">
        <v>4</v>
      </c>
      <c r="AO31" s="10">
        <v>1</v>
      </c>
      <c r="AP31" s="10">
        <v>4</v>
      </c>
      <c r="AQ31" s="10">
        <v>14</v>
      </c>
      <c r="AR31" s="10">
        <v>0</v>
      </c>
      <c r="AS31" s="10">
        <v>2</v>
      </c>
      <c r="AT31" s="10">
        <v>5</v>
      </c>
      <c r="AU31" s="10">
        <v>4</v>
      </c>
      <c r="AV31" s="10">
        <v>1</v>
      </c>
      <c r="AW31" s="10">
        <v>1</v>
      </c>
      <c r="AX31" s="10">
        <v>2</v>
      </c>
      <c r="AY31" s="10">
        <v>1</v>
      </c>
      <c r="AZ31" s="10">
        <v>3</v>
      </c>
      <c r="BA31" s="10">
        <v>0</v>
      </c>
      <c r="BB31" s="10">
        <v>0</v>
      </c>
      <c r="BC31" s="10">
        <v>0</v>
      </c>
      <c r="BD31" s="10">
        <v>2</v>
      </c>
      <c r="BE31" s="10">
        <v>1</v>
      </c>
      <c r="BF31" s="10">
        <v>0</v>
      </c>
      <c r="BG31" s="10">
        <v>0</v>
      </c>
      <c r="BH31" s="10">
        <v>0</v>
      </c>
      <c r="BI31" s="10">
        <v>2</v>
      </c>
      <c r="BJ31" s="10">
        <v>10</v>
      </c>
      <c r="BK31" s="10">
        <v>1</v>
      </c>
      <c r="BL31" s="10">
        <v>5</v>
      </c>
      <c r="BM31" s="10">
        <v>5</v>
      </c>
      <c r="BN31" s="10">
        <v>7</v>
      </c>
      <c r="BO31" s="10">
        <v>0</v>
      </c>
      <c r="BP31" s="10">
        <v>0</v>
      </c>
      <c r="BQ31" s="10">
        <v>0</v>
      </c>
      <c r="BR31" s="10">
        <v>0</v>
      </c>
      <c r="BS31" s="10">
        <v>1</v>
      </c>
      <c r="BT31" s="10">
        <v>1</v>
      </c>
      <c r="BU31" s="10">
        <v>1</v>
      </c>
      <c r="BV31" s="10">
        <v>0</v>
      </c>
      <c r="BW31" s="10">
        <v>0</v>
      </c>
      <c r="BX31" s="10">
        <f t="shared" si="0"/>
        <v>1</v>
      </c>
      <c r="BY31" s="1">
        <f t="shared" si="1"/>
        <v>-14</v>
      </c>
      <c r="BZ31" s="11">
        <f t="shared" si="2"/>
        <v>-17</v>
      </c>
      <c r="CA31" s="12">
        <v>0</v>
      </c>
      <c r="CB31" s="9" t="s">
        <v>998</v>
      </c>
    </row>
    <row r="32" spans="1:85" ht="15.75" hidden="1" x14ac:dyDescent="0.25">
      <c r="A32" s="6">
        <v>28</v>
      </c>
      <c r="B32" s="10" t="s">
        <v>8</v>
      </c>
      <c r="C32" s="10" t="s">
        <v>45</v>
      </c>
      <c r="D32" s="10" t="s">
        <v>55</v>
      </c>
      <c r="E32" s="13"/>
      <c r="F32" s="13" t="s">
        <v>30</v>
      </c>
      <c r="G32" s="13">
        <v>200</v>
      </c>
      <c r="H32" s="13" t="s">
        <v>31</v>
      </c>
      <c r="I32" s="10"/>
      <c r="J32" s="13" t="s">
        <v>33</v>
      </c>
      <c r="K32" s="46">
        <v>0</v>
      </c>
      <c r="L32" s="10"/>
      <c r="M32" s="10"/>
      <c r="O32" s="10"/>
      <c r="P32" s="10"/>
      <c r="Q32" s="10"/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0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0</v>
      </c>
      <c r="BU32" s="10">
        <v>0</v>
      </c>
      <c r="BV32" s="10">
        <v>0</v>
      </c>
      <c r="BW32" s="10">
        <v>0</v>
      </c>
      <c r="BX32" s="10">
        <f t="shared" si="0"/>
        <v>0</v>
      </c>
      <c r="BY32" s="1">
        <f t="shared" si="1"/>
        <v>0</v>
      </c>
      <c r="BZ32" s="11">
        <f t="shared" si="2"/>
        <v>0</v>
      </c>
      <c r="CA32" s="12">
        <v>0</v>
      </c>
    </row>
    <row r="33" spans="1:85" ht="15.75" hidden="1" x14ac:dyDescent="0.25">
      <c r="A33" s="6">
        <v>29</v>
      </c>
      <c r="B33" s="10" t="s">
        <v>8</v>
      </c>
      <c r="C33" s="10" t="s">
        <v>45</v>
      </c>
      <c r="D33" s="10" t="s">
        <v>56</v>
      </c>
      <c r="E33" s="13"/>
      <c r="F33" s="13" t="s">
        <v>30</v>
      </c>
      <c r="G33" s="13">
        <v>200</v>
      </c>
      <c r="H33" s="13" t="s">
        <v>31</v>
      </c>
      <c r="I33" s="10"/>
      <c r="J33" s="13" t="s">
        <v>33</v>
      </c>
      <c r="K33" s="46">
        <v>0</v>
      </c>
      <c r="L33" s="10"/>
      <c r="M33" s="10"/>
      <c r="O33" s="10"/>
      <c r="P33" s="10"/>
      <c r="Q33" s="10"/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0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0</v>
      </c>
      <c r="BU33" s="10">
        <v>0</v>
      </c>
      <c r="BV33" s="10">
        <v>0</v>
      </c>
      <c r="BW33" s="10">
        <v>0</v>
      </c>
      <c r="BX33" s="10">
        <f t="shared" si="0"/>
        <v>0</v>
      </c>
      <c r="BY33" s="1">
        <f t="shared" si="1"/>
        <v>0</v>
      </c>
      <c r="BZ33" s="11">
        <f t="shared" si="2"/>
        <v>0</v>
      </c>
      <c r="CA33" s="12">
        <v>0</v>
      </c>
    </row>
    <row r="34" spans="1:85" ht="15.75" hidden="1" x14ac:dyDescent="0.25">
      <c r="A34" s="6">
        <v>30</v>
      </c>
      <c r="B34" s="10" t="s">
        <v>8</v>
      </c>
      <c r="C34" s="10" t="s">
        <v>45</v>
      </c>
      <c r="D34" s="10" t="s">
        <v>28</v>
      </c>
      <c r="E34" s="13">
        <v>1</v>
      </c>
      <c r="F34" s="13" t="s">
        <v>30</v>
      </c>
      <c r="G34" s="13">
        <v>200</v>
      </c>
      <c r="H34" s="13" t="s">
        <v>31</v>
      </c>
      <c r="I34" s="10" t="s">
        <v>983</v>
      </c>
      <c r="J34" s="13" t="s">
        <v>33</v>
      </c>
      <c r="K34" s="46">
        <v>0</v>
      </c>
      <c r="L34" s="10"/>
      <c r="M34" s="10"/>
      <c r="O34" s="10">
        <v>40</v>
      </c>
      <c r="P34" s="10">
        <v>40</v>
      </c>
      <c r="Q34" s="10"/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1</v>
      </c>
      <c r="BJ34" s="10">
        <v>3</v>
      </c>
      <c r="BK34" s="10">
        <v>30</v>
      </c>
      <c r="BL34" s="10">
        <v>5</v>
      </c>
      <c r="BM34" s="10">
        <v>1</v>
      </c>
      <c r="BN34" s="10">
        <v>0</v>
      </c>
      <c r="BO34" s="10">
        <v>2</v>
      </c>
      <c r="BP34" s="10">
        <v>10</v>
      </c>
      <c r="BQ34" s="10">
        <v>4</v>
      </c>
      <c r="BR34" s="10">
        <v>0</v>
      </c>
      <c r="BS34" s="10">
        <v>2</v>
      </c>
      <c r="BT34" s="10">
        <v>20</v>
      </c>
      <c r="BU34" s="10">
        <v>2</v>
      </c>
      <c r="BV34" s="10">
        <v>0</v>
      </c>
      <c r="BW34" s="10">
        <v>0</v>
      </c>
      <c r="BX34" s="10">
        <f t="shared" si="0"/>
        <v>2</v>
      </c>
      <c r="BY34" s="1">
        <f t="shared" si="1"/>
        <v>-82</v>
      </c>
      <c r="BZ34" s="11">
        <f t="shared" si="2"/>
        <v>-88</v>
      </c>
      <c r="CA34" s="12">
        <v>0</v>
      </c>
      <c r="CB34" s="9" t="s">
        <v>997</v>
      </c>
    </row>
    <row r="35" spans="1:85" ht="15.75" hidden="1" x14ac:dyDescent="0.25">
      <c r="A35" s="6">
        <v>31</v>
      </c>
      <c r="B35" s="10" t="s">
        <v>8</v>
      </c>
      <c r="C35" s="10" t="s">
        <v>45</v>
      </c>
      <c r="D35" s="10" t="s">
        <v>29</v>
      </c>
      <c r="E35" s="13"/>
      <c r="F35" s="13" t="s">
        <v>30</v>
      </c>
      <c r="G35" s="13">
        <v>200</v>
      </c>
      <c r="H35" s="13" t="s">
        <v>31</v>
      </c>
      <c r="I35" s="10"/>
      <c r="J35" s="13" t="s">
        <v>33</v>
      </c>
      <c r="K35" s="46">
        <v>0</v>
      </c>
      <c r="L35" s="10"/>
      <c r="M35" s="10"/>
      <c r="O35" s="10"/>
      <c r="P35" s="10"/>
      <c r="Q35" s="10"/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0</v>
      </c>
      <c r="BM35" s="10">
        <v>0</v>
      </c>
      <c r="BN35" s="10">
        <v>0</v>
      </c>
      <c r="BO35" s="10">
        <v>0</v>
      </c>
      <c r="BP35" s="10">
        <v>0</v>
      </c>
      <c r="BQ35" s="10">
        <v>0</v>
      </c>
      <c r="BR35" s="10">
        <v>0</v>
      </c>
      <c r="BS35" s="10">
        <v>0</v>
      </c>
      <c r="BT35" s="10">
        <v>0</v>
      </c>
      <c r="BU35" s="10">
        <v>0</v>
      </c>
      <c r="BV35" s="10">
        <v>0</v>
      </c>
      <c r="BW35" s="10">
        <v>0</v>
      </c>
      <c r="BX35" s="10">
        <f t="shared" si="0"/>
        <v>0</v>
      </c>
      <c r="BY35" s="1">
        <f t="shared" si="1"/>
        <v>0</v>
      </c>
      <c r="BZ35" s="11">
        <f t="shared" si="2"/>
        <v>0</v>
      </c>
      <c r="CA35" s="12">
        <v>0</v>
      </c>
    </row>
    <row r="36" spans="1:85" ht="15.75" hidden="1" x14ac:dyDescent="0.25">
      <c r="A36" s="6">
        <v>32</v>
      </c>
      <c r="B36" s="10" t="s">
        <v>8</v>
      </c>
      <c r="C36" s="10" t="s">
        <v>45</v>
      </c>
      <c r="D36" s="1" t="s">
        <v>53</v>
      </c>
      <c r="E36" s="18">
        <v>1</v>
      </c>
      <c r="F36" s="18" t="s">
        <v>30</v>
      </c>
      <c r="G36" s="18">
        <v>18</v>
      </c>
      <c r="H36" s="18" t="s">
        <v>31</v>
      </c>
      <c r="I36" s="10" t="s">
        <v>853</v>
      </c>
      <c r="J36" s="18" t="s">
        <v>34</v>
      </c>
      <c r="K36" s="46">
        <v>1</v>
      </c>
      <c r="L36" s="10"/>
      <c r="M36" s="10"/>
      <c r="O36" s="10"/>
      <c r="P36" s="10">
        <v>100</v>
      </c>
      <c r="Q36" s="10"/>
      <c r="R36" s="10">
        <v>0</v>
      </c>
      <c r="S36" s="10">
        <v>0</v>
      </c>
      <c r="T36" s="10">
        <v>0</v>
      </c>
      <c r="U36" s="10">
        <v>0</v>
      </c>
      <c r="V36" s="10">
        <v>2</v>
      </c>
      <c r="W36" s="10">
        <v>1</v>
      </c>
      <c r="X36" s="10">
        <v>1</v>
      </c>
      <c r="Y36" s="10">
        <v>3</v>
      </c>
      <c r="Z36" s="10">
        <v>3</v>
      </c>
      <c r="AA36" s="10">
        <v>2</v>
      </c>
      <c r="AB36" s="10">
        <v>5</v>
      </c>
      <c r="AC36" s="10">
        <v>4</v>
      </c>
      <c r="AD36" s="10">
        <v>3</v>
      </c>
      <c r="AE36" s="10">
        <v>3</v>
      </c>
      <c r="AF36" s="10">
        <v>1</v>
      </c>
      <c r="AG36" s="10">
        <v>5</v>
      </c>
      <c r="AH36" s="10">
        <v>1</v>
      </c>
      <c r="AI36" s="10">
        <v>12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2</v>
      </c>
      <c r="AR36" s="10">
        <v>1</v>
      </c>
      <c r="AS36" s="10">
        <v>2</v>
      </c>
      <c r="AT36" s="10">
        <v>3</v>
      </c>
      <c r="AU36" s="10">
        <v>7</v>
      </c>
      <c r="AV36" s="10">
        <v>15</v>
      </c>
      <c r="AW36" s="10">
        <v>16</v>
      </c>
      <c r="AX36" s="10">
        <v>35</v>
      </c>
      <c r="AY36" s="10">
        <v>24</v>
      </c>
      <c r="AZ36" s="10">
        <v>19</v>
      </c>
      <c r="BA36" s="10">
        <v>10</v>
      </c>
      <c r="BB36" s="10">
        <v>19</v>
      </c>
      <c r="BC36" s="10">
        <v>4</v>
      </c>
      <c r="BD36" s="10">
        <v>3</v>
      </c>
      <c r="BE36" s="10">
        <v>6</v>
      </c>
      <c r="BF36" s="10">
        <v>3</v>
      </c>
      <c r="BG36" s="10">
        <v>31</v>
      </c>
      <c r="BH36" s="10">
        <v>37</v>
      </c>
      <c r="BI36" s="10">
        <v>60</v>
      </c>
      <c r="BJ36" s="10">
        <v>59</v>
      </c>
      <c r="BK36" s="10">
        <v>41</v>
      </c>
      <c r="BL36" s="10">
        <v>12</v>
      </c>
      <c r="BM36" s="10">
        <v>0</v>
      </c>
      <c r="BN36" s="10">
        <v>5</v>
      </c>
      <c r="BO36" s="10">
        <v>2</v>
      </c>
      <c r="BP36" s="10">
        <v>3</v>
      </c>
      <c r="BQ36" s="10">
        <v>4</v>
      </c>
      <c r="BR36" s="10">
        <v>0</v>
      </c>
      <c r="BS36" s="10">
        <v>3</v>
      </c>
      <c r="BT36" s="10">
        <v>0</v>
      </c>
      <c r="BU36" s="10">
        <v>0</v>
      </c>
      <c r="BV36" s="10">
        <v>0</v>
      </c>
      <c r="BW36" s="10">
        <v>2</v>
      </c>
      <c r="BX36" s="10">
        <f t="shared" si="0"/>
        <v>2</v>
      </c>
      <c r="BY36" s="1">
        <f t="shared" si="1"/>
        <v>-101</v>
      </c>
      <c r="BZ36" s="11">
        <f t="shared" si="2"/>
        <v>-107</v>
      </c>
      <c r="CA36" s="12">
        <v>0</v>
      </c>
      <c r="CB36" s="9" t="s">
        <v>997</v>
      </c>
    </row>
    <row r="37" spans="1:85" ht="15.75" hidden="1" x14ac:dyDescent="0.25">
      <c r="A37" s="6">
        <v>33</v>
      </c>
      <c r="B37" s="10" t="s">
        <v>8</v>
      </c>
      <c r="C37" s="10" t="s">
        <v>45</v>
      </c>
      <c r="D37" s="1" t="s">
        <v>54</v>
      </c>
      <c r="E37" s="13">
        <v>1</v>
      </c>
      <c r="F37" s="13" t="s">
        <v>30</v>
      </c>
      <c r="G37" s="13">
        <v>18</v>
      </c>
      <c r="H37" s="13" t="s">
        <v>31</v>
      </c>
      <c r="I37" s="10" t="s">
        <v>854</v>
      </c>
      <c r="J37" s="13" t="s">
        <v>34</v>
      </c>
      <c r="K37" s="46">
        <v>0</v>
      </c>
      <c r="L37" s="10"/>
      <c r="M37" s="10"/>
      <c r="O37" s="10"/>
      <c r="P37" s="10"/>
      <c r="Q37" s="10"/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5</v>
      </c>
      <c r="BB37" s="10">
        <v>0</v>
      </c>
      <c r="BC37" s="10">
        <v>16</v>
      </c>
      <c r="BD37" s="10">
        <v>2</v>
      </c>
      <c r="BE37" s="10">
        <v>25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2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0</v>
      </c>
      <c r="BS37" s="10">
        <v>0</v>
      </c>
      <c r="BT37" s="10">
        <v>0</v>
      </c>
      <c r="BU37" s="10">
        <v>0</v>
      </c>
      <c r="BV37" s="10">
        <v>0</v>
      </c>
      <c r="BW37" s="10">
        <v>0</v>
      </c>
      <c r="BX37" s="10">
        <f t="shared" si="0"/>
        <v>0</v>
      </c>
      <c r="BY37" s="1">
        <f t="shared" si="1"/>
        <v>0</v>
      </c>
      <c r="BZ37" s="11">
        <f t="shared" si="2"/>
        <v>0</v>
      </c>
      <c r="CA37" s="12">
        <v>0</v>
      </c>
      <c r="CB37" s="9" t="s">
        <v>998</v>
      </c>
    </row>
    <row r="38" spans="1:85" s="8" customFormat="1" ht="15.75" hidden="1" x14ac:dyDescent="0.25">
      <c r="A38" s="20">
        <v>34</v>
      </c>
      <c r="B38" s="21" t="s">
        <v>8</v>
      </c>
      <c r="C38" s="21" t="s">
        <v>1013</v>
      </c>
      <c r="D38" s="21" t="s">
        <v>29</v>
      </c>
      <c r="E38" s="20">
        <v>1</v>
      </c>
      <c r="F38" s="20" t="s">
        <v>30</v>
      </c>
      <c r="G38" s="20">
        <v>18</v>
      </c>
      <c r="H38" s="20" t="s">
        <v>31</v>
      </c>
      <c r="I38" s="22" t="s">
        <v>959</v>
      </c>
      <c r="J38" s="20" t="s">
        <v>34</v>
      </c>
      <c r="K38" s="46">
        <v>30</v>
      </c>
      <c r="L38" s="22"/>
      <c r="M38" s="22"/>
      <c r="N38" s="8">
        <f>80</f>
        <v>80</v>
      </c>
      <c r="O38" s="22"/>
      <c r="P38" s="22"/>
      <c r="Q38" s="22"/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10</v>
      </c>
      <c r="BA38" s="10">
        <v>23</v>
      </c>
      <c r="BB38" s="10">
        <v>0</v>
      </c>
      <c r="BC38" s="10">
        <v>8</v>
      </c>
      <c r="BD38" s="10">
        <v>15</v>
      </c>
      <c r="BE38" s="10">
        <v>19</v>
      </c>
      <c r="BF38" s="10">
        <v>8</v>
      </c>
      <c r="BG38" s="10">
        <v>4</v>
      </c>
      <c r="BH38" s="10">
        <v>11</v>
      </c>
      <c r="BI38" s="10">
        <v>10</v>
      </c>
      <c r="BJ38" s="10">
        <v>13</v>
      </c>
      <c r="BK38" s="10">
        <v>5</v>
      </c>
      <c r="BL38" s="10">
        <v>28</v>
      </c>
      <c r="BM38" s="10">
        <v>3</v>
      </c>
      <c r="BN38" s="10">
        <v>12</v>
      </c>
      <c r="BO38" s="10">
        <v>5</v>
      </c>
      <c r="BP38" s="10">
        <v>27</v>
      </c>
      <c r="BQ38" s="10">
        <v>26</v>
      </c>
      <c r="BR38" s="10">
        <v>5</v>
      </c>
      <c r="BS38" s="10">
        <v>19</v>
      </c>
      <c r="BT38" s="10">
        <v>6</v>
      </c>
      <c r="BU38" s="10">
        <v>8</v>
      </c>
      <c r="BV38" s="10">
        <v>6</v>
      </c>
      <c r="BW38" s="10">
        <v>7</v>
      </c>
      <c r="BX38" s="10">
        <f t="shared" si="0"/>
        <v>21</v>
      </c>
      <c r="BY38" s="1">
        <f t="shared" si="1"/>
        <v>89</v>
      </c>
      <c r="BZ38" s="23">
        <f t="shared" si="2"/>
        <v>26</v>
      </c>
      <c r="CA38" s="24">
        <v>0</v>
      </c>
      <c r="CB38" s="8" t="s">
        <v>1001</v>
      </c>
    </row>
    <row r="39" spans="1:85" s="31" customFormat="1" ht="15.75" hidden="1" x14ac:dyDescent="0.25">
      <c r="A39" s="26">
        <v>35</v>
      </c>
      <c r="B39" s="27" t="s">
        <v>8</v>
      </c>
      <c r="C39" s="21" t="s">
        <v>1013</v>
      </c>
      <c r="D39" s="27" t="s">
        <v>28</v>
      </c>
      <c r="E39" s="26">
        <v>1</v>
      </c>
      <c r="F39" s="26" t="s">
        <v>30</v>
      </c>
      <c r="G39" s="26">
        <v>18</v>
      </c>
      <c r="H39" s="26" t="s">
        <v>31</v>
      </c>
      <c r="I39" s="28" t="s">
        <v>958</v>
      </c>
      <c r="J39" s="26" t="s">
        <v>34</v>
      </c>
      <c r="K39" s="46">
        <v>35</v>
      </c>
      <c r="L39" s="28"/>
      <c r="M39" s="28"/>
      <c r="N39" s="31">
        <f>80</f>
        <v>80</v>
      </c>
      <c r="O39" s="28"/>
      <c r="P39" s="28"/>
      <c r="Q39" s="28"/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8</v>
      </c>
      <c r="BA39" s="10">
        <v>7</v>
      </c>
      <c r="BB39" s="10">
        <v>7</v>
      </c>
      <c r="BC39" s="10">
        <v>6</v>
      </c>
      <c r="BD39" s="10">
        <v>9</v>
      </c>
      <c r="BE39" s="10">
        <v>10</v>
      </c>
      <c r="BF39" s="10">
        <v>13</v>
      </c>
      <c r="BG39" s="10">
        <v>7</v>
      </c>
      <c r="BH39" s="10">
        <v>19</v>
      </c>
      <c r="BI39" s="10">
        <v>26</v>
      </c>
      <c r="BJ39" s="10">
        <v>8</v>
      </c>
      <c r="BK39" s="10">
        <v>2</v>
      </c>
      <c r="BL39" s="10">
        <v>4</v>
      </c>
      <c r="BM39" s="10">
        <v>1</v>
      </c>
      <c r="BN39" s="10">
        <v>8</v>
      </c>
      <c r="BO39" s="10">
        <v>5</v>
      </c>
      <c r="BP39" s="10">
        <v>12</v>
      </c>
      <c r="BQ39" s="10">
        <v>6</v>
      </c>
      <c r="BR39" s="10">
        <v>5</v>
      </c>
      <c r="BS39" s="10">
        <v>11</v>
      </c>
      <c r="BT39" s="10">
        <v>41</v>
      </c>
      <c r="BU39" s="10">
        <v>15</v>
      </c>
      <c r="BV39" s="10">
        <v>7</v>
      </c>
      <c r="BW39" s="10">
        <v>23</v>
      </c>
      <c r="BX39" s="10">
        <f t="shared" si="0"/>
        <v>45</v>
      </c>
      <c r="BY39" s="1">
        <f t="shared" si="1"/>
        <v>70</v>
      </c>
      <c r="BZ39" s="29">
        <f t="shared" si="2"/>
        <v>-65</v>
      </c>
      <c r="CA39" s="30">
        <v>0</v>
      </c>
      <c r="CB39" s="31" t="s">
        <v>997</v>
      </c>
    </row>
    <row r="40" spans="1:85" ht="15.75" hidden="1" x14ac:dyDescent="0.25">
      <c r="A40" s="6">
        <v>36</v>
      </c>
      <c r="B40" s="1" t="s">
        <v>8</v>
      </c>
      <c r="C40" s="1" t="s">
        <v>45</v>
      </c>
      <c r="D40" s="1" t="s">
        <v>53</v>
      </c>
      <c r="E40" s="6">
        <v>1</v>
      </c>
      <c r="F40" s="6" t="s">
        <v>30</v>
      </c>
      <c r="G40" s="6">
        <v>25</v>
      </c>
      <c r="H40" s="6" t="s">
        <v>31</v>
      </c>
      <c r="I40" s="10" t="s">
        <v>855</v>
      </c>
      <c r="J40" s="6" t="s">
        <v>34</v>
      </c>
      <c r="K40" s="46">
        <v>0</v>
      </c>
      <c r="L40" s="10"/>
      <c r="M40" s="10"/>
      <c r="O40" s="10"/>
      <c r="P40" s="10"/>
      <c r="Q40" s="10"/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26</v>
      </c>
      <c r="X40" s="10">
        <v>5</v>
      </c>
      <c r="Y40" s="10">
        <v>16</v>
      </c>
      <c r="Z40" s="10">
        <v>1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4</v>
      </c>
      <c r="AH40" s="10">
        <v>2</v>
      </c>
      <c r="AI40" s="10">
        <v>14</v>
      </c>
      <c r="AJ40" s="10">
        <v>10</v>
      </c>
      <c r="AK40" s="10">
        <v>13</v>
      </c>
      <c r="AL40" s="10">
        <v>25</v>
      </c>
      <c r="AM40" s="10">
        <v>2</v>
      </c>
      <c r="AN40" s="10">
        <v>2</v>
      </c>
      <c r="AO40" s="10">
        <v>0</v>
      </c>
      <c r="AP40" s="10">
        <v>2</v>
      </c>
      <c r="AQ40" s="10">
        <v>51</v>
      </c>
      <c r="AR40" s="10">
        <v>5</v>
      </c>
      <c r="AS40" s="10">
        <v>6</v>
      </c>
      <c r="AT40" s="10">
        <v>1</v>
      </c>
      <c r="AU40" s="10">
        <v>29</v>
      </c>
      <c r="AV40" s="10">
        <v>2</v>
      </c>
      <c r="AW40" s="10">
        <v>28</v>
      </c>
      <c r="AX40" s="10">
        <v>27</v>
      </c>
      <c r="AY40" s="10">
        <v>96</v>
      </c>
      <c r="AZ40" s="10">
        <v>52</v>
      </c>
      <c r="BA40" s="10">
        <v>53</v>
      </c>
      <c r="BB40" s="10">
        <v>66</v>
      </c>
      <c r="BC40" s="10">
        <v>1</v>
      </c>
      <c r="BD40" s="10">
        <v>3</v>
      </c>
      <c r="BE40" s="10">
        <v>5</v>
      </c>
      <c r="BF40" s="10">
        <v>3</v>
      </c>
      <c r="BG40" s="10">
        <v>13</v>
      </c>
      <c r="BH40" s="10">
        <v>40</v>
      </c>
      <c r="BI40" s="10">
        <v>56</v>
      </c>
      <c r="BJ40" s="10">
        <v>28</v>
      </c>
      <c r="BK40" s="10">
        <v>48</v>
      </c>
      <c r="BL40" s="10">
        <v>9</v>
      </c>
      <c r="BM40" s="10">
        <v>6</v>
      </c>
      <c r="BN40" s="10">
        <v>15</v>
      </c>
      <c r="BO40" s="10">
        <v>3</v>
      </c>
      <c r="BP40" s="10">
        <v>10</v>
      </c>
      <c r="BQ40" s="10">
        <v>9</v>
      </c>
      <c r="BR40" s="10">
        <v>1</v>
      </c>
      <c r="BS40" s="10">
        <v>12</v>
      </c>
      <c r="BT40" s="10">
        <v>1</v>
      </c>
      <c r="BU40" s="10">
        <v>0</v>
      </c>
      <c r="BV40" s="10">
        <v>1</v>
      </c>
      <c r="BW40" s="10">
        <v>0</v>
      </c>
      <c r="BX40" s="10">
        <f t="shared" si="0"/>
        <v>1</v>
      </c>
      <c r="BY40" s="1">
        <f t="shared" si="1"/>
        <v>-1</v>
      </c>
      <c r="BZ40" s="11">
        <f>BY40-(BX40*4)</f>
        <v>-5</v>
      </c>
      <c r="CA40" s="12">
        <v>0</v>
      </c>
      <c r="CB40" s="9" t="s">
        <v>997</v>
      </c>
    </row>
    <row r="41" spans="1:85" ht="15.75" hidden="1" x14ac:dyDescent="0.25">
      <c r="A41" s="6">
        <v>37</v>
      </c>
      <c r="B41" s="1" t="s">
        <v>8</v>
      </c>
      <c r="C41" s="1" t="s">
        <v>45</v>
      </c>
      <c r="D41" s="1" t="s">
        <v>54</v>
      </c>
      <c r="E41" s="6">
        <v>1</v>
      </c>
      <c r="F41" s="6" t="s">
        <v>30</v>
      </c>
      <c r="G41" s="6">
        <v>25</v>
      </c>
      <c r="H41" s="6" t="s">
        <v>31</v>
      </c>
      <c r="I41" s="10" t="s">
        <v>856</v>
      </c>
      <c r="J41" s="6" t="s">
        <v>34</v>
      </c>
      <c r="K41" s="46">
        <v>1</v>
      </c>
      <c r="L41" s="10"/>
      <c r="M41" s="10"/>
      <c r="O41" s="10"/>
      <c r="P41" s="10"/>
      <c r="Q41" s="10"/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3</v>
      </c>
      <c r="X41" s="10">
        <v>4</v>
      </c>
      <c r="Y41" s="10">
        <v>3</v>
      </c>
      <c r="Z41" s="10">
        <v>0</v>
      </c>
      <c r="AA41" s="10">
        <v>0</v>
      </c>
      <c r="AB41" s="10">
        <v>1</v>
      </c>
      <c r="AC41" s="10">
        <v>2</v>
      </c>
      <c r="AD41" s="10">
        <v>1</v>
      </c>
      <c r="AE41" s="10">
        <v>0</v>
      </c>
      <c r="AF41" s="10">
        <v>0</v>
      </c>
      <c r="AG41" s="10">
        <v>0</v>
      </c>
      <c r="AH41" s="10">
        <v>1</v>
      </c>
      <c r="AI41" s="10">
        <v>1</v>
      </c>
      <c r="AJ41" s="10">
        <v>1</v>
      </c>
      <c r="AK41" s="10">
        <v>0</v>
      </c>
      <c r="AL41" s="10">
        <v>0</v>
      </c>
      <c r="AM41" s="10">
        <v>0</v>
      </c>
      <c r="AN41" s="10">
        <v>0</v>
      </c>
      <c r="AO41" s="10">
        <v>1</v>
      </c>
      <c r="AP41" s="10">
        <v>0</v>
      </c>
      <c r="AQ41" s="10">
        <v>0</v>
      </c>
      <c r="AR41" s="10">
        <v>2</v>
      </c>
      <c r="AS41" s="10">
        <v>1</v>
      </c>
      <c r="AT41" s="10">
        <v>1</v>
      </c>
      <c r="AU41" s="10">
        <v>2</v>
      </c>
      <c r="AV41" s="10">
        <v>0</v>
      </c>
      <c r="AW41" s="10">
        <v>2</v>
      </c>
      <c r="AX41" s="10">
        <v>0</v>
      </c>
      <c r="AY41" s="10">
        <v>0</v>
      </c>
      <c r="AZ41" s="10">
        <v>0</v>
      </c>
      <c r="BA41" s="10">
        <v>0</v>
      </c>
      <c r="BB41" s="10">
        <v>10</v>
      </c>
      <c r="BC41" s="10">
        <v>0</v>
      </c>
      <c r="BD41" s="10">
        <v>0</v>
      </c>
      <c r="BE41" s="10">
        <v>7</v>
      </c>
      <c r="BF41" s="10">
        <v>2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0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2</v>
      </c>
      <c r="BU41" s="10">
        <v>0</v>
      </c>
      <c r="BV41" s="10">
        <v>0</v>
      </c>
      <c r="BW41" s="10">
        <v>0</v>
      </c>
      <c r="BX41" s="10">
        <f t="shared" si="0"/>
        <v>0</v>
      </c>
      <c r="BY41" s="1">
        <f t="shared" si="1"/>
        <v>1</v>
      </c>
      <c r="BZ41" s="11">
        <f t="shared" si="2"/>
        <v>1</v>
      </c>
      <c r="CA41" s="12">
        <v>0</v>
      </c>
      <c r="CB41" s="9" t="s">
        <v>998</v>
      </c>
    </row>
    <row r="42" spans="1:85" s="31" customFormat="1" ht="15.75" x14ac:dyDescent="0.25">
      <c r="A42" s="26">
        <v>38</v>
      </c>
      <c r="B42" s="27" t="s">
        <v>8</v>
      </c>
      <c r="C42" s="27" t="s">
        <v>40</v>
      </c>
      <c r="D42" s="32" t="s">
        <v>1000</v>
      </c>
      <c r="E42" s="26">
        <v>12</v>
      </c>
      <c r="F42" s="26" t="s">
        <v>30</v>
      </c>
      <c r="G42" s="26">
        <v>0.8</v>
      </c>
      <c r="H42" s="26" t="s">
        <v>31</v>
      </c>
      <c r="I42" s="28" t="s">
        <v>887</v>
      </c>
      <c r="J42" s="26" t="s">
        <v>32</v>
      </c>
      <c r="K42" s="46">
        <v>243</v>
      </c>
      <c r="L42" s="28"/>
      <c r="M42" s="28"/>
      <c r="N42" s="31">
        <f>120*12</f>
        <v>1440</v>
      </c>
      <c r="O42" s="28">
        <f>30*24</f>
        <v>720</v>
      </c>
      <c r="P42" s="28"/>
      <c r="Q42" s="28"/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24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12</v>
      </c>
      <c r="AR42" s="10">
        <v>13</v>
      </c>
      <c r="AS42" s="10">
        <v>72</v>
      </c>
      <c r="AT42" s="10">
        <v>72</v>
      </c>
      <c r="AU42" s="10">
        <v>12</v>
      </c>
      <c r="AV42" s="10">
        <v>30</v>
      </c>
      <c r="AW42" s="10">
        <v>114</v>
      </c>
      <c r="AX42" s="10">
        <v>36</v>
      </c>
      <c r="AY42" s="10">
        <v>48</v>
      </c>
      <c r="AZ42" s="10">
        <v>108</v>
      </c>
      <c r="BA42" s="10">
        <v>68</v>
      </c>
      <c r="BB42" s="10">
        <v>36</v>
      </c>
      <c r="BC42" s="10">
        <v>1</v>
      </c>
      <c r="BD42" s="10">
        <v>64</v>
      </c>
      <c r="BE42" s="10">
        <v>30</v>
      </c>
      <c r="BF42" s="10">
        <v>114</v>
      </c>
      <c r="BG42" s="10">
        <v>264</v>
      </c>
      <c r="BH42" s="10">
        <v>293</v>
      </c>
      <c r="BI42" s="10">
        <v>218</v>
      </c>
      <c r="BJ42" s="10">
        <v>469</v>
      </c>
      <c r="BK42" s="10">
        <v>291</v>
      </c>
      <c r="BL42" s="10">
        <v>249</v>
      </c>
      <c r="BM42" s="10">
        <v>181</v>
      </c>
      <c r="BN42" s="10">
        <v>62</v>
      </c>
      <c r="BO42" s="10">
        <v>223</v>
      </c>
      <c r="BP42" s="10">
        <v>125</v>
      </c>
      <c r="BQ42" s="10">
        <v>36</v>
      </c>
      <c r="BR42" s="10">
        <v>0</v>
      </c>
      <c r="BS42" s="10">
        <v>193</v>
      </c>
      <c r="BT42" s="10">
        <v>191</v>
      </c>
      <c r="BU42" s="10">
        <v>186</v>
      </c>
      <c r="BV42" s="10">
        <v>241</v>
      </c>
      <c r="BW42" s="10">
        <v>452</v>
      </c>
      <c r="BX42" s="10">
        <f t="shared" si="0"/>
        <v>879</v>
      </c>
      <c r="BY42" s="1">
        <f t="shared" si="1"/>
        <v>84</v>
      </c>
      <c r="BZ42" s="29">
        <f t="shared" ref="BZ42:BZ46" si="3">BY42-(BX42*3)</f>
        <v>-2553</v>
      </c>
      <c r="CA42" s="30">
        <f>200*12</f>
        <v>2400</v>
      </c>
      <c r="CB42" s="31" t="s">
        <v>999</v>
      </c>
      <c r="CG42" s="31">
        <v>2400</v>
      </c>
    </row>
    <row r="43" spans="1:85" s="8" customFormat="1" ht="15.75" x14ac:dyDescent="0.25">
      <c r="A43" s="20">
        <v>39</v>
      </c>
      <c r="B43" s="21" t="s">
        <v>8</v>
      </c>
      <c r="C43" s="21" t="s">
        <v>41</v>
      </c>
      <c r="D43" s="21" t="s">
        <v>859</v>
      </c>
      <c r="E43" s="20">
        <v>4</v>
      </c>
      <c r="F43" s="20" t="s">
        <v>30</v>
      </c>
      <c r="G43" s="20">
        <v>4</v>
      </c>
      <c r="H43" s="20" t="s">
        <v>31</v>
      </c>
      <c r="I43" s="22" t="s">
        <v>889</v>
      </c>
      <c r="J43" s="20" t="s">
        <v>32</v>
      </c>
      <c r="K43" s="46">
        <v>3132</v>
      </c>
      <c r="L43" s="22"/>
      <c r="M43" s="22"/>
      <c r="N43" s="8">
        <f>300*4</f>
        <v>1200</v>
      </c>
      <c r="O43" s="22">
        <f>(30*4)+(50*4)</f>
        <v>320</v>
      </c>
      <c r="P43" s="22"/>
      <c r="Q43" s="22">
        <f>40*4</f>
        <v>160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5</v>
      </c>
      <c r="AG43" s="10">
        <v>4</v>
      </c>
      <c r="AH43" s="10">
        <v>13</v>
      </c>
      <c r="AI43" s="10">
        <v>6</v>
      </c>
      <c r="AJ43" s="10">
        <v>12</v>
      </c>
      <c r="AK43" s="10">
        <v>36</v>
      </c>
      <c r="AL43" s="10">
        <v>10</v>
      </c>
      <c r="AM43" s="10">
        <v>124</v>
      </c>
      <c r="AN43" s="10">
        <v>25</v>
      </c>
      <c r="AO43" s="10">
        <v>44</v>
      </c>
      <c r="AP43" s="10">
        <v>34</v>
      </c>
      <c r="AQ43" s="10">
        <v>102</v>
      </c>
      <c r="AR43" s="10">
        <v>30</v>
      </c>
      <c r="AS43" s="10">
        <v>21</v>
      </c>
      <c r="AT43" s="10">
        <v>6</v>
      </c>
      <c r="AU43" s="10">
        <v>147</v>
      </c>
      <c r="AV43" s="10">
        <v>130</v>
      </c>
      <c r="AW43" s="10">
        <v>306</v>
      </c>
      <c r="AX43" s="10">
        <v>122</v>
      </c>
      <c r="AY43" s="10">
        <v>233</v>
      </c>
      <c r="AZ43" s="10">
        <v>119</v>
      </c>
      <c r="BA43" s="10">
        <v>134</v>
      </c>
      <c r="BB43" s="10">
        <v>93</v>
      </c>
      <c r="BC43" s="10">
        <v>49</v>
      </c>
      <c r="BD43" s="10">
        <v>40</v>
      </c>
      <c r="BE43" s="10">
        <v>117</v>
      </c>
      <c r="BF43" s="10">
        <v>43</v>
      </c>
      <c r="BG43" s="10">
        <v>94</v>
      </c>
      <c r="BH43" s="10">
        <v>101</v>
      </c>
      <c r="BI43" s="10">
        <v>50</v>
      </c>
      <c r="BJ43" s="10">
        <v>135</v>
      </c>
      <c r="BK43" s="10">
        <v>153</v>
      </c>
      <c r="BL43" s="10">
        <v>160</v>
      </c>
      <c r="BM43" s="10">
        <v>99</v>
      </c>
      <c r="BN43" s="10">
        <v>193</v>
      </c>
      <c r="BO43" s="10">
        <v>263</v>
      </c>
      <c r="BP43" s="10">
        <v>217</v>
      </c>
      <c r="BQ43" s="10">
        <v>148</v>
      </c>
      <c r="BR43" s="10">
        <v>96</v>
      </c>
      <c r="BS43" s="10">
        <v>164</v>
      </c>
      <c r="BT43" s="10">
        <v>177</v>
      </c>
      <c r="BU43" s="10">
        <v>106</v>
      </c>
      <c r="BV43" s="10">
        <v>222</v>
      </c>
      <c r="BW43" s="10">
        <v>508</v>
      </c>
      <c r="BX43" s="10">
        <f t="shared" si="0"/>
        <v>836</v>
      </c>
      <c r="BY43" s="1">
        <f t="shared" si="1"/>
        <v>3016</v>
      </c>
      <c r="BZ43" s="23">
        <f>BY43-(BX43*4)</f>
        <v>-328</v>
      </c>
      <c r="CA43" s="24">
        <f>200*4</f>
        <v>800</v>
      </c>
      <c r="CB43" s="8" t="s">
        <v>997</v>
      </c>
      <c r="CG43" s="8">
        <v>800</v>
      </c>
    </row>
    <row r="44" spans="1:85" ht="15.75" x14ac:dyDescent="0.25">
      <c r="A44" s="6">
        <v>40</v>
      </c>
      <c r="B44" s="1" t="s">
        <v>8</v>
      </c>
      <c r="C44" s="1" t="s">
        <v>41</v>
      </c>
      <c r="D44" s="1" t="s">
        <v>860</v>
      </c>
      <c r="E44" s="6">
        <v>24</v>
      </c>
      <c r="F44" s="6" t="s">
        <v>30</v>
      </c>
      <c r="G44" s="6">
        <v>1</v>
      </c>
      <c r="H44" s="6" t="s">
        <v>31</v>
      </c>
      <c r="I44" s="10" t="s">
        <v>890</v>
      </c>
      <c r="J44" s="6" t="s">
        <v>32</v>
      </c>
      <c r="K44" s="46">
        <v>371</v>
      </c>
      <c r="L44" s="10"/>
      <c r="M44" s="10"/>
      <c r="O44" s="10">
        <f>10*24</f>
        <v>240</v>
      </c>
      <c r="P44" s="10"/>
      <c r="Q44" s="10">
        <f>10*24</f>
        <v>240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96</v>
      </c>
      <c r="AN44" s="10">
        <v>0</v>
      </c>
      <c r="AO44" s="10">
        <v>12</v>
      </c>
      <c r="AP44" s="10">
        <v>24</v>
      </c>
      <c r="AQ44" s="10">
        <v>1</v>
      </c>
      <c r="AR44" s="10">
        <v>36</v>
      </c>
      <c r="AS44" s="10">
        <v>52</v>
      </c>
      <c r="AT44" s="10">
        <v>1</v>
      </c>
      <c r="AU44" s="10">
        <v>36</v>
      </c>
      <c r="AV44" s="10">
        <v>12</v>
      </c>
      <c r="AW44" s="10">
        <v>92</v>
      </c>
      <c r="AX44" s="10">
        <v>2</v>
      </c>
      <c r="AY44" s="10">
        <v>4</v>
      </c>
      <c r="AZ44" s="10">
        <v>17</v>
      </c>
      <c r="BA44" s="10">
        <v>75</v>
      </c>
      <c r="BB44" s="10">
        <v>24</v>
      </c>
      <c r="BC44" s="10">
        <v>2</v>
      </c>
      <c r="BD44" s="10">
        <v>72</v>
      </c>
      <c r="BE44" s="10">
        <v>0</v>
      </c>
      <c r="BF44" s="10">
        <v>24</v>
      </c>
      <c r="BG44" s="10">
        <v>48</v>
      </c>
      <c r="BH44" s="10">
        <v>32</v>
      </c>
      <c r="BI44" s="10">
        <v>32</v>
      </c>
      <c r="BJ44" s="10">
        <v>77</v>
      </c>
      <c r="BK44" s="10">
        <v>69</v>
      </c>
      <c r="BL44" s="10">
        <v>61</v>
      </c>
      <c r="BM44" s="10">
        <v>13</v>
      </c>
      <c r="BN44" s="10">
        <v>7</v>
      </c>
      <c r="BO44" s="10">
        <v>24</v>
      </c>
      <c r="BP44" s="10">
        <v>13</v>
      </c>
      <c r="BQ44" s="10">
        <v>41</v>
      </c>
      <c r="BR44" s="10">
        <v>78</v>
      </c>
      <c r="BS44" s="10">
        <v>50</v>
      </c>
      <c r="BT44" s="10">
        <v>48</v>
      </c>
      <c r="BU44" s="10">
        <v>10</v>
      </c>
      <c r="BV44" s="10">
        <v>145</v>
      </c>
      <c r="BW44" s="10">
        <v>429</v>
      </c>
      <c r="BX44" s="10">
        <f t="shared" si="0"/>
        <v>584</v>
      </c>
      <c r="BY44" s="1">
        <f t="shared" si="1"/>
        <v>-693</v>
      </c>
      <c r="BZ44" s="11">
        <f t="shared" si="3"/>
        <v>-2445</v>
      </c>
      <c r="CA44" s="12">
        <f>50*24</f>
        <v>1200</v>
      </c>
      <c r="CB44" s="9" t="s">
        <v>999</v>
      </c>
      <c r="CG44" s="9">
        <v>1200</v>
      </c>
    </row>
    <row r="45" spans="1:85" s="39" customFormat="1" ht="15.75" hidden="1" x14ac:dyDescent="0.25">
      <c r="A45" s="34">
        <v>41</v>
      </c>
      <c r="B45" s="35" t="s">
        <v>8</v>
      </c>
      <c r="C45" s="35" t="s">
        <v>41</v>
      </c>
      <c r="D45" s="35" t="s">
        <v>861</v>
      </c>
      <c r="E45" s="34">
        <v>4</v>
      </c>
      <c r="F45" s="34" t="s">
        <v>30</v>
      </c>
      <c r="G45" s="34">
        <v>7</v>
      </c>
      <c r="H45" s="34" t="s">
        <v>31</v>
      </c>
      <c r="I45" s="36" t="s">
        <v>891</v>
      </c>
      <c r="J45" s="34" t="s">
        <v>32</v>
      </c>
      <c r="K45" s="46">
        <v>3703</v>
      </c>
      <c r="L45" s="36"/>
      <c r="M45" s="36"/>
      <c r="O45" s="36">
        <f>(40*2)+(100*2)</f>
        <v>280</v>
      </c>
      <c r="P45" s="36"/>
      <c r="Q45" s="36"/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4</v>
      </c>
      <c r="AF45" s="10">
        <v>27</v>
      </c>
      <c r="AG45" s="10">
        <v>24</v>
      </c>
      <c r="AH45" s="10">
        <v>21</v>
      </c>
      <c r="AI45" s="10">
        <v>8</v>
      </c>
      <c r="AJ45" s="10">
        <v>10</v>
      </c>
      <c r="AK45" s="10">
        <v>37</v>
      </c>
      <c r="AL45" s="10">
        <v>11</v>
      </c>
      <c r="AM45" s="10">
        <v>112</v>
      </c>
      <c r="AN45" s="10">
        <v>2</v>
      </c>
      <c r="AO45" s="10">
        <v>6</v>
      </c>
      <c r="AP45" s="10">
        <v>4</v>
      </c>
      <c r="AQ45" s="10">
        <v>38</v>
      </c>
      <c r="AR45" s="10">
        <v>102</v>
      </c>
      <c r="AS45" s="10">
        <v>18</v>
      </c>
      <c r="AT45" s="10">
        <v>7</v>
      </c>
      <c r="AU45" s="10">
        <v>132</v>
      </c>
      <c r="AV45" s="10">
        <v>111</v>
      </c>
      <c r="AW45" s="10">
        <v>249</v>
      </c>
      <c r="AX45" s="10">
        <v>43</v>
      </c>
      <c r="AY45" s="10">
        <v>54</v>
      </c>
      <c r="AZ45" s="10">
        <v>205</v>
      </c>
      <c r="BA45" s="10">
        <v>206</v>
      </c>
      <c r="BB45" s="10">
        <v>154</v>
      </c>
      <c r="BC45" s="10">
        <v>193</v>
      </c>
      <c r="BD45" s="10">
        <v>25</v>
      </c>
      <c r="BE45" s="10">
        <v>160</v>
      </c>
      <c r="BF45" s="10">
        <v>114</v>
      </c>
      <c r="BG45" s="10">
        <v>299</v>
      </c>
      <c r="BH45" s="10">
        <v>45</v>
      </c>
      <c r="BI45" s="10">
        <v>31</v>
      </c>
      <c r="BJ45" s="10">
        <v>63</v>
      </c>
      <c r="BK45" s="10">
        <v>482</v>
      </c>
      <c r="BL45" s="10">
        <v>237</v>
      </c>
      <c r="BM45" s="10">
        <v>232</v>
      </c>
      <c r="BN45" s="10">
        <v>77</v>
      </c>
      <c r="BO45" s="10">
        <v>47</v>
      </c>
      <c r="BP45" s="10">
        <v>34</v>
      </c>
      <c r="BQ45" s="10">
        <v>166</v>
      </c>
      <c r="BR45" s="10">
        <v>82</v>
      </c>
      <c r="BS45" s="10">
        <v>75</v>
      </c>
      <c r="BT45" s="10">
        <v>198</v>
      </c>
      <c r="BU45" s="10">
        <v>158</v>
      </c>
      <c r="BV45" s="10">
        <v>208</v>
      </c>
      <c r="BW45" s="10">
        <v>416</v>
      </c>
      <c r="BX45" s="10">
        <f t="shared" si="0"/>
        <v>782</v>
      </c>
      <c r="BY45" s="1">
        <f t="shared" si="1"/>
        <v>2641</v>
      </c>
      <c r="BZ45" s="37">
        <f t="shared" si="3"/>
        <v>295</v>
      </c>
      <c r="CA45" s="38">
        <v>0</v>
      </c>
      <c r="CB45" s="39" t="s">
        <v>997</v>
      </c>
    </row>
    <row r="46" spans="1:85" s="39" customFormat="1" ht="15.75" x14ac:dyDescent="0.25">
      <c r="A46" s="34">
        <v>42</v>
      </c>
      <c r="B46" s="35" t="s">
        <v>8</v>
      </c>
      <c r="C46" s="35" t="s">
        <v>41</v>
      </c>
      <c r="D46" s="35" t="s">
        <v>862</v>
      </c>
      <c r="E46" s="34">
        <v>24</v>
      </c>
      <c r="F46" s="34" t="s">
        <v>30</v>
      </c>
      <c r="G46" s="34">
        <v>1</v>
      </c>
      <c r="H46" s="34" t="s">
        <v>31</v>
      </c>
      <c r="I46" s="36" t="s">
        <v>902</v>
      </c>
      <c r="J46" s="34" t="s">
        <v>32</v>
      </c>
      <c r="K46" s="46">
        <v>124</v>
      </c>
      <c r="L46" s="36"/>
      <c r="M46" s="36"/>
      <c r="O46" s="36">
        <f>20*24</f>
        <v>480</v>
      </c>
      <c r="P46" s="36"/>
      <c r="Q46" s="36">
        <f>10*24</f>
        <v>240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12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24</v>
      </c>
      <c r="AO46" s="10">
        <v>0</v>
      </c>
      <c r="AP46" s="10">
        <v>5</v>
      </c>
      <c r="AQ46" s="10">
        <v>48</v>
      </c>
      <c r="AR46" s="10">
        <v>48</v>
      </c>
      <c r="AS46" s="10">
        <v>0</v>
      </c>
      <c r="AT46" s="10">
        <v>49</v>
      </c>
      <c r="AU46" s="10">
        <v>0</v>
      </c>
      <c r="AV46" s="10">
        <v>12</v>
      </c>
      <c r="AW46" s="10">
        <v>12</v>
      </c>
      <c r="AX46" s="10">
        <v>2</v>
      </c>
      <c r="AY46" s="10">
        <v>24</v>
      </c>
      <c r="AZ46" s="10">
        <v>220</v>
      </c>
      <c r="BA46" s="10">
        <v>161</v>
      </c>
      <c r="BB46" s="10">
        <v>24</v>
      </c>
      <c r="BC46" s="10">
        <v>10</v>
      </c>
      <c r="BD46" s="10">
        <v>22</v>
      </c>
      <c r="BE46" s="10">
        <v>44</v>
      </c>
      <c r="BF46" s="10">
        <v>2</v>
      </c>
      <c r="BG46" s="10">
        <v>0</v>
      </c>
      <c r="BH46" s="10">
        <v>199</v>
      </c>
      <c r="BI46" s="10">
        <v>94</v>
      </c>
      <c r="BJ46" s="10">
        <v>168</v>
      </c>
      <c r="BK46" s="10">
        <v>264</v>
      </c>
      <c r="BL46" s="10">
        <v>221</v>
      </c>
      <c r="BM46" s="10">
        <v>177</v>
      </c>
      <c r="BN46" s="10">
        <v>315</v>
      </c>
      <c r="BO46" s="10">
        <v>237</v>
      </c>
      <c r="BP46" s="10">
        <v>394</v>
      </c>
      <c r="BQ46" s="10">
        <v>413</v>
      </c>
      <c r="BR46" s="10">
        <v>551</v>
      </c>
      <c r="BS46" s="10">
        <v>798</v>
      </c>
      <c r="BT46" s="10">
        <v>823</v>
      </c>
      <c r="BU46" s="10">
        <v>468</v>
      </c>
      <c r="BV46" s="10">
        <v>227</v>
      </c>
      <c r="BW46" s="10">
        <v>82</v>
      </c>
      <c r="BX46" s="10">
        <f t="shared" si="0"/>
        <v>777</v>
      </c>
      <c r="BY46" s="1">
        <f t="shared" si="1"/>
        <v>-1373</v>
      </c>
      <c r="BZ46" s="37">
        <f t="shared" si="3"/>
        <v>-3704</v>
      </c>
      <c r="CA46" s="38">
        <f>200*24</f>
        <v>4800</v>
      </c>
      <c r="CB46" s="39" t="s">
        <v>999</v>
      </c>
      <c r="CD46" s="39">
        <v>4800</v>
      </c>
    </row>
    <row r="47" spans="1:85" ht="15.75" hidden="1" x14ac:dyDescent="0.25">
      <c r="A47" s="6">
        <v>43</v>
      </c>
      <c r="B47" s="1" t="s">
        <v>8</v>
      </c>
      <c r="C47" s="1" t="s">
        <v>43</v>
      </c>
      <c r="D47" s="1" t="s">
        <v>867</v>
      </c>
      <c r="E47" s="6">
        <v>1</v>
      </c>
      <c r="F47" s="6" t="s">
        <v>30</v>
      </c>
      <c r="G47" s="6">
        <v>15</v>
      </c>
      <c r="H47" s="6" t="s">
        <v>868</v>
      </c>
      <c r="I47" s="10"/>
      <c r="J47" s="6" t="s">
        <v>34</v>
      </c>
      <c r="K47" s="46">
        <v>0</v>
      </c>
      <c r="L47" s="10"/>
      <c r="M47" s="10"/>
      <c r="O47" s="10"/>
      <c r="P47" s="10"/>
      <c r="Q47" s="10"/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  <c r="BI47" s="10">
        <v>0</v>
      </c>
      <c r="BJ47" s="10">
        <v>0</v>
      </c>
      <c r="BK47" s="10">
        <v>0</v>
      </c>
      <c r="BL47" s="10">
        <v>0</v>
      </c>
      <c r="BM47" s="10">
        <v>0</v>
      </c>
      <c r="BN47" s="10">
        <v>0</v>
      </c>
      <c r="BO47" s="10">
        <v>0</v>
      </c>
      <c r="BP47" s="10">
        <v>0</v>
      </c>
      <c r="BQ47" s="10">
        <v>0</v>
      </c>
      <c r="BR47" s="10">
        <v>0</v>
      </c>
      <c r="BS47" s="10">
        <v>0</v>
      </c>
      <c r="BT47" s="10">
        <v>0</v>
      </c>
      <c r="BU47" s="10">
        <v>0</v>
      </c>
      <c r="BV47" s="10">
        <v>0</v>
      </c>
      <c r="BW47" s="10">
        <v>0</v>
      </c>
      <c r="BX47" s="10">
        <f t="shared" si="0"/>
        <v>0</v>
      </c>
      <c r="BY47" s="1">
        <f t="shared" si="1"/>
        <v>0</v>
      </c>
      <c r="BZ47" s="11">
        <f t="shared" ref="BZ47" si="4">BY47-(BX47*3)</f>
        <v>0</v>
      </c>
      <c r="CA47" s="12">
        <v>0</v>
      </c>
    </row>
    <row r="48" spans="1:85" s="39" customFormat="1" ht="15.75" x14ac:dyDescent="0.25">
      <c r="A48" s="34">
        <v>44</v>
      </c>
      <c r="B48" s="35" t="s">
        <v>8</v>
      </c>
      <c r="C48" s="35" t="s">
        <v>41</v>
      </c>
      <c r="D48" s="35" t="s">
        <v>869</v>
      </c>
      <c r="E48" s="34">
        <v>4</v>
      </c>
      <c r="F48" s="34" t="s">
        <v>30</v>
      </c>
      <c r="G48" s="34">
        <v>4</v>
      </c>
      <c r="H48" s="34" t="s">
        <v>31</v>
      </c>
      <c r="I48" s="36" t="s">
        <v>895</v>
      </c>
      <c r="J48" s="34" t="s">
        <v>32</v>
      </c>
      <c r="K48" s="46">
        <v>185</v>
      </c>
      <c r="L48" s="36"/>
      <c r="M48" s="36"/>
      <c r="O48" s="36">
        <f>20*4</f>
        <v>80</v>
      </c>
      <c r="P48" s="36"/>
      <c r="Q48" s="36"/>
      <c r="R48" s="10"/>
      <c r="S48" s="10"/>
      <c r="T48" s="10"/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4</v>
      </c>
      <c r="AO48" s="10">
        <v>0</v>
      </c>
      <c r="AP48" s="10">
        <v>4</v>
      </c>
      <c r="AQ48" s="10">
        <v>16</v>
      </c>
      <c r="AR48" s="10">
        <v>20</v>
      </c>
      <c r="AS48" s="10">
        <v>4</v>
      </c>
      <c r="AT48" s="10">
        <v>16</v>
      </c>
      <c r="AU48" s="10">
        <v>8</v>
      </c>
      <c r="AV48" s="10">
        <v>8</v>
      </c>
      <c r="AW48" s="10">
        <v>4</v>
      </c>
      <c r="AX48" s="10">
        <v>0</v>
      </c>
      <c r="AY48" s="10">
        <v>0</v>
      </c>
      <c r="AZ48" s="10">
        <v>0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  <c r="BI48" s="10">
        <v>0</v>
      </c>
      <c r="BJ48" s="10">
        <v>0</v>
      </c>
      <c r="BK48" s="10">
        <v>0</v>
      </c>
      <c r="BL48" s="10">
        <v>0</v>
      </c>
      <c r="BM48" s="10">
        <v>0</v>
      </c>
      <c r="BN48" s="10">
        <v>152</v>
      </c>
      <c r="BO48" s="10">
        <v>100</v>
      </c>
      <c r="BP48" s="10">
        <v>44</v>
      </c>
      <c r="BQ48" s="10">
        <v>61</v>
      </c>
      <c r="BR48" s="10">
        <v>17</v>
      </c>
      <c r="BS48" s="10">
        <v>85</v>
      </c>
      <c r="BT48" s="10">
        <v>132</v>
      </c>
      <c r="BU48" s="10">
        <v>137</v>
      </c>
      <c r="BV48" s="10">
        <v>71</v>
      </c>
      <c r="BW48" s="10">
        <v>178</v>
      </c>
      <c r="BX48" s="10">
        <f t="shared" si="0"/>
        <v>386</v>
      </c>
      <c r="BY48" s="1">
        <f t="shared" si="1"/>
        <v>-281</v>
      </c>
      <c r="BZ48" s="37">
        <f t="shared" ref="BZ48:BZ49" si="5">BY48-(BX48*3)</f>
        <v>-1439</v>
      </c>
      <c r="CA48" s="38">
        <f>250*4</f>
        <v>1000</v>
      </c>
      <c r="CB48" s="39" t="s">
        <v>999</v>
      </c>
      <c r="CG48" s="39">
        <v>1000</v>
      </c>
    </row>
    <row r="49" spans="1:86" s="39" customFormat="1" ht="15.75" x14ac:dyDescent="0.25">
      <c r="A49" s="34">
        <v>45</v>
      </c>
      <c r="B49" s="35" t="s">
        <v>8</v>
      </c>
      <c r="C49" s="35" t="s">
        <v>41</v>
      </c>
      <c r="D49" s="35" t="s">
        <v>870</v>
      </c>
      <c r="E49" s="34">
        <v>24</v>
      </c>
      <c r="F49" s="34" t="s">
        <v>30</v>
      </c>
      <c r="G49" s="34">
        <v>1</v>
      </c>
      <c r="H49" s="34" t="s">
        <v>31</v>
      </c>
      <c r="I49" s="36" t="s">
        <v>896</v>
      </c>
      <c r="J49" s="34" t="s">
        <v>32</v>
      </c>
      <c r="K49" s="46">
        <v>48</v>
      </c>
      <c r="L49" s="36"/>
      <c r="M49" s="36"/>
      <c r="O49" s="36">
        <f>3*24</f>
        <v>72</v>
      </c>
      <c r="P49" s="36"/>
      <c r="Q49" s="36"/>
      <c r="R49" s="10"/>
      <c r="S49" s="10"/>
      <c r="T49" s="10"/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12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12</v>
      </c>
      <c r="AO49" s="10">
        <v>0</v>
      </c>
      <c r="AP49" s="10">
        <v>0</v>
      </c>
      <c r="AQ49" s="10">
        <v>24</v>
      </c>
      <c r="AR49" s="10">
        <v>12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12</v>
      </c>
      <c r="BL49" s="10">
        <v>0</v>
      </c>
      <c r="BM49" s="10">
        <v>0</v>
      </c>
      <c r="BN49" s="10">
        <v>240</v>
      </c>
      <c r="BO49" s="10">
        <v>0</v>
      </c>
      <c r="BP49" s="10">
        <v>0</v>
      </c>
      <c r="BQ49" s="10">
        <v>0</v>
      </c>
      <c r="BR49" s="10">
        <v>24</v>
      </c>
      <c r="BS49" s="10">
        <v>168</v>
      </c>
      <c r="BT49" s="10">
        <v>0</v>
      </c>
      <c r="BU49" s="10">
        <v>0</v>
      </c>
      <c r="BV49" s="10">
        <v>0</v>
      </c>
      <c r="BW49" s="10">
        <v>0</v>
      </c>
      <c r="BX49" s="10">
        <f t="shared" si="0"/>
        <v>0</v>
      </c>
      <c r="BY49" s="1">
        <f t="shared" si="1"/>
        <v>-24</v>
      </c>
      <c r="BZ49" s="37">
        <f t="shared" si="5"/>
        <v>-24</v>
      </c>
      <c r="CA49" s="38">
        <f>50*24</f>
        <v>1200</v>
      </c>
      <c r="CB49" s="39" t="s">
        <v>999</v>
      </c>
      <c r="CG49" s="39">
        <v>1200</v>
      </c>
    </row>
    <row r="50" spans="1:86" ht="15.75" hidden="1" x14ac:dyDescent="0.25">
      <c r="A50" s="6">
        <v>46</v>
      </c>
      <c r="B50" s="1" t="s">
        <v>8</v>
      </c>
      <c r="C50" s="1" t="s">
        <v>43</v>
      </c>
      <c r="D50" s="1" t="s">
        <v>873</v>
      </c>
      <c r="E50" s="6">
        <v>1</v>
      </c>
      <c r="F50" s="6" t="s">
        <v>30</v>
      </c>
      <c r="G50" s="6">
        <v>180</v>
      </c>
      <c r="H50" s="6" t="s">
        <v>868</v>
      </c>
      <c r="I50" s="10"/>
      <c r="J50" s="6" t="s">
        <v>33</v>
      </c>
      <c r="K50" s="46">
        <v>0</v>
      </c>
      <c r="L50" s="10"/>
      <c r="M50" s="10"/>
      <c r="O50" s="10"/>
      <c r="P50" s="10"/>
      <c r="Q50" s="10"/>
      <c r="R50" s="10"/>
      <c r="S50" s="10"/>
      <c r="T50" s="10"/>
      <c r="U50" s="10"/>
      <c r="V50" s="10"/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0</v>
      </c>
      <c r="BU50" s="10">
        <v>0</v>
      </c>
      <c r="BV50" s="10">
        <v>0</v>
      </c>
      <c r="BW50" s="10">
        <v>0</v>
      </c>
      <c r="BX50" s="10">
        <f t="shared" si="0"/>
        <v>0</v>
      </c>
      <c r="BY50" s="1">
        <f t="shared" si="1"/>
        <v>0</v>
      </c>
      <c r="BZ50" s="11">
        <f t="shared" ref="BZ50" si="6">BY50-(BX50*3)</f>
        <v>0</v>
      </c>
      <c r="CA50" s="12">
        <v>0</v>
      </c>
    </row>
    <row r="51" spans="1:86" ht="15.75" hidden="1" x14ac:dyDescent="0.25">
      <c r="A51" s="6">
        <v>47</v>
      </c>
      <c r="B51" s="1" t="s">
        <v>8</v>
      </c>
      <c r="C51" s="1" t="s">
        <v>42</v>
      </c>
      <c r="D51" s="1" t="s">
        <v>874</v>
      </c>
      <c r="E51" s="6">
        <v>4</v>
      </c>
      <c r="F51" s="6" t="s">
        <v>30</v>
      </c>
      <c r="G51" s="6">
        <v>6</v>
      </c>
      <c r="H51" s="6" t="s">
        <v>31</v>
      </c>
      <c r="I51" s="10" t="s">
        <v>897</v>
      </c>
      <c r="J51" s="6" t="s">
        <v>32</v>
      </c>
      <c r="K51" s="46">
        <v>20</v>
      </c>
      <c r="L51" s="10"/>
      <c r="M51" s="10"/>
      <c r="O51" s="10">
        <f>20*4</f>
        <v>80</v>
      </c>
      <c r="P51" s="10"/>
      <c r="Q51" s="10"/>
      <c r="R51" s="10"/>
      <c r="S51" s="10"/>
      <c r="T51" s="10"/>
      <c r="U51" s="10"/>
      <c r="V51" s="10"/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8</v>
      </c>
      <c r="AO51" s="10">
        <v>0</v>
      </c>
      <c r="AP51" s="10">
        <v>0</v>
      </c>
      <c r="AQ51" s="10">
        <v>8</v>
      </c>
      <c r="AR51" s="10">
        <v>32</v>
      </c>
      <c r="AS51" s="10">
        <v>0</v>
      </c>
      <c r="AT51" s="10">
        <v>0</v>
      </c>
      <c r="AU51" s="10">
        <v>8</v>
      </c>
      <c r="AV51" s="10">
        <v>1</v>
      </c>
      <c r="AW51" s="10">
        <v>5</v>
      </c>
      <c r="AX51" s="10">
        <v>0</v>
      </c>
      <c r="AY51" s="10">
        <v>5</v>
      </c>
      <c r="AZ51" s="10">
        <v>70</v>
      </c>
      <c r="BA51" s="10">
        <v>73</v>
      </c>
      <c r="BB51" s="10">
        <v>29</v>
      </c>
      <c r="BC51" s="10">
        <v>31</v>
      </c>
      <c r="BD51" s="10">
        <v>52</v>
      </c>
      <c r="BE51" s="10">
        <v>14</v>
      </c>
      <c r="BF51" s="10">
        <v>28</v>
      </c>
      <c r="BG51" s="10">
        <v>24</v>
      </c>
      <c r="BH51" s="10">
        <v>8</v>
      </c>
      <c r="BI51" s="10">
        <v>2</v>
      </c>
      <c r="BJ51" s="10">
        <v>40</v>
      </c>
      <c r="BK51" s="10">
        <v>2</v>
      </c>
      <c r="BL51" s="10">
        <v>2</v>
      </c>
      <c r="BM51" s="10">
        <v>2</v>
      </c>
      <c r="BN51" s="10">
        <v>0</v>
      </c>
      <c r="BO51" s="10">
        <v>0</v>
      </c>
      <c r="BP51" s="10">
        <v>0</v>
      </c>
      <c r="BQ51" s="10">
        <v>7</v>
      </c>
      <c r="BR51" s="10">
        <v>0</v>
      </c>
      <c r="BS51" s="10">
        <v>4</v>
      </c>
      <c r="BT51" s="10">
        <v>4</v>
      </c>
      <c r="BU51" s="10">
        <v>0</v>
      </c>
      <c r="BV51" s="10">
        <v>0</v>
      </c>
      <c r="BW51" s="10">
        <v>0</v>
      </c>
      <c r="BX51" s="10">
        <f t="shared" si="0"/>
        <v>0</v>
      </c>
      <c r="BY51" s="1">
        <f t="shared" si="1"/>
        <v>-60</v>
      </c>
      <c r="BZ51" s="11">
        <f t="shared" ref="BZ51" si="7">BY51-(BX51*3)</f>
        <v>-60</v>
      </c>
      <c r="CA51" s="12">
        <v>0</v>
      </c>
      <c r="CB51" s="9" t="s">
        <v>997</v>
      </c>
    </row>
    <row r="52" spans="1:86" ht="15.75" x14ac:dyDescent="0.25">
      <c r="A52" s="6">
        <v>48</v>
      </c>
      <c r="B52" s="1" t="s">
        <v>8</v>
      </c>
      <c r="C52" s="1" t="s">
        <v>42</v>
      </c>
      <c r="D52" s="1" t="s">
        <v>875</v>
      </c>
      <c r="E52" s="6">
        <v>24</v>
      </c>
      <c r="F52" s="6" t="s">
        <v>30</v>
      </c>
      <c r="G52" s="6">
        <v>1</v>
      </c>
      <c r="H52" s="6" t="s">
        <v>31</v>
      </c>
      <c r="I52" s="10" t="s">
        <v>946</v>
      </c>
      <c r="J52" s="6" t="s">
        <v>32</v>
      </c>
      <c r="K52" s="46">
        <v>6</v>
      </c>
      <c r="L52" s="10"/>
      <c r="M52" s="10"/>
      <c r="O52" s="10">
        <f>8*24</f>
        <v>192</v>
      </c>
      <c r="P52" s="10"/>
      <c r="Q52" s="10">
        <f>2*24</f>
        <v>48</v>
      </c>
      <c r="R52" s="10"/>
      <c r="S52" s="10"/>
      <c r="T52" s="10"/>
      <c r="U52" s="10"/>
      <c r="V52" s="10"/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10">
        <v>0</v>
      </c>
      <c r="BJ52" s="10">
        <v>0</v>
      </c>
      <c r="BK52" s="10">
        <v>0</v>
      </c>
      <c r="BL52" s="10">
        <v>0</v>
      </c>
      <c r="BM52" s="10">
        <v>0</v>
      </c>
      <c r="BN52" s="10">
        <v>62</v>
      </c>
      <c r="BO52" s="10">
        <v>9</v>
      </c>
      <c r="BP52" s="10">
        <v>86</v>
      </c>
      <c r="BQ52" s="10">
        <v>10</v>
      </c>
      <c r="BR52" s="10">
        <v>16</v>
      </c>
      <c r="BS52" s="10">
        <v>15</v>
      </c>
      <c r="BT52" s="10">
        <v>36</v>
      </c>
      <c r="BU52" s="10">
        <v>0</v>
      </c>
      <c r="BV52" s="10">
        <v>0</v>
      </c>
      <c r="BW52" s="10">
        <v>0</v>
      </c>
      <c r="BX52" s="10">
        <f t="shared" si="0"/>
        <v>0</v>
      </c>
      <c r="BY52" s="1">
        <f t="shared" si="1"/>
        <v>-234</v>
      </c>
      <c r="BZ52" s="11">
        <f t="shared" ref="BZ52:BZ54" si="8">BY52-(BX52*3)</f>
        <v>-234</v>
      </c>
      <c r="CA52" s="12">
        <f>50*24</f>
        <v>1200</v>
      </c>
      <c r="CB52" s="9" t="s">
        <v>999</v>
      </c>
      <c r="CH52" s="9">
        <v>1200</v>
      </c>
    </row>
    <row r="53" spans="1:86" s="39" customFormat="1" ht="15.75" x14ac:dyDescent="0.25">
      <c r="A53" s="34">
        <v>49</v>
      </c>
      <c r="B53" s="35" t="s">
        <v>8</v>
      </c>
      <c r="C53" s="35" t="s">
        <v>41</v>
      </c>
      <c r="D53" s="35" t="s">
        <v>876</v>
      </c>
      <c r="E53" s="34">
        <v>4</v>
      </c>
      <c r="F53" s="34" t="s">
        <v>30</v>
      </c>
      <c r="G53" s="34">
        <v>6</v>
      </c>
      <c r="H53" s="34" t="s">
        <v>31</v>
      </c>
      <c r="I53" s="36" t="s">
        <v>898</v>
      </c>
      <c r="J53" s="34" t="s">
        <v>32</v>
      </c>
      <c r="K53" s="46">
        <v>128</v>
      </c>
      <c r="L53" s="36"/>
      <c r="M53" s="36"/>
      <c r="O53" s="36">
        <f>20*4</f>
        <v>80</v>
      </c>
      <c r="P53" s="36"/>
      <c r="Q53" s="36"/>
      <c r="R53" s="10"/>
      <c r="S53" s="10"/>
      <c r="T53" s="10"/>
      <c r="U53" s="10"/>
      <c r="V53" s="10"/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4</v>
      </c>
      <c r="AO53" s="10">
        <v>4</v>
      </c>
      <c r="AP53" s="10">
        <v>0</v>
      </c>
      <c r="AQ53" s="10">
        <v>4</v>
      </c>
      <c r="AR53" s="10">
        <v>24</v>
      </c>
      <c r="AS53" s="10">
        <v>13</v>
      </c>
      <c r="AT53" s="10">
        <v>0</v>
      </c>
      <c r="AU53" s="10">
        <v>1</v>
      </c>
      <c r="AV53" s="10">
        <v>1</v>
      </c>
      <c r="AW53" s="10">
        <v>11</v>
      </c>
      <c r="AX53" s="10">
        <v>1</v>
      </c>
      <c r="AY53" s="10">
        <v>4</v>
      </c>
      <c r="AZ53" s="10">
        <v>22</v>
      </c>
      <c r="BA53" s="10">
        <v>70</v>
      </c>
      <c r="BB53" s="10">
        <v>34</v>
      </c>
      <c r="BC53" s="10">
        <v>17</v>
      </c>
      <c r="BD53" s="10">
        <v>25</v>
      </c>
      <c r="BE53" s="10">
        <v>18</v>
      </c>
      <c r="BF53" s="10">
        <v>7</v>
      </c>
      <c r="BG53" s="10">
        <v>4</v>
      </c>
      <c r="BH53" s="10">
        <v>12</v>
      </c>
      <c r="BI53" s="10">
        <v>0</v>
      </c>
      <c r="BJ53" s="10">
        <v>0</v>
      </c>
      <c r="BK53" s="10">
        <v>51</v>
      </c>
      <c r="BL53" s="10">
        <v>43</v>
      </c>
      <c r="BM53" s="10">
        <v>8</v>
      </c>
      <c r="BN53" s="10">
        <v>43</v>
      </c>
      <c r="BO53" s="10">
        <v>70</v>
      </c>
      <c r="BP53" s="10">
        <v>65</v>
      </c>
      <c r="BQ53" s="10">
        <v>141</v>
      </c>
      <c r="BR53" s="10">
        <v>54</v>
      </c>
      <c r="BS53" s="10">
        <v>68</v>
      </c>
      <c r="BT53" s="10">
        <v>219</v>
      </c>
      <c r="BU53" s="10">
        <v>85</v>
      </c>
      <c r="BV53" s="10">
        <v>193</v>
      </c>
      <c r="BW53" s="10">
        <v>239</v>
      </c>
      <c r="BX53" s="10">
        <f t="shared" si="0"/>
        <v>517</v>
      </c>
      <c r="BY53" s="1">
        <f t="shared" si="1"/>
        <v>-469</v>
      </c>
      <c r="BZ53" s="37">
        <f t="shared" si="8"/>
        <v>-2020</v>
      </c>
      <c r="CA53" s="38">
        <f>100*4</f>
        <v>400</v>
      </c>
      <c r="CB53" s="39" t="s">
        <v>999</v>
      </c>
      <c r="CH53" s="39">
        <v>400</v>
      </c>
    </row>
    <row r="54" spans="1:86" s="39" customFormat="1" ht="15.75" hidden="1" x14ac:dyDescent="0.25">
      <c r="A54" s="34">
        <v>50</v>
      </c>
      <c r="B54" s="35" t="s">
        <v>8</v>
      </c>
      <c r="C54" s="35" t="s">
        <v>41</v>
      </c>
      <c r="D54" s="35" t="s">
        <v>877</v>
      </c>
      <c r="E54" s="34">
        <v>24</v>
      </c>
      <c r="F54" s="34" t="s">
        <v>30</v>
      </c>
      <c r="G54" s="34">
        <v>1</v>
      </c>
      <c r="H54" s="34" t="s">
        <v>31</v>
      </c>
      <c r="I54" s="36" t="s">
        <v>899</v>
      </c>
      <c r="J54" s="34" t="s">
        <v>32</v>
      </c>
      <c r="K54" s="46">
        <v>1127</v>
      </c>
      <c r="L54" s="36"/>
      <c r="M54" s="36"/>
      <c r="O54" s="36">
        <v>80</v>
      </c>
      <c r="P54" s="36"/>
      <c r="Q54" s="36"/>
      <c r="R54" s="10"/>
      <c r="S54" s="10"/>
      <c r="T54" s="10"/>
      <c r="U54" s="10"/>
      <c r="V54" s="10"/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6</v>
      </c>
      <c r="AR54" s="10">
        <v>22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0">
        <v>1</v>
      </c>
      <c r="AY54" s="10">
        <v>0</v>
      </c>
      <c r="AZ54" s="10">
        <v>22</v>
      </c>
      <c r="BA54" s="10">
        <v>12</v>
      </c>
      <c r="BB54" s="10">
        <v>24</v>
      </c>
      <c r="BC54" s="10">
        <v>0</v>
      </c>
      <c r="BD54" s="10">
        <v>24</v>
      </c>
      <c r="BE54" s="10">
        <v>24</v>
      </c>
      <c r="BF54" s="10">
        <v>32</v>
      </c>
      <c r="BG54" s="10">
        <v>0</v>
      </c>
      <c r="BH54" s="10">
        <v>51</v>
      </c>
      <c r="BI54" s="10">
        <v>0</v>
      </c>
      <c r="BJ54" s="10">
        <v>0</v>
      </c>
      <c r="BK54" s="10">
        <v>18</v>
      </c>
      <c r="BL54" s="10">
        <v>75</v>
      </c>
      <c r="BM54" s="10">
        <v>3</v>
      </c>
      <c r="BN54" s="10">
        <v>24</v>
      </c>
      <c r="BO54" s="10">
        <v>34</v>
      </c>
      <c r="BP54" s="10">
        <v>44</v>
      </c>
      <c r="BQ54" s="10">
        <v>30</v>
      </c>
      <c r="BR54" s="10">
        <v>50</v>
      </c>
      <c r="BS54" s="10">
        <v>29</v>
      </c>
      <c r="BT54" s="10">
        <v>18</v>
      </c>
      <c r="BU54" s="10">
        <v>13</v>
      </c>
      <c r="BV54" s="10">
        <v>52</v>
      </c>
      <c r="BW54" s="10">
        <v>37</v>
      </c>
      <c r="BX54" s="10">
        <f t="shared" si="0"/>
        <v>102</v>
      </c>
      <c r="BY54" s="1">
        <f t="shared" si="1"/>
        <v>945</v>
      </c>
      <c r="BZ54" s="37">
        <f t="shared" si="8"/>
        <v>639</v>
      </c>
      <c r="CA54" s="38">
        <v>0</v>
      </c>
      <c r="CB54" s="39" t="s">
        <v>999</v>
      </c>
    </row>
    <row r="55" spans="1:86" ht="15.75" hidden="1" x14ac:dyDescent="0.25">
      <c r="A55" s="6">
        <v>51</v>
      </c>
      <c r="B55" s="1" t="s">
        <v>8</v>
      </c>
      <c r="C55" s="1" t="s">
        <v>43</v>
      </c>
      <c r="D55" s="1" t="s">
        <v>878</v>
      </c>
      <c r="E55" s="6">
        <v>1</v>
      </c>
      <c r="F55" s="6" t="s">
        <v>30</v>
      </c>
      <c r="G55" s="6">
        <v>18</v>
      </c>
      <c r="H55" s="6" t="s">
        <v>868</v>
      </c>
      <c r="I55" s="10" t="s">
        <v>893</v>
      </c>
      <c r="J55" s="6" t="s">
        <v>34</v>
      </c>
      <c r="K55" s="46">
        <v>8</v>
      </c>
      <c r="L55" s="10"/>
      <c r="M55" s="10"/>
      <c r="O55" s="10"/>
      <c r="P55" s="10">
        <v>50</v>
      </c>
      <c r="Q55" s="10"/>
      <c r="R55" s="10"/>
      <c r="S55" s="10"/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10</v>
      </c>
      <c r="AO55" s="10">
        <v>0</v>
      </c>
      <c r="AP55" s="10">
        <v>7</v>
      </c>
      <c r="AQ55" s="10">
        <v>12</v>
      </c>
      <c r="AR55" s="10">
        <v>1</v>
      </c>
      <c r="AS55" s="10">
        <v>1</v>
      </c>
      <c r="AT55" s="10">
        <v>5</v>
      </c>
      <c r="AU55" s="10">
        <v>14</v>
      </c>
      <c r="AV55" s="10">
        <v>0</v>
      </c>
      <c r="AW55" s="10">
        <v>0</v>
      </c>
      <c r="AX55" s="10">
        <v>0</v>
      </c>
      <c r="AY55" s="10">
        <v>0</v>
      </c>
      <c r="AZ55" s="10">
        <v>4</v>
      </c>
      <c r="BA55" s="10">
        <v>4</v>
      </c>
      <c r="BB55" s="10">
        <v>22</v>
      </c>
      <c r="BC55" s="10">
        <v>21</v>
      </c>
      <c r="BD55" s="10">
        <v>10</v>
      </c>
      <c r="BE55" s="10">
        <v>0</v>
      </c>
      <c r="BF55" s="10">
        <v>5</v>
      </c>
      <c r="BG55" s="10">
        <v>2</v>
      </c>
      <c r="BH55" s="10">
        <v>4</v>
      </c>
      <c r="BI55" s="10">
        <v>1</v>
      </c>
      <c r="BJ55" s="10">
        <v>2</v>
      </c>
      <c r="BK55" s="10">
        <v>0</v>
      </c>
      <c r="BL55" s="10">
        <v>0</v>
      </c>
      <c r="BM55" s="10">
        <v>0</v>
      </c>
      <c r="BN55" s="10">
        <v>2</v>
      </c>
      <c r="BO55" s="10">
        <v>1</v>
      </c>
      <c r="BP55" s="10">
        <v>10</v>
      </c>
      <c r="BQ55" s="10">
        <v>5</v>
      </c>
      <c r="BR55" s="10">
        <v>1</v>
      </c>
      <c r="BS55" s="10">
        <v>9</v>
      </c>
      <c r="BT55" s="10">
        <v>0</v>
      </c>
      <c r="BU55" s="10">
        <v>0</v>
      </c>
      <c r="BV55" s="10">
        <v>0</v>
      </c>
      <c r="BW55" s="10">
        <v>0</v>
      </c>
      <c r="BX55" s="10">
        <f t="shared" si="0"/>
        <v>0</v>
      </c>
      <c r="BY55" s="1">
        <f t="shared" si="1"/>
        <v>-42</v>
      </c>
      <c r="BZ55" s="11">
        <f t="shared" ref="BZ55:BZ57" si="9">BY55-(BX55*3)</f>
        <v>-42</v>
      </c>
      <c r="CA55" s="12">
        <v>0</v>
      </c>
      <c r="CB55" s="9" t="s">
        <v>999</v>
      </c>
    </row>
    <row r="56" spans="1:86" ht="15.75" hidden="1" x14ac:dyDescent="0.25">
      <c r="A56" s="6">
        <v>52</v>
      </c>
      <c r="B56" s="1" t="s">
        <v>8</v>
      </c>
      <c r="C56" s="1" t="s">
        <v>43</v>
      </c>
      <c r="D56" s="1" t="s">
        <v>878</v>
      </c>
      <c r="E56" s="6">
        <v>1</v>
      </c>
      <c r="F56" s="6" t="s">
        <v>30</v>
      </c>
      <c r="G56" s="6">
        <v>180</v>
      </c>
      <c r="H56" s="6" t="s">
        <v>868</v>
      </c>
      <c r="I56" s="10" t="s">
        <v>894</v>
      </c>
      <c r="J56" s="6" t="s">
        <v>33</v>
      </c>
      <c r="K56" s="46">
        <v>0</v>
      </c>
      <c r="L56" s="10"/>
      <c r="M56" s="10"/>
      <c r="O56" s="10"/>
      <c r="P56" s="10">
        <v>5</v>
      </c>
      <c r="Q56" s="10"/>
      <c r="R56" s="10"/>
      <c r="S56" s="10"/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2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1</v>
      </c>
      <c r="AU56" s="10">
        <v>0</v>
      </c>
      <c r="AV56" s="10">
        <v>2</v>
      </c>
      <c r="AW56" s="10">
        <v>0</v>
      </c>
      <c r="AX56" s="10">
        <v>0</v>
      </c>
      <c r="AY56" s="10">
        <v>0</v>
      </c>
      <c r="AZ56" s="10">
        <v>1</v>
      </c>
      <c r="BA56" s="10">
        <v>0</v>
      </c>
      <c r="BB56" s="10">
        <v>3</v>
      </c>
      <c r="BC56" s="10">
        <v>1</v>
      </c>
      <c r="BD56" s="10">
        <v>0</v>
      </c>
      <c r="BE56" s="10">
        <v>0</v>
      </c>
      <c r="BF56" s="10">
        <v>0.66666666666666663</v>
      </c>
      <c r="BG56" s="10">
        <v>0.66666666666666663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f t="shared" si="0"/>
        <v>0</v>
      </c>
      <c r="BY56" s="1">
        <f t="shared" si="1"/>
        <v>-5</v>
      </c>
      <c r="BZ56" s="11">
        <f t="shared" si="9"/>
        <v>-5</v>
      </c>
      <c r="CA56" s="12">
        <v>0</v>
      </c>
      <c r="CB56" s="9" t="s">
        <v>999</v>
      </c>
    </row>
    <row r="57" spans="1:86" ht="15.75" hidden="1" x14ac:dyDescent="0.25">
      <c r="A57" s="6">
        <v>53</v>
      </c>
      <c r="B57" s="1" t="s">
        <v>8</v>
      </c>
      <c r="C57" s="1" t="s">
        <v>43</v>
      </c>
      <c r="D57" s="1" t="s">
        <v>886</v>
      </c>
      <c r="E57" s="6">
        <v>1</v>
      </c>
      <c r="F57" s="6" t="s">
        <v>30</v>
      </c>
      <c r="G57" s="6">
        <v>18</v>
      </c>
      <c r="H57" s="6" t="s">
        <v>868</v>
      </c>
      <c r="I57" s="10" t="s">
        <v>892</v>
      </c>
      <c r="J57" s="6" t="s">
        <v>34</v>
      </c>
      <c r="K57" s="46">
        <v>0</v>
      </c>
      <c r="L57" s="10"/>
      <c r="M57" s="10"/>
      <c r="O57" s="10"/>
      <c r="P57" s="10">
        <v>15</v>
      </c>
      <c r="Q57" s="10"/>
      <c r="R57" s="10"/>
      <c r="S57" s="10"/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1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5</v>
      </c>
      <c r="AU57" s="10">
        <v>4</v>
      </c>
      <c r="AV57" s="10">
        <v>1</v>
      </c>
      <c r="AW57" s="10">
        <v>3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f t="shared" si="0"/>
        <v>0</v>
      </c>
      <c r="BY57" s="1">
        <f t="shared" si="1"/>
        <v>-15</v>
      </c>
      <c r="BZ57" s="11">
        <f t="shared" si="9"/>
        <v>-15</v>
      </c>
      <c r="CA57" s="12">
        <v>0</v>
      </c>
      <c r="CB57" s="9" t="s">
        <v>999</v>
      </c>
    </row>
    <row r="58" spans="1:86" ht="15.75" hidden="1" x14ac:dyDescent="0.25">
      <c r="A58" s="6">
        <v>54</v>
      </c>
      <c r="B58" s="1" t="s">
        <v>8</v>
      </c>
      <c r="C58" s="1" t="s">
        <v>43</v>
      </c>
      <c r="D58" s="1" t="s">
        <v>878</v>
      </c>
      <c r="E58" s="6">
        <v>12</v>
      </c>
      <c r="F58" s="6" t="s">
        <v>30</v>
      </c>
      <c r="G58" s="6">
        <v>1.5</v>
      </c>
      <c r="H58" s="6" t="s">
        <v>868</v>
      </c>
      <c r="I58" s="10" t="s">
        <v>903</v>
      </c>
      <c r="J58" s="6" t="s">
        <v>32</v>
      </c>
      <c r="K58" s="46">
        <v>56</v>
      </c>
      <c r="L58" s="10"/>
      <c r="M58" s="10"/>
      <c r="O58" s="10"/>
      <c r="P58" s="10"/>
      <c r="Q58" s="10">
        <v>240</v>
      </c>
      <c r="R58" s="10"/>
      <c r="S58" s="10"/>
      <c r="T58" s="10"/>
      <c r="U58" s="10"/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9</v>
      </c>
      <c r="AI58" s="10">
        <v>3</v>
      </c>
      <c r="AJ58" s="10">
        <v>24</v>
      </c>
      <c r="AK58" s="10">
        <v>5</v>
      </c>
      <c r="AL58" s="10">
        <v>0</v>
      </c>
      <c r="AM58" s="10">
        <v>1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12</v>
      </c>
      <c r="AV58" s="10">
        <v>2</v>
      </c>
      <c r="AW58" s="10">
        <v>16</v>
      </c>
      <c r="AX58" s="10">
        <v>1</v>
      </c>
      <c r="AY58" s="10">
        <v>17</v>
      </c>
      <c r="AZ58" s="10">
        <v>6</v>
      </c>
      <c r="BA58" s="10">
        <v>3</v>
      </c>
      <c r="BB58" s="10">
        <v>3</v>
      </c>
      <c r="BC58" s="10">
        <v>4</v>
      </c>
      <c r="BD58" s="10">
        <v>1</v>
      </c>
      <c r="BE58" s="10">
        <v>1</v>
      </c>
      <c r="BF58" s="10">
        <v>13</v>
      </c>
      <c r="BG58" s="10">
        <v>1</v>
      </c>
      <c r="BH58" s="10">
        <v>5</v>
      </c>
      <c r="BI58" s="10">
        <v>0</v>
      </c>
      <c r="BJ58" s="10">
        <v>0</v>
      </c>
      <c r="BK58" s="10">
        <v>0</v>
      </c>
      <c r="BL58" s="10">
        <v>12</v>
      </c>
      <c r="BM58" s="10">
        <v>0</v>
      </c>
      <c r="BN58" s="10">
        <v>18</v>
      </c>
      <c r="BO58" s="10">
        <v>6</v>
      </c>
      <c r="BP58" s="10">
        <v>12</v>
      </c>
      <c r="BQ58" s="10">
        <v>0</v>
      </c>
      <c r="BR58" s="10">
        <v>5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f t="shared" si="0"/>
        <v>0</v>
      </c>
      <c r="BY58" s="1">
        <f t="shared" si="1"/>
        <v>-184</v>
      </c>
      <c r="BZ58" s="11">
        <f t="shared" ref="BZ58" si="10">BY58-(BX58*3)</f>
        <v>-184</v>
      </c>
      <c r="CA58" s="12">
        <v>0</v>
      </c>
      <c r="CB58" s="9" t="s">
        <v>999</v>
      </c>
    </row>
    <row r="59" spans="1:86" ht="15.75" x14ac:dyDescent="0.25">
      <c r="A59" s="6">
        <v>55</v>
      </c>
      <c r="B59" s="1" t="s">
        <v>8</v>
      </c>
      <c r="C59" s="1" t="s">
        <v>42</v>
      </c>
      <c r="D59" s="1" t="s">
        <v>936</v>
      </c>
      <c r="E59" s="6">
        <v>1</v>
      </c>
      <c r="F59" s="6" t="s">
        <v>30</v>
      </c>
      <c r="G59" s="6">
        <v>200</v>
      </c>
      <c r="H59" s="6" t="s">
        <v>31</v>
      </c>
      <c r="I59" s="10" t="s">
        <v>956</v>
      </c>
      <c r="J59" s="6" t="s">
        <v>33</v>
      </c>
      <c r="K59" s="46">
        <v>1</v>
      </c>
      <c r="L59" s="10"/>
      <c r="M59" s="10"/>
      <c r="N59" s="9">
        <v>8</v>
      </c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1</v>
      </c>
      <c r="BB59" s="10">
        <v>0</v>
      </c>
      <c r="BC59" s="10">
        <v>0</v>
      </c>
      <c r="BD59" s="10">
        <v>0</v>
      </c>
      <c r="BE59" s="10">
        <v>2</v>
      </c>
      <c r="BF59" s="10">
        <v>2</v>
      </c>
      <c r="BG59" s="10">
        <v>0</v>
      </c>
      <c r="BH59" s="10">
        <v>0</v>
      </c>
      <c r="BI59" s="10">
        <v>0</v>
      </c>
      <c r="BJ59" s="10">
        <v>0</v>
      </c>
      <c r="BK59" s="10">
        <v>0</v>
      </c>
      <c r="BL59" s="10">
        <v>4</v>
      </c>
      <c r="BM59" s="10">
        <v>0</v>
      </c>
      <c r="BN59" s="10">
        <v>0</v>
      </c>
      <c r="BO59" s="10">
        <v>0</v>
      </c>
      <c r="BP59" s="10">
        <v>1</v>
      </c>
      <c r="BQ59" s="10">
        <v>0</v>
      </c>
      <c r="BR59" s="10">
        <v>5</v>
      </c>
      <c r="BS59" s="10">
        <v>1</v>
      </c>
      <c r="BT59" s="10">
        <v>2</v>
      </c>
      <c r="BU59" s="10">
        <v>0</v>
      </c>
      <c r="BV59" s="10">
        <v>1</v>
      </c>
      <c r="BW59" s="10">
        <v>0</v>
      </c>
      <c r="BX59" s="10">
        <f t="shared" si="0"/>
        <v>1</v>
      </c>
      <c r="BY59" s="1">
        <f t="shared" si="1"/>
        <v>8</v>
      </c>
      <c r="BZ59" s="11">
        <f t="shared" ref="BZ59:BZ61" si="11">BY59-(BX59*3)</f>
        <v>5</v>
      </c>
      <c r="CA59" s="12"/>
      <c r="CB59" s="9" t="s">
        <v>999</v>
      </c>
    </row>
    <row r="60" spans="1:86" s="8" customFormat="1" ht="16.5" customHeight="1" x14ac:dyDescent="0.25">
      <c r="A60" s="20">
        <v>56</v>
      </c>
      <c r="B60" s="21" t="s">
        <v>8</v>
      </c>
      <c r="C60" s="21" t="s">
        <v>42</v>
      </c>
      <c r="D60" s="21" t="s">
        <v>936</v>
      </c>
      <c r="E60" s="20">
        <v>1</v>
      </c>
      <c r="F60" s="20" t="s">
        <v>30</v>
      </c>
      <c r="G60" s="20">
        <v>18</v>
      </c>
      <c r="H60" s="20" t="s">
        <v>31</v>
      </c>
      <c r="I60" s="22" t="s">
        <v>957</v>
      </c>
      <c r="J60" s="20" t="s">
        <v>937</v>
      </c>
      <c r="K60" s="46">
        <v>23.944444444444443</v>
      </c>
      <c r="L60" s="22"/>
      <c r="M60" s="22"/>
      <c r="N60" s="8">
        <v>100</v>
      </c>
      <c r="O60" s="22"/>
      <c r="P60" s="22"/>
      <c r="Q60" s="22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6</v>
      </c>
      <c r="BB60" s="10">
        <v>8</v>
      </c>
      <c r="BC60" s="10">
        <v>14</v>
      </c>
      <c r="BD60" s="10">
        <v>7</v>
      </c>
      <c r="BE60" s="10">
        <v>5</v>
      </c>
      <c r="BF60" s="10">
        <v>3</v>
      </c>
      <c r="BG60" s="10">
        <v>26.055555555555557</v>
      </c>
      <c r="BH60" s="10">
        <v>9</v>
      </c>
      <c r="BI60" s="10">
        <v>3</v>
      </c>
      <c r="BJ60" s="10">
        <v>11</v>
      </c>
      <c r="BK60" s="10">
        <v>2</v>
      </c>
      <c r="BL60" s="10">
        <v>1</v>
      </c>
      <c r="BM60" s="10">
        <v>0</v>
      </c>
      <c r="BN60" s="10">
        <v>27</v>
      </c>
      <c r="BO60" s="10">
        <v>14</v>
      </c>
      <c r="BP60" s="10">
        <v>14</v>
      </c>
      <c r="BQ60" s="10">
        <v>2</v>
      </c>
      <c r="BR60" s="10">
        <v>2</v>
      </c>
      <c r="BS60" s="10">
        <v>10</v>
      </c>
      <c r="BT60" s="10">
        <v>1</v>
      </c>
      <c r="BU60" s="10">
        <v>3</v>
      </c>
      <c r="BV60" s="10">
        <v>23</v>
      </c>
      <c r="BW60" s="10">
        <v>5</v>
      </c>
      <c r="BX60" s="10">
        <f t="shared" si="0"/>
        <v>31</v>
      </c>
      <c r="BY60" s="1">
        <f t="shared" si="1"/>
        <v>92.944444444444443</v>
      </c>
      <c r="BZ60" s="23">
        <f t="shared" si="11"/>
        <v>-5.5555555555557135E-2</v>
      </c>
      <c r="CA60" s="24"/>
      <c r="CB60" s="8" t="s">
        <v>999</v>
      </c>
    </row>
    <row r="61" spans="1:86" ht="15.75" hidden="1" x14ac:dyDescent="0.25">
      <c r="A61" s="6">
        <v>57</v>
      </c>
      <c r="B61" s="1" t="s">
        <v>8</v>
      </c>
      <c r="C61" s="1" t="s">
        <v>42</v>
      </c>
      <c r="D61" s="1" t="s">
        <v>953</v>
      </c>
      <c r="E61" s="6">
        <v>1</v>
      </c>
      <c r="F61" s="6" t="s">
        <v>30</v>
      </c>
      <c r="G61" s="6">
        <v>200</v>
      </c>
      <c r="H61" s="6" t="s">
        <v>31</v>
      </c>
      <c r="I61" s="10" t="s">
        <v>963</v>
      </c>
      <c r="J61" s="6" t="s">
        <v>32</v>
      </c>
      <c r="K61" s="46">
        <v>3.9999999999999929</v>
      </c>
      <c r="L61" s="10"/>
      <c r="M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>
        <v>0</v>
      </c>
      <c r="AY61" s="10">
        <v>0</v>
      </c>
      <c r="AZ61" s="10">
        <v>39</v>
      </c>
      <c r="BA61" s="10">
        <v>8</v>
      </c>
      <c r="BB61" s="10">
        <v>48</v>
      </c>
      <c r="BC61" s="10">
        <v>17</v>
      </c>
      <c r="BD61" s="10">
        <v>16</v>
      </c>
      <c r="BE61" s="10">
        <v>9</v>
      </c>
      <c r="BF61" s="10">
        <v>4</v>
      </c>
      <c r="BG61" s="10">
        <v>3</v>
      </c>
      <c r="BH61" s="10">
        <v>0</v>
      </c>
      <c r="BI61" s="10">
        <v>4</v>
      </c>
      <c r="BJ61" s="10">
        <v>1</v>
      </c>
      <c r="BK61" s="10">
        <v>3</v>
      </c>
      <c r="BL61" s="10">
        <v>4</v>
      </c>
      <c r="BM61" s="10">
        <v>1</v>
      </c>
      <c r="BN61" s="10">
        <v>1</v>
      </c>
      <c r="BO61" s="10">
        <v>0</v>
      </c>
      <c r="BP61" s="10">
        <v>1</v>
      </c>
      <c r="BQ61" s="10">
        <v>102.82</v>
      </c>
      <c r="BR61" s="10">
        <v>2.0900000000000034</v>
      </c>
      <c r="BS61" s="10">
        <v>1</v>
      </c>
      <c r="BT61" s="10">
        <v>2</v>
      </c>
      <c r="BU61" s="10">
        <v>0</v>
      </c>
      <c r="BV61" s="10">
        <v>1</v>
      </c>
      <c r="BW61" s="10">
        <v>17</v>
      </c>
      <c r="BX61" s="10">
        <f t="shared" si="0"/>
        <v>18</v>
      </c>
      <c r="BY61" s="1">
        <f t="shared" si="1"/>
        <v>-14.000000000000007</v>
      </c>
      <c r="BZ61" s="11">
        <f t="shared" si="11"/>
        <v>-68</v>
      </c>
      <c r="CA61" s="12">
        <v>0</v>
      </c>
      <c r="CB61" s="9" t="s">
        <v>997</v>
      </c>
    </row>
    <row r="62" spans="1:86" s="8" customFormat="1" ht="15.75" x14ac:dyDescent="0.25">
      <c r="A62" s="20">
        <v>58</v>
      </c>
      <c r="B62" s="21" t="s">
        <v>8</v>
      </c>
      <c r="C62" s="21" t="s">
        <v>42</v>
      </c>
      <c r="D62" s="21" t="s">
        <v>944</v>
      </c>
      <c r="E62" s="20">
        <v>4</v>
      </c>
      <c r="F62" s="20" t="s">
        <v>30</v>
      </c>
      <c r="G62" s="20">
        <v>4</v>
      </c>
      <c r="H62" s="20" t="s">
        <v>31</v>
      </c>
      <c r="I62" s="22" t="s">
        <v>945</v>
      </c>
      <c r="J62" s="20" t="s">
        <v>32</v>
      </c>
      <c r="K62" s="46">
        <v>318</v>
      </c>
      <c r="L62" s="22"/>
      <c r="M62" s="22"/>
      <c r="O62" s="22">
        <f>50*4</f>
        <v>200</v>
      </c>
      <c r="P62" s="22"/>
      <c r="Q62" s="22">
        <f>50*4</f>
        <v>200</v>
      </c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54</v>
      </c>
      <c r="BI62" s="10">
        <v>56</v>
      </c>
      <c r="BJ62" s="10">
        <v>40</v>
      </c>
      <c r="BK62" s="10">
        <v>41</v>
      </c>
      <c r="BL62" s="10">
        <v>72</v>
      </c>
      <c r="BM62" s="10">
        <v>28</v>
      </c>
      <c r="BN62" s="10">
        <v>49</v>
      </c>
      <c r="BO62" s="10">
        <v>68</v>
      </c>
      <c r="BP62" s="10">
        <v>72</v>
      </c>
      <c r="BQ62" s="10">
        <v>40</v>
      </c>
      <c r="BR62" s="10">
        <v>24</v>
      </c>
      <c r="BS62" s="10">
        <v>88</v>
      </c>
      <c r="BT62" s="10">
        <v>80</v>
      </c>
      <c r="BU62" s="10">
        <v>28</v>
      </c>
      <c r="BV62" s="10">
        <v>30</v>
      </c>
      <c r="BW62" s="10">
        <v>78</v>
      </c>
      <c r="BX62" s="10">
        <f t="shared" si="0"/>
        <v>136</v>
      </c>
      <c r="BY62" s="1">
        <f t="shared" si="1"/>
        <v>-218</v>
      </c>
      <c r="BZ62" s="23">
        <f t="shared" ref="BZ62" si="12">BY62-(BX62*3)</f>
        <v>-626</v>
      </c>
      <c r="CA62" s="24">
        <f>150*4</f>
        <v>600</v>
      </c>
      <c r="CB62" s="8" t="s">
        <v>997</v>
      </c>
      <c r="CH62" s="8">
        <v>600</v>
      </c>
    </row>
    <row r="63" spans="1:86" ht="15.75" hidden="1" x14ac:dyDescent="0.25">
      <c r="A63" s="6">
        <v>59</v>
      </c>
      <c r="B63" s="1" t="s">
        <v>8</v>
      </c>
      <c r="C63" s="1" t="s">
        <v>954</v>
      </c>
      <c r="D63" s="1" t="s">
        <v>955</v>
      </c>
      <c r="E63" s="6">
        <v>1</v>
      </c>
      <c r="F63" s="6" t="s">
        <v>30</v>
      </c>
      <c r="G63" s="6">
        <v>200</v>
      </c>
      <c r="H63" s="6" t="s">
        <v>31</v>
      </c>
      <c r="I63" s="1" t="s">
        <v>955</v>
      </c>
      <c r="J63" s="6" t="s">
        <v>33</v>
      </c>
      <c r="K63" s="46">
        <v>0</v>
      </c>
      <c r="L63" s="10"/>
      <c r="M63" s="10"/>
      <c r="O63" s="10">
        <v>7</v>
      </c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0</v>
      </c>
      <c r="BR63" s="10">
        <v>0</v>
      </c>
      <c r="BS63" s="10">
        <v>0</v>
      </c>
      <c r="BT63" s="10">
        <v>0</v>
      </c>
      <c r="BU63" s="10">
        <v>0</v>
      </c>
      <c r="BV63" s="10">
        <v>0</v>
      </c>
      <c r="BW63" s="10">
        <v>0</v>
      </c>
      <c r="BX63" s="10">
        <f t="shared" si="0"/>
        <v>0</v>
      </c>
      <c r="BY63" s="1">
        <f t="shared" si="1"/>
        <v>-7</v>
      </c>
      <c r="BZ63" s="11">
        <f t="shared" ref="BZ63" si="13">BY63-(BX63*3)</f>
        <v>-7</v>
      </c>
      <c r="CA63" s="12">
        <v>0</v>
      </c>
    </row>
    <row r="64" spans="1:86" s="39" customFormat="1" ht="15.75" x14ac:dyDescent="0.25">
      <c r="A64" s="34">
        <v>60</v>
      </c>
      <c r="B64" s="35" t="s">
        <v>8</v>
      </c>
      <c r="C64" s="35" t="s">
        <v>42</v>
      </c>
      <c r="D64" s="35" t="s">
        <v>968</v>
      </c>
      <c r="E64" s="34">
        <v>24</v>
      </c>
      <c r="F64" s="34" t="s">
        <v>30</v>
      </c>
      <c r="G64" s="34">
        <v>1</v>
      </c>
      <c r="H64" s="34" t="s">
        <v>31</v>
      </c>
      <c r="I64" s="36" t="s">
        <v>969</v>
      </c>
      <c r="J64" s="34" t="s">
        <v>32</v>
      </c>
      <c r="K64" s="46">
        <v>52</v>
      </c>
      <c r="L64" s="36"/>
      <c r="M64" s="36"/>
      <c r="O64" s="36">
        <f>10*24</f>
        <v>240</v>
      </c>
      <c r="P64" s="36"/>
      <c r="Q64" s="36">
        <f>10*24</f>
        <v>240</v>
      </c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0</v>
      </c>
      <c r="BR64" s="10">
        <v>124</v>
      </c>
      <c r="BS64" s="10">
        <v>227</v>
      </c>
      <c r="BT64" s="10">
        <v>47</v>
      </c>
      <c r="BU64" s="10">
        <v>25</v>
      </c>
      <c r="BV64" s="10">
        <v>0</v>
      </c>
      <c r="BW64" s="10">
        <v>6</v>
      </c>
      <c r="BX64" s="10">
        <f t="shared" si="0"/>
        <v>31</v>
      </c>
      <c r="BY64" s="1">
        <f t="shared" si="1"/>
        <v>-459</v>
      </c>
      <c r="BZ64" s="37">
        <f t="shared" ref="BZ64" si="14">BY64-(BX64*3)</f>
        <v>-552</v>
      </c>
      <c r="CA64" s="38">
        <f>200*24</f>
        <v>4800</v>
      </c>
      <c r="CB64" s="39" t="s">
        <v>999</v>
      </c>
      <c r="CH64" s="39">
        <v>4800</v>
      </c>
    </row>
    <row r="65" spans="1:81" s="8" customFormat="1" ht="15.75" hidden="1" x14ac:dyDescent="0.25">
      <c r="A65" s="20">
        <v>61</v>
      </c>
      <c r="B65" s="21" t="s">
        <v>8</v>
      </c>
      <c r="C65" s="21" t="s">
        <v>42</v>
      </c>
      <c r="D65" s="21" t="s">
        <v>976</v>
      </c>
      <c r="E65" s="20">
        <v>1</v>
      </c>
      <c r="F65" s="20" t="s">
        <v>30</v>
      </c>
      <c r="G65" s="20">
        <v>200</v>
      </c>
      <c r="H65" s="20" t="s">
        <v>31</v>
      </c>
      <c r="I65" s="22" t="s">
        <v>977</v>
      </c>
      <c r="J65" s="20" t="s">
        <v>33</v>
      </c>
      <c r="K65" s="46">
        <v>2</v>
      </c>
      <c r="L65" s="22"/>
      <c r="M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10">
        <v>0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0</v>
      </c>
      <c r="BM65" s="10">
        <v>1</v>
      </c>
      <c r="BN65" s="10">
        <v>0</v>
      </c>
      <c r="BO65" s="10">
        <v>0</v>
      </c>
      <c r="BP65" s="10">
        <v>0</v>
      </c>
      <c r="BQ65" s="10">
        <v>5</v>
      </c>
      <c r="BR65" s="10">
        <v>0</v>
      </c>
      <c r="BS65" s="10">
        <v>1</v>
      </c>
      <c r="BT65" s="10">
        <v>0</v>
      </c>
      <c r="BU65" s="10">
        <v>0</v>
      </c>
      <c r="BV65" s="10">
        <v>0</v>
      </c>
      <c r="BW65" s="10">
        <v>0</v>
      </c>
      <c r="BX65" s="10">
        <f t="shared" si="0"/>
        <v>0</v>
      </c>
      <c r="BY65" s="1">
        <f t="shared" si="1"/>
        <v>2</v>
      </c>
      <c r="BZ65" s="23">
        <f t="shared" ref="BZ65:BZ66" si="15">BY65-(BX65*3)</f>
        <v>2</v>
      </c>
      <c r="CA65" s="24">
        <v>0</v>
      </c>
      <c r="CB65" s="8" t="s">
        <v>978</v>
      </c>
    </row>
    <row r="66" spans="1:81" s="8" customFormat="1" ht="15.75" hidden="1" x14ac:dyDescent="0.25">
      <c r="A66" s="20">
        <v>62</v>
      </c>
      <c r="B66" s="21" t="s">
        <v>8</v>
      </c>
      <c r="C66" s="21" t="s">
        <v>42</v>
      </c>
      <c r="D66" s="21" t="s">
        <v>976</v>
      </c>
      <c r="E66" s="20">
        <v>1</v>
      </c>
      <c r="F66" s="20" t="s">
        <v>30</v>
      </c>
      <c r="G66" s="20">
        <v>18</v>
      </c>
      <c r="H66" s="20" t="s">
        <v>31</v>
      </c>
      <c r="I66" s="22" t="s">
        <v>991</v>
      </c>
      <c r="J66" s="20" t="s">
        <v>937</v>
      </c>
      <c r="K66" s="46">
        <v>2</v>
      </c>
      <c r="L66" s="22"/>
      <c r="M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10">
        <v>0</v>
      </c>
      <c r="BG66" s="10">
        <v>0</v>
      </c>
      <c r="BH66" s="10">
        <v>0</v>
      </c>
      <c r="BI66" s="10">
        <v>0</v>
      </c>
      <c r="BJ66" s="10">
        <v>0</v>
      </c>
      <c r="BK66" s="10">
        <v>2</v>
      </c>
      <c r="BL66" s="10">
        <v>0</v>
      </c>
      <c r="BM66" s="10">
        <v>5</v>
      </c>
      <c r="BN66" s="10">
        <v>3</v>
      </c>
      <c r="BO66" s="10">
        <v>5</v>
      </c>
      <c r="BP66" s="10">
        <v>2</v>
      </c>
      <c r="BQ66" s="10">
        <v>1</v>
      </c>
      <c r="BR66" s="10">
        <v>5</v>
      </c>
      <c r="BS66" s="10">
        <v>12</v>
      </c>
      <c r="BT66" s="10">
        <v>2</v>
      </c>
      <c r="BU66" s="10">
        <v>2</v>
      </c>
      <c r="BV66" s="10">
        <v>5</v>
      </c>
      <c r="BW66" s="10">
        <v>4</v>
      </c>
      <c r="BX66" s="10">
        <f t="shared" si="0"/>
        <v>11</v>
      </c>
      <c r="BY66" s="1">
        <f t="shared" si="1"/>
        <v>-9</v>
      </c>
      <c r="BZ66" s="23">
        <f t="shared" si="15"/>
        <v>-42</v>
      </c>
      <c r="CA66" s="24">
        <v>0</v>
      </c>
      <c r="CB66" s="8" t="s">
        <v>978</v>
      </c>
    </row>
    <row r="67" spans="1:81" ht="28.5" customHeight="1" x14ac:dyDescent="0.25">
      <c r="A67" s="69" t="s">
        <v>48</v>
      </c>
      <c r="B67" s="69"/>
      <c r="C67" s="69"/>
      <c r="D67" s="69"/>
      <c r="E67" s="69"/>
      <c r="F67" s="69"/>
      <c r="G67" s="69"/>
      <c r="H67" s="69"/>
      <c r="I67" s="70"/>
      <c r="J67" s="69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  <c r="BN67" s="70"/>
      <c r="BO67" s="70"/>
      <c r="BP67" s="70"/>
      <c r="BQ67" s="70"/>
      <c r="BR67" s="70"/>
      <c r="BS67" s="70"/>
      <c r="BT67" s="70"/>
      <c r="BU67" s="70"/>
      <c r="BV67" s="70"/>
      <c r="BW67" s="70"/>
      <c r="BX67" s="70"/>
      <c r="BY67" s="69"/>
      <c r="BZ67" s="10"/>
      <c r="CA67" s="14">
        <f>SUM(CA5:CA57)</f>
        <v>66300</v>
      </c>
      <c r="CB67" s="65"/>
      <c r="CC67" s="66"/>
    </row>
    <row r="68" spans="1:81" x14ac:dyDescent="0.25"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</row>
    <row r="69" spans="1:81" ht="18.75" x14ac:dyDescent="0.25">
      <c r="P69" s="17"/>
      <c r="AG69" s="7"/>
      <c r="AN69" s="7"/>
    </row>
  </sheetData>
  <autoFilter ref="A4:CC67">
    <filterColumn colId="78">
      <filters blank="1">
        <filter val="1,000"/>
        <filter val="1,200"/>
        <filter val="18,816"/>
        <filter val="2,400"/>
        <filter val="3,000"/>
        <filter val="4,500"/>
        <filter val="4,800"/>
        <filter val="400"/>
        <filter val="600"/>
        <filter val="66,300"/>
        <filter val="8,000"/>
        <filter val="800"/>
        <filter val="9,984"/>
      </filters>
    </filterColumn>
  </autoFilter>
  <mergeCells count="80">
    <mergeCell ref="A2:BY2"/>
    <mergeCell ref="A3:A4"/>
    <mergeCell ref="B3:B4"/>
    <mergeCell ref="D3:D4"/>
    <mergeCell ref="E3:H3"/>
    <mergeCell ref="I3:I4"/>
    <mergeCell ref="O3:O4"/>
    <mergeCell ref="Q3:Q4"/>
    <mergeCell ref="BY3:BY4"/>
    <mergeCell ref="C3:C4"/>
    <mergeCell ref="BX3:BX4"/>
    <mergeCell ref="W3:W4"/>
    <mergeCell ref="AQ3:AQ4"/>
    <mergeCell ref="AT3:AT4"/>
    <mergeCell ref="M3:M4"/>
    <mergeCell ref="BK3:BK4"/>
    <mergeCell ref="CB67:CC67"/>
    <mergeCell ref="BZ3:BZ4"/>
    <mergeCell ref="AR3:AR4"/>
    <mergeCell ref="AS3:AS4"/>
    <mergeCell ref="CA3:CA4"/>
    <mergeCell ref="A67:BY67"/>
    <mergeCell ref="J3:J4"/>
    <mergeCell ref="AE3:AE4"/>
    <mergeCell ref="AF3:AF4"/>
    <mergeCell ref="AG3:AG4"/>
    <mergeCell ref="AH3:AH4"/>
    <mergeCell ref="AI3:AI4"/>
    <mergeCell ref="AD3:AD4"/>
    <mergeCell ref="AL3:AL4"/>
    <mergeCell ref="K3:K4"/>
    <mergeCell ref="BA3:BA4"/>
    <mergeCell ref="L3:L4"/>
    <mergeCell ref="V3:V4"/>
    <mergeCell ref="X3:X4"/>
    <mergeCell ref="Y3:Y4"/>
    <mergeCell ref="AA3:AA4"/>
    <mergeCell ref="P3:P4"/>
    <mergeCell ref="S3:S4"/>
    <mergeCell ref="T3:T4"/>
    <mergeCell ref="U3:U4"/>
    <mergeCell ref="R3:R4"/>
    <mergeCell ref="N3:N4"/>
    <mergeCell ref="AB3:AB4"/>
    <mergeCell ref="Z3:Z4"/>
    <mergeCell ref="AC3:AC4"/>
    <mergeCell ref="AP3:AP4"/>
    <mergeCell ref="AJ3:AJ4"/>
    <mergeCell ref="AK3:AK4"/>
    <mergeCell ref="AM3:AM4"/>
    <mergeCell ref="AN3:AN4"/>
    <mergeCell ref="AO3:AO4"/>
    <mergeCell ref="CB3:CB4"/>
    <mergeCell ref="BF3:BF4"/>
    <mergeCell ref="BG3:BG4"/>
    <mergeCell ref="AV3:AV4"/>
    <mergeCell ref="AW3:AW4"/>
    <mergeCell ref="AY3:AY4"/>
    <mergeCell ref="AX3:AX4"/>
    <mergeCell ref="BC3:BC4"/>
    <mergeCell ref="BD3:BD4"/>
    <mergeCell ref="BE3:BE4"/>
    <mergeCell ref="BB3:BB4"/>
    <mergeCell ref="AZ3:AZ4"/>
    <mergeCell ref="BL3:BL4"/>
    <mergeCell ref="BM3:BM4"/>
    <mergeCell ref="BN3:BN4"/>
    <mergeCell ref="BO3:BO4"/>
    <mergeCell ref="BQ3:BQ4"/>
    <mergeCell ref="AU3:AU4"/>
    <mergeCell ref="BH3:BH4"/>
    <mergeCell ref="BI3:BI4"/>
    <mergeCell ref="BJ3:BJ4"/>
    <mergeCell ref="BP3:BP4"/>
    <mergeCell ref="BW3:BW4"/>
    <mergeCell ref="BR3:BR4"/>
    <mergeCell ref="BS3:BS4"/>
    <mergeCell ref="BT3:BT4"/>
    <mergeCell ref="BU3:BU4"/>
    <mergeCell ref="BV3:BV4"/>
  </mergeCells>
  <conditionalFormatting sqref="I3:I4">
    <cfRule type="duplicateValues" dxfId="13" priority="1"/>
  </conditionalFormatting>
  <pageMargins left="0.25" right="0.25" top="0.75" bottom="0.75" header="0.3" footer="0.3"/>
  <pageSetup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76"/>
  <sheetViews>
    <sheetView topLeftCell="I1" zoomScaleNormal="100" workbookViewId="0">
      <selection activeCell="Y1" sqref="Y1"/>
    </sheetView>
  </sheetViews>
  <sheetFormatPr defaultRowHeight="15" x14ac:dyDescent="0.25"/>
  <sheetData>
    <row r="1" spans="1:25" x14ac:dyDescent="0.25">
      <c r="A1" t="s">
        <v>60</v>
      </c>
      <c r="B1">
        <v>0</v>
      </c>
      <c r="D1">
        <v>3831236</v>
      </c>
      <c r="E1">
        <v>0</v>
      </c>
      <c r="F1">
        <v>0</v>
      </c>
      <c r="G1">
        <v>3831236</v>
      </c>
      <c r="H1">
        <v>0</v>
      </c>
      <c r="I1" t="s">
        <v>60</v>
      </c>
      <c r="J1">
        <v>0</v>
      </c>
      <c r="K1">
        <v>3831236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 t="s">
        <v>60</v>
      </c>
      <c r="S1">
        <v>0</v>
      </c>
      <c r="T1">
        <v>3831236</v>
      </c>
      <c r="U1">
        <v>0</v>
      </c>
      <c r="V1" t="s">
        <v>60</v>
      </c>
      <c r="W1">
        <v>0</v>
      </c>
      <c r="X1" t="s">
        <v>60</v>
      </c>
      <c r="Y1">
        <v>0</v>
      </c>
    </row>
    <row r="2" spans="1:25" x14ac:dyDescent="0.25">
      <c r="A2" t="s">
        <v>62</v>
      </c>
      <c r="B2">
        <v>2</v>
      </c>
      <c r="D2">
        <v>21212204</v>
      </c>
      <c r="E2">
        <v>0</v>
      </c>
      <c r="F2">
        <v>0</v>
      </c>
      <c r="G2">
        <v>21212204</v>
      </c>
      <c r="H2">
        <v>0</v>
      </c>
      <c r="I2" t="s">
        <v>62</v>
      </c>
      <c r="J2">
        <v>0</v>
      </c>
      <c r="K2">
        <v>21212204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 t="s">
        <v>62</v>
      </c>
      <c r="S2">
        <v>0</v>
      </c>
      <c r="T2">
        <v>21212204</v>
      </c>
      <c r="U2">
        <v>0</v>
      </c>
      <c r="V2" t="s">
        <v>62</v>
      </c>
      <c r="W2">
        <v>0</v>
      </c>
      <c r="X2" t="s">
        <v>62</v>
      </c>
      <c r="Y2">
        <v>0</v>
      </c>
    </row>
    <row r="3" spans="1:25" x14ac:dyDescent="0.25">
      <c r="A3" t="s">
        <v>83</v>
      </c>
      <c r="B3">
        <v>3</v>
      </c>
      <c r="D3">
        <v>21192875</v>
      </c>
      <c r="E3">
        <v>0</v>
      </c>
      <c r="F3">
        <v>0</v>
      </c>
      <c r="G3">
        <v>21192875</v>
      </c>
      <c r="H3">
        <v>0</v>
      </c>
      <c r="I3" t="s">
        <v>83</v>
      </c>
      <c r="J3">
        <v>0</v>
      </c>
      <c r="K3">
        <v>21192875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 t="s">
        <v>83</v>
      </c>
      <c r="S3">
        <v>0</v>
      </c>
      <c r="T3">
        <v>21192875</v>
      </c>
      <c r="U3">
        <v>0</v>
      </c>
      <c r="V3" t="s">
        <v>83</v>
      </c>
      <c r="W3">
        <v>0</v>
      </c>
      <c r="X3" t="s">
        <v>83</v>
      </c>
      <c r="Y3">
        <v>0</v>
      </c>
    </row>
    <row r="4" spans="1:25" x14ac:dyDescent="0.25">
      <c r="A4" t="s">
        <v>94</v>
      </c>
      <c r="B4">
        <v>2</v>
      </c>
      <c r="D4">
        <v>477556</v>
      </c>
      <c r="E4">
        <v>0</v>
      </c>
      <c r="F4">
        <v>0</v>
      </c>
      <c r="G4">
        <v>477556</v>
      </c>
      <c r="H4">
        <v>0</v>
      </c>
      <c r="I4" t="s">
        <v>94</v>
      </c>
      <c r="J4">
        <v>0</v>
      </c>
      <c r="K4">
        <v>477556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 t="s">
        <v>94</v>
      </c>
      <c r="S4">
        <v>0</v>
      </c>
      <c r="T4">
        <v>477556</v>
      </c>
      <c r="U4">
        <v>0</v>
      </c>
      <c r="V4" t="s">
        <v>94</v>
      </c>
      <c r="W4">
        <v>0</v>
      </c>
      <c r="X4" t="s">
        <v>94</v>
      </c>
      <c r="Y4">
        <v>0</v>
      </c>
    </row>
    <row r="5" spans="1:25" x14ac:dyDescent="0.25">
      <c r="A5" t="s">
        <v>99</v>
      </c>
      <c r="B5">
        <v>0</v>
      </c>
      <c r="D5">
        <v>20998367</v>
      </c>
      <c r="E5">
        <v>0</v>
      </c>
      <c r="F5">
        <v>0</v>
      </c>
      <c r="G5">
        <v>20998367</v>
      </c>
      <c r="H5">
        <v>0</v>
      </c>
      <c r="I5" t="s">
        <v>99</v>
      </c>
      <c r="J5">
        <v>0</v>
      </c>
      <c r="K5">
        <v>20998367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 t="s">
        <v>99</v>
      </c>
      <c r="S5">
        <v>0</v>
      </c>
      <c r="T5">
        <v>20998367</v>
      </c>
      <c r="U5">
        <v>0</v>
      </c>
      <c r="V5" t="s">
        <v>99</v>
      </c>
      <c r="W5">
        <v>0</v>
      </c>
      <c r="X5" t="s">
        <v>99</v>
      </c>
      <c r="Y5">
        <v>0</v>
      </c>
    </row>
    <row r="6" spans="1:25" x14ac:dyDescent="0.25">
      <c r="A6" t="s">
        <v>135</v>
      </c>
      <c r="B6">
        <v>0</v>
      </c>
      <c r="D6">
        <v>21707133</v>
      </c>
      <c r="E6">
        <v>0</v>
      </c>
      <c r="F6">
        <v>0</v>
      </c>
      <c r="G6">
        <v>21707133</v>
      </c>
      <c r="H6">
        <v>0</v>
      </c>
      <c r="I6" t="s">
        <v>135</v>
      </c>
      <c r="J6">
        <v>0</v>
      </c>
      <c r="K6">
        <v>21707133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 t="s">
        <v>135</v>
      </c>
      <c r="S6">
        <v>0</v>
      </c>
      <c r="T6">
        <v>21707133</v>
      </c>
      <c r="U6">
        <v>0</v>
      </c>
      <c r="V6" t="s">
        <v>135</v>
      </c>
      <c r="W6">
        <v>0</v>
      </c>
      <c r="X6" t="s">
        <v>135</v>
      </c>
      <c r="Y6">
        <v>0</v>
      </c>
    </row>
    <row r="7" spans="1:25" x14ac:dyDescent="0.25">
      <c r="A7" t="s">
        <v>150</v>
      </c>
      <c r="B7">
        <v>2</v>
      </c>
      <c r="D7">
        <v>21707132</v>
      </c>
      <c r="E7">
        <v>0</v>
      </c>
      <c r="F7">
        <v>0</v>
      </c>
      <c r="G7">
        <v>21707132</v>
      </c>
      <c r="H7">
        <v>0</v>
      </c>
      <c r="I7" t="s">
        <v>150</v>
      </c>
      <c r="J7">
        <v>0</v>
      </c>
      <c r="K7">
        <v>21707132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 t="s">
        <v>150</v>
      </c>
      <c r="S7">
        <v>0</v>
      </c>
      <c r="T7">
        <v>21707132</v>
      </c>
      <c r="U7">
        <v>0</v>
      </c>
      <c r="V7" t="s">
        <v>150</v>
      </c>
      <c r="W7">
        <v>0</v>
      </c>
      <c r="X7" t="s">
        <v>150</v>
      </c>
      <c r="Y7">
        <v>0</v>
      </c>
    </row>
    <row r="8" spans="1:25" x14ac:dyDescent="0.25">
      <c r="A8" t="s">
        <v>204</v>
      </c>
      <c r="B8">
        <v>6</v>
      </c>
      <c r="D8">
        <v>8193841</v>
      </c>
      <c r="E8">
        <v>0</v>
      </c>
      <c r="F8">
        <v>0</v>
      </c>
      <c r="G8">
        <v>8193841</v>
      </c>
      <c r="H8">
        <v>0</v>
      </c>
      <c r="I8" t="s">
        <v>204</v>
      </c>
      <c r="J8">
        <v>0</v>
      </c>
      <c r="K8">
        <v>8193841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 t="s">
        <v>204</v>
      </c>
      <c r="S8">
        <v>0</v>
      </c>
      <c r="T8">
        <v>8193841</v>
      </c>
      <c r="U8">
        <v>0</v>
      </c>
      <c r="V8" t="s">
        <v>204</v>
      </c>
      <c r="W8">
        <v>0</v>
      </c>
      <c r="X8" t="s">
        <v>204</v>
      </c>
      <c r="Y8">
        <v>0</v>
      </c>
    </row>
    <row r="9" spans="1:25" x14ac:dyDescent="0.25">
      <c r="A9" t="s">
        <v>297</v>
      </c>
      <c r="B9">
        <v>4</v>
      </c>
      <c r="D9">
        <v>8159975</v>
      </c>
      <c r="E9">
        <v>0</v>
      </c>
      <c r="F9">
        <v>0</v>
      </c>
      <c r="G9">
        <v>8159975</v>
      </c>
      <c r="H9">
        <v>0</v>
      </c>
      <c r="I9" t="s">
        <v>297</v>
      </c>
      <c r="J9">
        <v>4</v>
      </c>
      <c r="K9">
        <v>8159975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s">
        <v>297</v>
      </c>
      <c r="S9">
        <v>4</v>
      </c>
      <c r="T9">
        <v>8159975</v>
      </c>
      <c r="U9">
        <v>0</v>
      </c>
      <c r="V9" t="s">
        <v>297</v>
      </c>
      <c r="W9">
        <v>0</v>
      </c>
      <c r="X9" t="s">
        <v>297</v>
      </c>
      <c r="Y9">
        <v>4</v>
      </c>
    </row>
    <row r="10" spans="1:25" x14ac:dyDescent="0.25">
      <c r="A10" t="s">
        <v>302</v>
      </c>
      <c r="B10">
        <v>0</v>
      </c>
      <c r="D10" t="s">
        <v>57</v>
      </c>
      <c r="E10">
        <v>0</v>
      </c>
      <c r="F10">
        <v>0</v>
      </c>
      <c r="G10" t="s">
        <v>57</v>
      </c>
      <c r="H10">
        <v>0</v>
      </c>
      <c r="I10" t="s">
        <v>302</v>
      </c>
      <c r="J10">
        <v>1</v>
      </c>
      <c r="K10" t="s">
        <v>57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 t="s">
        <v>302</v>
      </c>
      <c r="S10">
        <v>1</v>
      </c>
      <c r="T10" t="s">
        <v>57</v>
      </c>
      <c r="U10">
        <v>0</v>
      </c>
      <c r="V10" t="s">
        <v>302</v>
      </c>
      <c r="W10">
        <v>0</v>
      </c>
      <c r="X10" t="s">
        <v>302</v>
      </c>
      <c r="Y10">
        <v>1</v>
      </c>
    </row>
    <row r="11" spans="1:25" x14ac:dyDescent="0.25">
      <c r="A11" t="s">
        <v>319</v>
      </c>
      <c r="B11">
        <v>0</v>
      </c>
      <c r="D11" t="s">
        <v>58</v>
      </c>
      <c r="E11">
        <v>0</v>
      </c>
      <c r="F11">
        <v>0</v>
      </c>
      <c r="G11" t="s">
        <v>58</v>
      </c>
      <c r="H11">
        <v>0</v>
      </c>
      <c r="I11" t="s">
        <v>319</v>
      </c>
      <c r="J11">
        <v>0</v>
      </c>
      <c r="K11" t="s">
        <v>58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 t="s">
        <v>319</v>
      </c>
      <c r="S11">
        <v>0</v>
      </c>
      <c r="T11" t="s">
        <v>58</v>
      </c>
      <c r="U11">
        <v>0</v>
      </c>
      <c r="V11" t="s">
        <v>319</v>
      </c>
      <c r="W11">
        <v>0</v>
      </c>
      <c r="X11" t="s">
        <v>319</v>
      </c>
      <c r="Y11">
        <v>0</v>
      </c>
    </row>
    <row r="12" spans="1:25" x14ac:dyDescent="0.25">
      <c r="A12" t="s">
        <v>420</v>
      </c>
      <c r="B12">
        <v>11</v>
      </c>
      <c r="D12" t="s">
        <v>59</v>
      </c>
      <c r="E12">
        <v>0</v>
      </c>
      <c r="F12">
        <v>0</v>
      </c>
      <c r="G12" t="s">
        <v>59</v>
      </c>
      <c r="H12">
        <v>0</v>
      </c>
      <c r="I12" t="s">
        <v>420</v>
      </c>
      <c r="J12">
        <v>0</v>
      </c>
      <c r="K12" t="s">
        <v>59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 t="s">
        <v>420</v>
      </c>
      <c r="S12">
        <v>0</v>
      </c>
      <c r="T12" t="s">
        <v>59</v>
      </c>
      <c r="U12">
        <v>0</v>
      </c>
      <c r="V12" t="s">
        <v>420</v>
      </c>
      <c r="W12">
        <v>0</v>
      </c>
      <c r="X12" t="s">
        <v>420</v>
      </c>
      <c r="Y12">
        <v>0</v>
      </c>
    </row>
    <row r="13" spans="1:25" x14ac:dyDescent="0.25">
      <c r="A13" t="s">
        <v>421</v>
      </c>
      <c r="B13">
        <v>2</v>
      </c>
      <c r="D13" t="s">
        <v>60</v>
      </c>
      <c r="E13">
        <v>0</v>
      </c>
      <c r="F13">
        <v>0</v>
      </c>
      <c r="G13" t="s">
        <v>60</v>
      </c>
      <c r="H13">
        <v>0</v>
      </c>
      <c r="I13" t="s">
        <v>421</v>
      </c>
      <c r="J13">
        <v>0</v>
      </c>
      <c r="K13" t="s">
        <v>60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 t="s">
        <v>421</v>
      </c>
      <c r="S13">
        <v>0</v>
      </c>
      <c r="T13" t="s">
        <v>60</v>
      </c>
      <c r="U13">
        <v>0</v>
      </c>
      <c r="V13" t="s">
        <v>421</v>
      </c>
      <c r="W13">
        <v>0</v>
      </c>
      <c r="X13" t="s">
        <v>421</v>
      </c>
      <c r="Y13">
        <v>0</v>
      </c>
    </row>
    <row r="14" spans="1:25" x14ac:dyDescent="0.25">
      <c r="A14" t="s">
        <v>423</v>
      </c>
      <c r="B14">
        <v>6</v>
      </c>
      <c r="D14" t="s">
        <v>61</v>
      </c>
      <c r="E14">
        <v>0</v>
      </c>
      <c r="F14">
        <v>0</v>
      </c>
      <c r="G14" t="s">
        <v>61</v>
      </c>
      <c r="H14">
        <v>0</v>
      </c>
      <c r="I14" t="s">
        <v>423</v>
      </c>
      <c r="J14">
        <v>0</v>
      </c>
      <c r="K14" t="s">
        <v>61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 t="s">
        <v>423</v>
      </c>
      <c r="S14">
        <v>0</v>
      </c>
      <c r="T14" t="s">
        <v>61</v>
      </c>
      <c r="U14">
        <v>0</v>
      </c>
      <c r="V14" t="s">
        <v>423</v>
      </c>
      <c r="W14">
        <v>0</v>
      </c>
      <c r="X14" t="s">
        <v>423</v>
      </c>
      <c r="Y14">
        <v>0</v>
      </c>
    </row>
    <row r="15" spans="1:25" x14ac:dyDescent="0.25">
      <c r="A15" t="s">
        <v>424</v>
      </c>
      <c r="B15">
        <v>6</v>
      </c>
      <c r="D15" t="s">
        <v>62</v>
      </c>
      <c r="E15">
        <v>0</v>
      </c>
      <c r="F15">
        <v>0</v>
      </c>
      <c r="G15" t="s">
        <v>62</v>
      </c>
      <c r="H15">
        <v>0</v>
      </c>
      <c r="I15" t="s">
        <v>424</v>
      </c>
      <c r="J15">
        <v>0</v>
      </c>
      <c r="K15" t="s">
        <v>62</v>
      </c>
      <c r="L15">
        <v>0</v>
      </c>
      <c r="M15">
        <v>0</v>
      </c>
      <c r="N15">
        <v>0</v>
      </c>
      <c r="O15">
        <v>0</v>
      </c>
      <c r="P15">
        <v>0</v>
      </c>
      <c r="Q15">
        <v>2</v>
      </c>
      <c r="R15" t="s">
        <v>424</v>
      </c>
      <c r="S15">
        <v>0</v>
      </c>
      <c r="T15" t="s">
        <v>62</v>
      </c>
      <c r="U15">
        <v>0</v>
      </c>
      <c r="V15" t="s">
        <v>424</v>
      </c>
      <c r="W15">
        <v>0</v>
      </c>
      <c r="X15" t="s">
        <v>424</v>
      </c>
      <c r="Y15">
        <v>0</v>
      </c>
    </row>
    <row r="16" spans="1:25" x14ac:dyDescent="0.25">
      <c r="A16" t="s">
        <v>428</v>
      </c>
      <c r="B16">
        <v>5</v>
      </c>
      <c r="D16" t="s">
        <v>63</v>
      </c>
      <c r="E16">
        <v>0</v>
      </c>
      <c r="F16">
        <v>0</v>
      </c>
      <c r="G16" t="s">
        <v>63</v>
      </c>
      <c r="H16">
        <v>0</v>
      </c>
      <c r="I16" t="s">
        <v>428</v>
      </c>
      <c r="J16">
        <v>0</v>
      </c>
      <c r="K16" t="s">
        <v>63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t="s">
        <v>428</v>
      </c>
      <c r="S16">
        <v>0</v>
      </c>
      <c r="T16" t="s">
        <v>63</v>
      </c>
      <c r="U16">
        <v>0</v>
      </c>
      <c r="V16" t="s">
        <v>428</v>
      </c>
      <c r="W16">
        <v>0</v>
      </c>
      <c r="X16" t="s">
        <v>428</v>
      </c>
      <c r="Y16">
        <v>0</v>
      </c>
    </row>
    <row r="17" spans="1:25" x14ac:dyDescent="0.25">
      <c r="A17" t="s">
        <v>436</v>
      </c>
      <c r="B17">
        <v>0</v>
      </c>
      <c r="D17" t="s">
        <v>64</v>
      </c>
      <c r="E17">
        <v>0</v>
      </c>
      <c r="F17">
        <v>0</v>
      </c>
      <c r="G17" t="s">
        <v>64</v>
      </c>
      <c r="H17">
        <v>0</v>
      </c>
      <c r="I17" t="s">
        <v>436</v>
      </c>
      <c r="J17">
        <v>0</v>
      </c>
      <c r="K17" t="s">
        <v>64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 t="s">
        <v>436</v>
      </c>
      <c r="S17">
        <v>0</v>
      </c>
      <c r="T17" t="s">
        <v>64</v>
      </c>
      <c r="U17">
        <v>0</v>
      </c>
      <c r="V17" t="s">
        <v>436</v>
      </c>
      <c r="W17">
        <v>0</v>
      </c>
      <c r="X17" t="s">
        <v>436</v>
      </c>
      <c r="Y17">
        <v>0</v>
      </c>
    </row>
    <row r="18" spans="1:25" x14ac:dyDescent="0.25">
      <c r="A18">
        <v>26560163</v>
      </c>
      <c r="B18">
        <v>0</v>
      </c>
      <c r="D18" t="s">
        <v>65</v>
      </c>
      <c r="E18">
        <v>0</v>
      </c>
      <c r="F18">
        <v>0</v>
      </c>
      <c r="G18" t="s">
        <v>65</v>
      </c>
      <c r="H18">
        <v>0</v>
      </c>
      <c r="I18">
        <v>691782</v>
      </c>
      <c r="J18">
        <v>0</v>
      </c>
      <c r="K18" t="s">
        <v>65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691782</v>
      </c>
      <c r="S18">
        <v>0</v>
      </c>
      <c r="T18" t="s">
        <v>65</v>
      </c>
      <c r="U18">
        <v>0</v>
      </c>
      <c r="V18">
        <v>26560163</v>
      </c>
      <c r="W18">
        <v>0</v>
      </c>
      <c r="X18">
        <v>691782</v>
      </c>
      <c r="Y18">
        <v>0</v>
      </c>
    </row>
    <row r="19" spans="1:25" x14ac:dyDescent="0.25">
      <c r="A19">
        <v>691782</v>
      </c>
      <c r="B19">
        <v>1.100000000000001</v>
      </c>
      <c r="D19" t="s">
        <v>66</v>
      </c>
      <c r="E19">
        <v>0</v>
      </c>
      <c r="F19">
        <v>0</v>
      </c>
      <c r="G19" t="s">
        <v>66</v>
      </c>
      <c r="H19">
        <v>0</v>
      </c>
      <c r="I19">
        <v>692250</v>
      </c>
      <c r="J19">
        <v>1.4</v>
      </c>
      <c r="K19" t="s">
        <v>66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692250</v>
      </c>
      <c r="S19">
        <v>1.25</v>
      </c>
      <c r="T19" t="s">
        <v>66</v>
      </c>
      <c r="U19">
        <v>0</v>
      </c>
      <c r="V19">
        <v>691782</v>
      </c>
      <c r="W19">
        <v>1.100000000000001</v>
      </c>
      <c r="X19">
        <v>692250</v>
      </c>
      <c r="Y19">
        <v>1.98</v>
      </c>
    </row>
    <row r="20" spans="1:25" x14ac:dyDescent="0.25">
      <c r="A20">
        <v>692250</v>
      </c>
      <c r="B20">
        <v>5</v>
      </c>
      <c r="D20" t="s">
        <v>67</v>
      </c>
      <c r="E20">
        <v>0</v>
      </c>
      <c r="F20">
        <v>0</v>
      </c>
      <c r="G20" t="s">
        <v>67</v>
      </c>
      <c r="H20">
        <v>0</v>
      </c>
      <c r="I20">
        <v>692332</v>
      </c>
      <c r="J20">
        <v>83.05</v>
      </c>
      <c r="K20" t="s">
        <v>67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692332</v>
      </c>
      <c r="S20">
        <v>72.05</v>
      </c>
      <c r="T20" t="s">
        <v>67</v>
      </c>
      <c r="U20">
        <v>0</v>
      </c>
      <c r="V20">
        <v>692250</v>
      </c>
      <c r="W20">
        <v>0</v>
      </c>
      <c r="X20">
        <v>692332</v>
      </c>
      <c r="Y20">
        <v>39.049999999999997</v>
      </c>
    </row>
    <row r="21" spans="1:25" x14ac:dyDescent="0.25">
      <c r="A21">
        <v>692332</v>
      </c>
      <c r="B21">
        <v>46.180000000000007</v>
      </c>
      <c r="D21">
        <v>256535</v>
      </c>
      <c r="E21">
        <v>0</v>
      </c>
      <c r="F21">
        <v>0</v>
      </c>
      <c r="G21">
        <v>256535</v>
      </c>
      <c r="H21">
        <v>0</v>
      </c>
      <c r="I21">
        <v>692334</v>
      </c>
      <c r="J21">
        <v>34</v>
      </c>
      <c r="K21">
        <v>256535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692334</v>
      </c>
      <c r="S21">
        <v>26</v>
      </c>
      <c r="T21">
        <v>256535</v>
      </c>
      <c r="U21">
        <v>0</v>
      </c>
      <c r="V21">
        <v>692332</v>
      </c>
      <c r="W21">
        <v>21.180000000000007</v>
      </c>
      <c r="X21">
        <v>692334</v>
      </c>
      <c r="Y21">
        <v>11</v>
      </c>
    </row>
    <row r="22" spans="1:25" x14ac:dyDescent="0.25">
      <c r="A22">
        <v>692334</v>
      </c>
      <c r="B22">
        <v>10</v>
      </c>
      <c r="D22" t="s">
        <v>68</v>
      </c>
      <c r="E22">
        <v>0</v>
      </c>
      <c r="F22">
        <v>0</v>
      </c>
      <c r="G22" t="s">
        <v>68</v>
      </c>
      <c r="H22">
        <v>0</v>
      </c>
      <c r="I22">
        <v>692178</v>
      </c>
      <c r="J22">
        <v>0</v>
      </c>
      <c r="K22" t="s">
        <v>68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692178</v>
      </c>
      <c r="S22">
        <v>0</v>
      </c>
      <c r="T22" t="s">
        <v>68</v>
      </c>
      <c r="U22">
        <v>0</v>
      </c>
      <c r="V22">
        <v>692334</v>
      </c>
      <c r="W22">
        <v>3</v>
      </c>
      <c r="X22">
        <v>692178</v>
      </c>
      <c r="Y22">
        <v>0</v>
      </c>
    </row>
    <row r="23" spans="1:25" x14ac:dyDescent="0.25">
      <c r="A23">
        <v>692178</v>
      </c>
      <c r="B23">
        <v>0</v>
      </c>
      <c r="D23" t="s">
        <v>69</v>
      </c>
      <c r="E23">
        <v>0</v>
      </c>
      <c r="F23">
        <v>0</v>
      </c>
      <c r="G23" t="s">
        <v>69</v>
      </c>
      <c r="H23">
        <v>0</v>
      </c>
      <c r="I23">
        <v>692027</v>
      </c>
      <c r="J23">
        <v>23</v>
      </c>
      <c r="K23" t="s">
        <v>69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692027</v>
      </c>
      <c r="S23">
        <v>16</v>
      </c>
      <c r="T23" t="s">
        <v>69</v>
      </c>
      <c r="U23">
        <v>0</v>
      </c>
      <c r="V23">
        <v>692178</v>
      </c>
      <c r="W23">
        <v>0</v>
      </c>
      <c r="X23">
        <v>692027</v>
      </c>
      <c r="Y23">
        <v>48</v>
      </c>
    </row>
    <row r="24" spans="1:25" x14ac:dyDescent="0.25">
      <c r="A24">
        <v>692027</v>
      </c>
      <c r="B24">
        <v>37.78</v>
      </c>
      <c r="D24" t="s">
        <v>70</v>
      </c>
      <c r="E24">
        <v>0</v>
      </c>
      <c r="F24">
        <v>0</v>
      </c>
      <c r="G24" t="s">
        <v>70</v>
      </c>
      <c r="H24">
        <v>0</v>
      </c>
      <c r="I24">
        <v>692026</v>
      </c>
      <c r="J24">
        <v>3.48</v>
      </c>
      <c r="K24" t="s">
        <v>70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692026</v>
      </c>
      <c r="S24">
        <v>3.4550000000000001</v>
      </c>
      <c r="T24" t="s">
        <v>70</v>
      </c>
      <c r="U24">
        <v>0</v>
      </c>
      <c r="V24">
        <v>692027</v>
      </c>
      <c r="W24">
        <v>65.78</v>
      </c>
      <c r="X24">
        <v>692026</v>
      </c>
      <c r="Y24">
        <v>2.9750000000000001</v>
      </c>
    </row>
    <row r="25" spans="1:25" x14ac:dyDescent="0.25">
      <c r="A25">
        <v>692026</v>
      </c>
      <c r="B25">
        <v>7.0000000000000036</v>
      </c>
      <c r="D25" t="s">
        <v>71</v>
      </c>
      <c r="E25">
        <v>0</v>
      </c>
      <c r="F25">
        <v>0</v>
      </c>
      <c r="G25" t="s">
        <v>71</v>
      </c>
      <c r="H25">
        <v>0</v>
      </c>
      <c r="I25">
        <v>692079</v>
      </c>
      <c r="J25">
        <v>34</v>
      </c>
      <c r="K25" t="s">
        <v>71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692079</v>
      </c>
      <c r="S25">
        <v>42</v>
      </c>
      <c r="T25" t="s">
        <v>71</v>
      </c>
      <c r="U25">
        <v>0</v>
      </c>
      <c r="V25">
        <v>692026</v>
      </c>
      <c r="W25">
        <v>4.0000000000000036</v>
      </c>
      <c r="X25">
        <v>692079</v>
      </c>
      <c r="Y25">
        <v>32</v>
      </c>
    </row>
    <row r="26" spans="1:25" x14ac:dyDescent="0.25">
      <c r="A26">
        <v>692079</v>
      </c>
      <c r="B26">
        <v>51</v>
      </c>
      <c r="D26" t="s">
        <v>72</v>
      </c>
      <c r="E26">
        <v>0</v>
      </c>
      <c r="F26">
        <v>0</v>
      </c>
      <c r="G26" t="s">
        <v>72</v>
      </c>
      <c r="H26">
        <v>0</v>
      </c>
      <c r="I26">
        <v>692077</v>
      </c>
      <c r="J26">
        <v>3.88</v>
      </c>
      <c r="K26" t="s">
        <v>72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692077</v>
      </c>
      <c r="S26">
        <v>5.88</v>
      </c>
      <c r="T26" t="s">
        <v>72</v>
      </c>
      <c r="U26">
        <v>0</v>
      </c>
      <c r="V26">
        <v>692079</v>
      </c>
      <c r="W26">
        <v>22</v>
      </c>
      <c r="X26">
        <v>692077</v>
      </c>
      <c r="Y26">
        <v>1.88</v>
      </c>
    </row>
    <row r="27" spans="1:25" x14ac:dyDescent="0.25">
      <c r="A27">
        <v>692077</v>
      </c>
      <c r="B27">
        <v>8</v>
      </c>
      <c r="D27" t="s">
        <v>73</v>
      </c>
      <c r="E27">
        <v>0</v>
      </c>
      <c r="F27">
        <v>0</v>
      </c>
      <c r="G27" t="s">
        <v>73</v>
      </c>
      <c r="H27">
        <v>0</v>
      </c>
      <c r="I27">
        <v>692030</v>
      </c>
      <c r="J27">
        <v>0</v>
      </c>
      <c r="K27" t="s">
        <v>73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692030</v>
      </c>
      <c r="S27">
        <v>0</v>
      </c>
      <c r="T27" t="s">
        <v>73</v>
      </c>
      <c r="U27">
        <v>0</v>
      </c>
      <c r="V27">
        <v>692077</v>
      </c>
      <c r="W27">
        <v>3</v>
      </c>
      <c r="X27">
        <v>692030</v>
      </c>
      <c r="Y27">
        <v>0</v>
      </c>
    </row>
    <row r="28" spans="1:25" x14ac:dyDescent="0.25">
      <c r="A28">
        <v>692030</v>
      </c>
      <c r="B28">
        <v>1.2800000000000011</v>
      </c>
      <c r="D28" t="s">
        <v>74</v>
      </c>
      <c r="E28">
        <v>0</v>
      </c>
      <c r="F28">
        <v>0</v>
      </c>
      <c r="G28" t="s">
        <v>74</v>
      </c>
      <c r="H28">
        <v>0</v>
      </c>
      <c r="I28">
        <v>686033</v>
      </c>
      <c r="J28">
        <v>18</v>
      </c>
      <c r="K28" t="s">
        <v>74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686033</v>
      </c>
      <c r="S28">
        <v>14</v>
      </c>
      <c r="T28" t="s">
        <v>74</v>
      </c>
      <c r="U28">
        <v>0</v>
      </c>
      <c r="V28">
        <v>692030</v>
      </c>
      <c r="W28">
        <v>0.28000000000000114</v>
      </c>
      <c r="X28">
        <v>686033</v>
      </c>
      <c r="Y28">
        <v>10</v>
      </c>
    </row>
    <row r="29" spans="1:25" x14ac:dyDescent="0.25">
      <c r="A29">
        <v>686033</v>
      </c>
      <c r="B29">
        <v>75</v>
      </c>
      <c r="D29" t="s">
        <v>75</v>
      </c>
      <c r="E29">
        <v>0</v>
      </c>
      <c r="F29">
        <v>0</v>
      </c>
      <c r="G29" t="s">
        <v>75</v>
      </c>
      <c r="H29">
        <v>0</v>
      </c>
      <c r="I29">
        <v>686032</v>
      </c>
      <c r="J29">
        <v>17</v>
      </c>
      <c r="K29" t="s">
        <v>75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686032</v>
      </c>
      <c r="S29">
        <v>11</v>
      </c>
      <c r="T29" t="s">
        <v>75</v>
      </c>
      <c r="U29">
        <v>0</v>
      </c>
      <c r="V29">
        <v>686033</v>
      </c>
      <c r="W29">
        <v>40</v>
      </c>
      <c r="X29">
        <v>686032</v>
      </c>
      <c r="Y29">
        <v>11</v>
      </c>
    </row>
    <row r="30" spans="1:25" x14ac:dyDescent="0.25">
      <c r="A30">
        <v>686032</v>
      </c>
      <c r="B30">
        <v>400</v>
      </c>
      <c r="D30" t="s">
        <v>76</v>
      </c>
      <c r="E30">
        <v>0</v>
      </c>
      <c r="F30">
        <v>0</v>
      </c>
      <c r="G30" t="s">
        <v>76</v>
      </c>
      <c r="H30">
        <v>0</v>
      </c>
      <c r="I30">
        <v>690814</v>
      </c>
      <c r="J30">
        <v>0</v>
      </c>
      <c r="K30" t="s">
        <v>76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690814</v>
      </c>
      <c r="S30">
        <v>0</v>
      </c>
      <c r="T30" t="s">
        <v>76</v>
      </c>
      <c r="U30">
        <v>0</v>
      </c>
      <c r="V30">
        <v>686032</v>
      </c>
      <c r="W30">
        <v>295</v>
      </c>
      <c r="X30">
        <v>690814</v>
      </c>
      <c r="Y30">
        <v>0</v>
      </c>
    </row>
    <row r="31" spans="1:25" x14ac:dyDescent="0.25">
      <c r="A31">
        <v>690814</v>
      </c>
      <c r="B31">
        <v>0</v>
      </c>
      <c r="D31" t="s">
        <v>77</v>
      </c>
      <c r="E31">
        <v>0</v>
      </c>
      <c r="F31">
        <v>0</v>
      </c>
      <c r="G31" t="s">
        <v>77</v>
      </c>
      <c r="H31">
        <v>0</v>
      </c>
      <c r="I31">
        <v>691848</v>
      </c>
      <c r="J31">
        <v>11</v>
      </c>
      <c r="K31" t="s">
        <v>77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691848</v>
      </c>
      <c r="S31">
        <v>11</v>
      </c>
      <c r="T31" t="s">
        <v>77</v>
      </c>
      <c r="U31">
        <v>0</v>
      </c>
      <c r="V31">
        <v>690814</v>
      </c>
      <c r="W31">
        <v>0</v>
      </c>
      <c r="X31">
        <v>691848</v>
      </c>
      <c r="Y31">
        <v>11</v>
      </c>
    </row>
    <row r="32" spans="1:25" x14ac:dyDescent="0.25">
      <c r="A32">
        <v>691848</v>
      </c>
      <c r="B32">
        <v>1</v>
      </c>
      <c r="D32" t="s">
        <v>78</v>
      </c>
      <c r="E32">
        <v>0</v>
      </c>
      <c r="F32">
        <v>0</v>
      </c>
      <c r="G32" t="s">
        <v>78</v>
      </c>
      <c r="H32">
        <v>0</v>
      </c>
      <c r="I32">
        <v>691911</v>
      </c>
      <c r="J32">
        <v>0</v>
      </c>
      <c r="K32" t="s">
        <v>78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691911</v>
      </c>
      <c r="S32">
        <v>0</v>
      </c>
      <c r="T32" t="s">
        <v>78</v>
      </c>
      <c r="U32">
        <v>0</v>
      </c>
      <c r="V32">
        <v>691848</v>
      </c>
      <c r="W32">
        <v>0</v>
      </c>
      <c r="X32">
        <v>691911</v>
      </c>
      <c r="Y32">
        <v>0</v>
      </c>
    </row>
    <row r="33" spans="1:25" x14ac:dyDescent="0.25">
      <c r="A33">
        <v>691911</v>
      </c>
      <c r="B33">
        <v>10</v>
      </c>
      <c r="D33" t="s">
        <v>79</v>
      </c>
      <c r="E33">
        <v>0</v>
      </c>
      <c r="F33">
        <v>0</v>
      </c>
      <c r="G33" t="s">
        <v>79</v>
      </c>
      <c r="H33">
        <v>0</v>
      </c>
      <c r="I33">
        <v>691781</v>
      </c>
      <c r="J33">
        <v>0</v>
      </c>
      <c r="K33" t="s">
        <v>79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691781</v>
      </c>
      <c r="S33">
        <v>0</v>
      </c>
      <c r="T33" t="s">
        <v>79</v>
      </c>
      <c r="U33">
        <v>0</v>
      </c>
      <c r="V33">
        <v>691911</v>
      </c>
      <c r="W33">
        <v>0</v>
      </c>
      <c r="X33">
        <v>691781</v>
      </c>
      <c r="Y33">
        <v>0</v>
      </c>
    </row>
    <row r="34" spans="1:25" x14ac:dyDescent="0.25">
      <c r="A34">
        <v>691781</v>
      </c>
      <c r="B34">
        <v>19</v>
      </c>
      <c r="D34" t="s">
        <v>80</v>
      </c>
      <c r="E34">
        <v>0</v>
      </c>
      <c r="F34">
        <v>0</v>
      </c>
      <c r="G34" t="s">
        <v>80</v>
      </c>
      <c r="H34">
        <v>0</v>
      </c>
      <c r="I34" t="s">
        <v>475</v>
      </c>
      <c r="J34">
        <v>30</v>
      </c>
      <c r="K34" t="s">
        <v>80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 t="s">
        <v>475</v>
      </c>
      <c r="S34">
        <v>360</v>
      </c>
      <c r="T34" t="s">
        <v>80</v>
      </c>
      <c r="U34">
        <v>0</v>
      </c>
      <c r="V34">
        <v>691781</v>
      </c>
      <c r="W34">
        <v>0</v>
      </c>
      <c r="X34" t="s">
        <v>475</v>
      </c>
      <c r="Y34">
        <v>20</v>
      </c>
    </row>
    <row r="35" spans="1:25" x14ac:dyDescent="0.25">
      <c r="A35" t="s">
        <v>475</v>
      </c>
      <c r="B35">
        <v>242.05000000000018</v>
      </c>
      <c r="D35" t="s">
        <v>81</v>
      </c>
      <c r="E35">
        <v>0</v>
      </c>
      <c r="F35">
        <v>0</v>
      </c>
      <c r="G35" t="s">
        <v>81</v>
      </c>
      <c r="H35">
        <v>0</v>
      </c>
      <c r="I35" t="s">
        <v>476</v>
      </c>
      <c r="J35">
        <v>11</v>
      </c>
      <c r="K35" t="s">
        <v>81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 t="s">
        <v>476</v>
      </c>
      <c r="S35">
        <v>187</v>
      </c>
      <c r="T35" t="s">
        <v>81</v>
      </c>
      <c r="U35">
        <v>0</v>
      </c>
      <c r="V35" t="s">
        <v>475</v>
      </c>
      <c r="W35">
        <v>5.0000000000181899E-2</v>
      </c>
      <c r="X35" t="s">
        <v>476</v>
      </c>
      <c r="Y35">
        <v>8</v>
      </c>
    </row>
    <row r="36" spans="1:25" x14ac:dyDescent="0.25">
      <c r="A36" t="s">
        <v>476</v>
      </c>
      <c r="B36">
        <v>34</v>
      </c>
      <c r="D36" t="s">
        <v>82</v>
      </c>
      <c r="E36">
        <v>0</v>
      </c>
      <c r="F36">
        <v>0</v>
      </c>
      <c r="G36" t="s">
        <v>82</v>
      </c>
      <c r="H36">
        <v>0</v>
      </c>
      <c r="I36" t="s">
        <v>477</v>
      </c>
      <c r="J36">
        <v>21</v>
      </c>
      <c r="K36" t="s">
        <v>82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 t="s">
        <v>477</v>
      </c>
      <c r="S36">
        <v>28</v>
      </c>
      <c r="T36" t="s">
        <v>82</v>
      </c>
      <c r="U36">
        <v>0</v>
      </c>
      <c r="V36" t="s">
        <v>476</v>
      </c>
      <c r="W36">
        <v>84</v>
      </c>
      <c r="X36" t="s">
        <v>477</v>
      </c>
      <c r="Y36">
        <v>16</v>
      </c>
    </row>
    <row r="37" spans="1:25" x14ac:dyDescent="0.25">
      <c r="A37" t="s">
        <v>477</v>
      </c>
      <c r="B37">
        <v>0</v>
      </c>
      <c r="D37" t="s">
        <v>83</v>
      </c>
      <c r="E37">
        <v>0</v>
      </c>
      <c r="F37">
        <v>0</v>
      </c>
      <c r="G37" t="s">
        <v>83</v>
      </c>
      <c r="H37">
        <v>0</v>
      </c>
      <c r="I37" t="s">
        <v>478</v>
      </c>
      <c r="J37">
        <v>17</v>
      </c>
      <c r="K37" t="s">
        <v>83</v>
      </c>
      <c r="L37">
        <v>0</v>
      </c>
      <c r="M37">
        <v>0</v>
      </c>
      <c r="N37">
        <v>0</v>
      </c>
      <c r="O37">
        <v>0</v>
      </c>
      <c r="P37">
        <v>0</v>
      </c>
      <c r="Q37">
        <v>3</v>
      </c>
      <c r="R37" t="s">
        <v>478</v>
      </c>
      <c r="S37">
        <v>110</v>
      </c>
      <c r="T37" t="s">
        <v>83</v>
      </c>
      <c r="U37">
        <v>0</v>
      </c>
      <c r="V37" t="s">
        <v>477</v>
      </c>
      <c r="W37">
        <v>0</v>
      </c>
      <c r="X37" t="s">
        <v>478</v>
      </c>
      <c r="Y37">
        <v>12</v>
      </c>
    </row>
    <row r="38" spans="1:25" x14ac:dyDescent="0.25">
      <c r="A38" t="s">
        <v>478</v>
      </c>
      <c r="B38">
        <v>66.980770000000007</v>
      </c>
      <c r="D38" t="s">
        <v>84</v>
      </c>
      <c r="E38">
        <v>0</v>
      </c>
      <c r="F38">
        <v>0</v>
      </c>
      <c r="G38" t="s">
        <v>84</v>
      </c>
      <c r="H38">
        <v>0</v>
      </c>
      <c r="I38" t="s">
        <v>479</v>
      </c>
      <c r="J38">
        <v>6</v>
      </c>
      <c r="K38" t="s">
        <v>84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 t="s">
        <v>479</v>
      </c>
      <c r="S38">
        <v>6</v>
      </c>
      <c r="T38" t="s">
        <v>84</v>
      </c>
      <c r="U38">
        <v>0</v>
      </c>
      <c r="V38" t="s">
        <v>478</v>
      </c>
      <c r="W38">
        <v>103.48077000000001</v>
      </c>
      <c r="X38" t="s">
        <v>479</v>
      </c>
      <c r="Y38">
        <v>10</v>
      </c>
    </row>
    <row r="39" spans="1:25" x14ac:dyDescent="0.25">
      <c r="A39" t="s">
        <v>479</v>
      </c>
      <c r="B39">
        <v>92</v>
      </c>
      <c r="D39" t="s">
        <v>85</v>
      </c>
      <c r="E39">
        <v>0</v>
      </c>
      <c r="F39">
        <v>0</v>
      </c>
      <c r="G39" t="s">
        <v>85</v>
      </c>
      <c r="H39">
        <v>0</v>
      </c>
      <c r="I39" t="s">
        <v>480</v>
      </c>
      <c r="J39">
        <v>1</v>
      </c>
      <c r="K39" t="s">
        <v>85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 t="s">
        <v>480</v>
      </c>
      <c r="S39">
        <v>1</v>
      </c>
      <c r="T39" t="s">
        <v>85</v>
      </c>
      <c r="U39">
        <v>0</v>
      </c>
      <c r="V39" t="s">
        <v>479</v>
      </c>
      <c r="W39">
        <v>27</v>
      </c>
      <c r="X39" t="s">
        <v>480</v>
      </c>
      <c r="Y39">
        <v>0</v>
      </c>
    </row>
    <row r="40" spans="1:25" x14ac:dyDescent="0.25">
      <c r="A40" t="s">
        <v>480</v>
      </c>
      <c r="B40">
        <v>1</v>
      </c>
      <c r="D40" t="s">
        <v>86</v>
      </c>
      <c r="E40">
        <v>0</v>
      </c>
      <c r="F40">
        <v>0</v>
      </c>
      <c r="G40" t="s">
        <v>86</v>
      </c>
      <c r="H40">
        <v>0</v>
      </c>
      <c r="I40" t="s">
        <v>481</v>
      </c>
      <c r="J40">
        <v>18</v>
      </c>
      <c r="K40" t="s">
        <v>86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 t="s">
        <v>481</v>
      </c>
      <c r="S40">
        <v>14</v>
      </c>
      <c r="T40" t="s">
        <v>86</v>
      </c>
      <c r="U40">
        <v>0</v>
      </c>
      <c r="V40" t="s">
        <v>480</v>
      </c>
      <c r="W40">
        <v>1</v>
      </c>
      <c r="X40" t="s">
        <v>481</v>
      </c>
      <c r="Y40">
        <v>53</v>
      </c>
    </row>
    <row r="41" spans="1:25" x14ac:dyDescent="0.25">
      <c r="A41" t="s">
        <v>481</v>
      </c>
      <c r="B41">
        <v>1.7999999999999972</v>
      </c>
      <c r="D41" t="s">
        <v>87</v>
      </c>
      <c r="E41">
        <v>0</v>
      </c>
      <c r="F41">
        <v>0</v>
      </c>
      <c r="G41" t="s">
        <v>87</v>
      </c>
      <c r="H41">
        <v>0</v>
      </c>
      <c r="I41" t="s">
        <v>482</v>
      </c>
      <c r="J41">
        <v>0</v>
      </c>
      <c r="K41" t="s">
        <v>87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 t="s">
        <v>482</v>
      </c>
      <c r="S41">
        <v>0</v>
      </c>
      <c r="T41" t="s">
        <v>87</v>
      </c>
      <c r="U41">
        <v>0</v>
      </c>
      <c r="V41" t="s">
        <v>481</v>
      </c>
      <c r="W41">
        <v>31.800000000000011</v>
      </c>
      <c r="X41" t="s">
        <v>482</v>
      </c>
      <c r="Y41">
        <v>0</v>
      </c>
    </row>
    <row r="42" spans="1:25" x14ac:dyDescent="0.25">
      <c r="A42" t="s">
        <v>482</v>
      </c>
      <c r="B42">
        <v>0</v>
      </c>
      <c r="D42" t="s">
        <v>88</v>
      </c>
      <c r="E42">
        <v>0</v>
      </c>
      <c r="F42">
        <v>0</v>
      </c>
      <c r="G42" t="s">
        <v>88</v>
      </c>
      <c r="H42">
        <v>0</v>
      </c>
      <c r="I42" t="s">
        <v>483</v>
      </c>
      <c r="J42">
        <v>41</v>
      </c>
      <c r="K42" t="s">
        <v>88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 t="s">
        <v>483</v>
      </c>
      <c r="S42">
        <v>95</v>
      </c>
      <c r="T42" t="s">
        <v>88</v>
      </c>
      <c r="U42">
        <v>0</v>
      </c>
      <c r="V42" t="s">
        <v>482</v>
      </c>
      <c r="W42">
        <v>0</v>
      </c>
      <c r="X42" t="s">
        <v>483</v>
      </c>
      <c r="Y42">
        <v>118</v>
      </c>
    </row>
    <row r="43" spans="1:25" x14ac:dyDescent="0.25">
      <c r="A43" t="s">
        <v>483</v>
      </c>
      <c r="B43">
        <v>23.025000000000091</v>
      </c>
      <c r="D43" t="s">
        <v>89</v>
      </c>
      <c r="E43">
        <v>0</v>
      </c>
      <c r="F43">
        <v>0</v>
      </c>
      <c r="G43" t="s">
        <v>89</v>
      </c>
      <c r="H43">
        <v>0</v>
      </c>
      <c r="I43" t="s">
        <v>484</v>
      </c>
      <c r="J43">
        <v>82</v>
      </c>
      <c r="K43" t="s">
        <v>89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t="s">
        <v>484</v>
      </c>
      <c r="S43">
        <v>117</v>
      </c>
      <c r="T43" t="s">
        <v>89</v>
      </c>
      <c r="U43">
        <v>0</v>
      </c>
      <c r="V43" t="s">
        <v>483</v>
      </c>
      <c r="W43">
        <v>87.025000000000091</v>
      </c>
      <c r="X43" t="s">
        <v>484</v>
      </c>
      <c r="Y43">
        <v>45</v>
      </c>
    </row>
    <row r="44" spans="1:25" x14ac:dyDescent="0.25">
      <c r="A44" t="s">
        <v>484</v>
      </c>
      <c r="B44">
        <v>29.799999999999997</v>
      </c>
      <c r="D44" t="s">
        <v>90</v>
      </c>
      <c r="E44">
        <v>0</v>
      </c>
      <c r="F44">
        <v>0</v>
      </c>
      <c r="G44" t="s">
        <v>90</v>
      </c>
      <c r="H44">
        <v>0</v>
      </c>
      <c r="I44" t="s">
        <v>485</v>
      </c>
      <c r="J44">
        <v>17</v>
      </c>
      <c r="K44" t="s">
        <v>90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 t="s">
        <v>485</v>
      </c>
      <c r="S44">
        <v>17</v>
      </c>
      <c r="T44" t="s">
        <v>90</v>
      </c>
      <c r="U44">
        <v>0</v>
      </c>
      <c r="V44" t="s">
        <v>484</v>
      </c>
      <c r="W44">
        <v>0.80000000000001137</v>
      </c>
      <c r="X44" t="s">
        <v>485</v>
      </c>
      <c r="Y44">
        <v>8</v>
      </c>
    </row>
    <row r="45" spans="1:25" x14ac:dyDescent="0.25">
      <c r="A45" t="s">
        <v>485</v>
      </c>
      <c r="B45">
        <v>16</v>
      </c>
      <c r="D45" t="s">
        <v>91</v>
      </c>
      <c r="E45">
        <v>0</v>
      </c>
      <c r="F45">
        <v>0</v>
      </c>
      <c r="G45" t="s">
        <v>91</v>
      </c>
      <c r="H45">
        <v>0</v>
      </c>
      <c r="I45" t="s">
        <v>486</v>
      </c>
      <c r="J45">
        <v>16</v>
      </c>
      <c r="K45" t="s">
        <v>91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 t="s">
        <v>486</v>
      </c>
      <c r="S45">
        <v>58</v>
      </c>
      <c r="T45" t="s">
        <v>91</v>
      </c>
      <c r="U45">
        <v>0</v>
      </c>
      <c r="V45" t="s">
        <v>485</v>
      </c>
      <c r="W45">
        <v>0</v>
      </c>
      <c r="X45" t="s">
        <v>486</v>
      </c>
      <c r="Y45">
        <v>14</v>
      </c>
    </row>
    <row r="46" spans="1:25" x14ac:dyDescent="0.25">
      <c r="A46" t="s">
        <v>486</v>
      </c>
      <c r="B46">
        <v>1.7777777777777715</v>
      </c>
      <c r="D46" t="s">
        <v>92</v>
      </c>
      <c r="E46">
        <v>0</v>
      </c>
      <c r="F46">
        <v>0</v>
      </c>
      <c r="G46" t="s">
        <v>92</v>
      </c>
      <c r="H46">
        <v>0</v>
      </c>
      <c r="I46">
        <v>692070</v>
      </c>
      <c r="J46">
        <v>0</v>
      </c>
      <c r="K46" t="s">
        <v>92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692070</v>
      </c>
      <c r="S46">
        <v>0</v>
      </c>
      <c r="T46" t="s">
        <v>92</v>
      </c>
      <c r="U46">
        <v>0</v>
      </c>
      <c r="V46" t="s">
        <v>486</v>
      </c>
      <c r="W46">
        <v>0.77777777777777146</v>
      </c>
      <c r="X46">
        <v>692070</v>
      </c>
      <c r="Y46">
        <v>0</v>
      </c>
    </row>
    <row r="47" spans="1:25" x14ac:dyDescent="0.25">
      <c r="A47">
        <v>692070</v>
      </c>
      <c r="B47">
        <v>1</v>
      </c>
      <c r="D47" t="s">
        <v>93</v>
      </c>
      <c r="E47">
        <v>0</v>
      </c>
      <c r="F47">
        <v>0</v>
      </c>
      <c r="G47" t="s">
        <v>93</v>
      </c>
      <c r="H47">
        <v>0</v>
      </c>
      <c r="I47">
        <v>692053</v>
      </c>
      <c r="J47">
        <v>209</v>
      </c>
      <c r="K47" t="s">
        <v>93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692053</v>
      </c>
      <c r="S47">
        <v>222</v>
      </c>
      <c r="T47" t="s">
        <v>93</v>
      </c>
      <c r="U47">
        <v>0</v>
      </c>
      <c r="V47">
        <v>692070</v>
      </c>
      <c r="W47">
        <v>1</v>
      </c>
      <c r="X47">
        <v>692053</v>
      </c>
      <c r="Y47">
        <v>21</v>
      </c>
    </row>
    <row r="48" spans="1:25" x14ac:dyDescent="0.25">
      <c r="A48">
        <v>692053</v>
      </c>
      <c r="B48">
        <v>495.03888888888832</v>
      </c>
      <c r="D48" t="s">
        <v>94</v>
      </c>
      <c r="E48">
        <v>0</v>
      </c>
      <c r="F48">
        <v>0</v>
      </c>
      <c r="G48" t="s">
        <v>94</v>
      </c>
      <c r="H48">
        <v>0</v>
      </c>
      <c r="I48">
        <v>692052</v>
      </c>
      <c r="J48">
        <v>93</v>
      </c>
      <c r="K48" t="s">
        <v>94</v>
      </c>
      <c r="L48">
        <v>0</v>
      </c>
      <c r="M48">
        <v>0</v>
      </c>
      <c r="N48">
        <v>0</v>
      </c>
      <c r="O48">
        <v>0</v>
      </c>
      <c r="P48">
        <v>0</v>
      </c>
      <c r="Q48">
        <v>2</v>
      </c>
      <c r="R48">
        <v>692052</v>
      </c>
      <c r="S48">
        <v>46</v>
      </c>
      <c r="T48" t="s">
        <v>94</v>
      </c>
      <c r="U48">
        <v>0</v>
      </c>
      <c r="V48">
        <v>692053</v>
      </c>
      <c r="W48">
        <v>5.038888888888323</v>
      </c>
      <c r="X48">
        <v>692052</v>
      </c>
      <c r="Y48">
        <v>14</v>
      </c>
    </row>
    <row r="49" spans="1:25" x14ac:dyDescent="0.25">
      <c r="A49">
        <v>692052</v>
      </c>
      <c r="B49">
        <v>95</v>
      </c>
      <c r="D49" t="s">
        <v>95</v>
      </c>
      <c r="E49">
        <v>0</v>
      </c>
      <c r="F49">
        <v>0</v>
      </c>
      <c r="G49" t="s">
        <v>95</v>
      </c>
      <c r="H49">
        <v>0</v>
      </c>
      <c r="I49">
        <v>692172</v>
      </c>
      <c r="J49">
        <v>0</v>
      </c>
      <c r="K49" t="s">
        <v>95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692172</v>
      </c>
      <c r="S49">
        <v>0</v>
      </c>
      <c r="T49" t="s">
        <v>95</v>
      </c>
      <c r="U49">
        <v>0</v>
      </c>
      <c r="V49">
        <v>692052</v>
      </c>
      <c r="W49">
        <v>22</v>
      </c>
      <c r="X49">
        <v>692172</v>
      </c>
      <c r="Y49">
        <v>0</v>
      </c>
    </row>
    <row r="50" spans="1:25" x14ac:dyDescent="0.25">
      <c r="A50">
        <v>692172</v>
      </c>
      <c r="B50">
        <v>0</v>
      </c>
      <c r="D50" t="s">
        <v>96</v>
      </c>
      <c r="E50">
        <v>0</v>
      </c>
      <c r="F50">
        <v>0</v>
      </c>
      <c r="G50" t="s">
        <v>96</v>
      </c>
      <c r="H50">
        <v>0</v>
      </c>
      <c r="I50">
        <v>692090</v>
      </c>
      <c r="J50">
        <v>0</v>
      </c>
      <c r="K50" t="s">
        <v>96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692090</v>
      </c>
      <c r="S50">
        <v>0</v>
      </c>
      <c r="T50" t="s">
        <v>96</v>
      </c>
      <c r="U50">
        <v>0</v>
      </c>
      <c r="V50">
        <v>692172</v>
      </c>
      <c r="W50">
        <v>0</v>
      </c>
      <c r="X50">
        <v>692090</v>
      </c>
      <c r="Y50">
        <v>0</v>
      </c>
    </row>
    <row r="51" spans="1:25" x14ac:dyDescent="0.25">
      <c r="A51">
        <v>692090</v>
      </c>
      <c r="B51">
        <v>0</v>
      </c>
      <c r="D51" t="s">
        <v>97</v>
      </c>
      <c r="E51">
        <v>0</v>
      </c>
      <c r="F51">
        <v>0</v>
      </c>
      <c r="G51" t="s">
        <v>97</v>
      </c>
      <c r="H51">
        <v>0</v>
      </c>
      <c r="I51">
        <v>692335</v>
      </c>
      <c r="J51">
        <v>104</v>
      </c>
      <c r="K51" t="s">
        <v>97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692335</v>
      </c>
      <c r="S51">
        <v>70</v>
      </c>
      <c r="T51" t="s">
        <v>97</v>
      </c>
      <c r="U51">
        <v>0</v>
      </c>
      <c r="V51">
        <v>692090</v>
      </c>
      <c r="W51">
        <v>0</v>
      </c>
      <c r="X51">
        <v>692335</v>
      </c>
      <c r="Y51">
        <v>48</v>
      </c>
    </row>
    <row r="52" spans="1:25" x14ac:dyDescent="0.25">
      <c r="A52">
        <v>692335</v>
      </c>
      <c r="B52">
        <v>107</v>
      </c>
      <c r="D52" t="s">
        <v>98</v>
      </c>
      <c r="E52">
        <v>0</v>
      </c>
      <c r="F52">
        <v>0</v>
      </c>
      <c r="G52" t="s">
        <v>98</v>
      </c>
      <c r="H52">
        <v>0</v>
      </c>
      <c r="I52" t="s">
        <v>487</v>
      </c>
      <c r="J52">
        <v>0</v>
      </c>
      <c r="K52" t="s">
        <v>98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 t="s">
        <v>487</v>
      </c>
      <c r="S52">
        <v>0</v>
      </c>
      <c r="T52" t="s">
        <v>98</v>
      </c>
      <c r="U52">
        <v>0</v>
      </c>
      <c r="V52">
        <v>692335</v>
      </c>
      <c r="W52">
        <v>1</v>
      </c>
      <c r="X52" t="s">
        <v>487</v>
      </c>
      <c r="Y52">
        <v>0</v>
      </c>
    </row>
    <row r="53" spans="1:25" x14ac:dyDescent="0.25">
      <c r="A53" t="s">
        <v>487</v>
      </c>
      <c r="B53">
        <v>0</v>
      </c>
      <c r="D53" t="s">
        <v>99</v>
      </c>
      <c r="E53">
        <v>0</v>
      </c>
      <c r="F53">
        <v>0</v>
      </c>
      <c r="G53" t="s">
        <v>99</v>
      </c>
      <c r="H53">
        <v>0</v>
      </c>
      <c r="I53" t="s">
        <v>488</v>
      </c>
      <c r="J53">
        <v>0</v>
      </c>
      <c r="K53" t="s">
        <v>99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 t="s">
        <v>488</v>
      </c>
      <c r="S53">
        <v>18</v>
      </c>
      <c r="T53" t="s">
        <v>99</v>
      </c>
      <c r="U53">
        <v>0</v>
      </c>
      <c r="V53" t="s">
        <v>487</v>
      </c>
      <c r="W53">
        <v>0</v>
      </c>
      <c r="X53" t="s">
        <v>488</v>
      </c>
      <c r="Y53">
        <v>20</v>
      </c>
    </row>
    <row r="54" spans="1:25" x14ac:dyDescent="0.25">
      <c r="A54" t="s">
        <v>488</v>
      </c>
      <c r="B54">
        <v>6</v>
      </c>
      <c r="D54" t="s">
        <v>100</v>
      </c>
      <c r="E54">
        <v>0</v>
      </c>
      <c r="F54">
        <v>0</v>
      </c>
      <c r="G54" t="s">
        <v>100</v>
      </c>
      <c r="H54">
        <v>0</v>
      </c>
      <c r="I54" t="s">
        <v>489</v>
      </c>
      <c r="J54">
        <v>0</v>
      </c>
      <c r="K54" t="s">
        <v>100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 t="s">
        <v>489</v>
      </c>
      <c r="S54">
        <v>0</v>
      </c>
      <c r="T54" t="s">
        <v>100</v>
      </c>
      <c r="U54">
        <v>0</v>
      </c>
      <c r="V54" t="s">
        <v>488</v>
      </c>
      <c r="W54">
        <v>40</v>
      </c>
      <c r="X54" t="s">
        <v>489</v>
      </c>
      <c r="Y54">
        <v>7</v>
      </c>
    </row>
    <row r="55" spans="1:25" x14ac:dyDescent="0.25">
      <c r="A55" t="s">
        <v>489</v>
      </c>
      <c r="B55">
        <v>7</v>
      </c>
      <c r="D55" t="s">
        <v>101</v>
      </c>
      <c r="E55">
        <v>0</v>
      </c>
      <c r="F55">
        <v>0</v>
      </c>
      <c r="G55" t="s">
        <v>101</v>
      </c>
      <c r="H55">
        <v>0</v>
      </c>
      <c r="I55">
        <v>685850</v>
      </c>
      <c r="J55">
        <v>0</v>
      </c>
      <c r="K55" t="s">
        <v>101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685850</v>
      </c>
      <c r="S55">
        <v>0</v>
      </c>
      <c r="T55" t="s">
        <v>101</v>
      </c>
      <c r="U55">
        <v>0</v>
      </c>
      <c r="V55" t="s">
        <v>489</v>
      </c>
      <c r="W55">
        <v>57</v>
      </c>
      <c r="X55">
        <v>685850</v>
      </c>
      <c r="Y55">
        <v>0</v>
      </c>
    </row>
    <row r="56" spans="1:25" x14ac:dyDescent="0.25">
      <c r="A56">
        <v>685850</v>
      </c>
      <c r="B56">
        <v>3</v>
      </c>
      <c r="D56" t="s">
        <v>102</v>
      </c>
      <c r="E56">
        <v>0</v>
      </c>
      <c r="F56">
        <v>0</v>
      </c>
      <c r="G56" t="s">
        <v>102</v>
      </c>
      <c r="H56">
        <v>0</v>
      </c>
      <c r="I56">
        <v>692054</v>
      </c>
      <c r="J56">
        <v>270</v>
      </c>
      <c r="K56" t="s">
        <v>102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692054</v>
      </c>
      <c r="S56">
        <v>207</v>
      </c>
      <c r="T56" t="s">
        <v>102</v>
      </c>
      <c r="U56">
        <v>0</v>
      </c>
      <c r="V56">
        <v>685850</v>
      </c>
      <c r="W56">
        <v>0</v>
      </c>
      <c r="X56">
        <v>692054</v>
      </c>
      <c r="Y56">
        <v>67</v>
      </c>
    </row>
    <row r="57" spans="1:25" x14ac:dyDescent="0.25">
      <c r="A57">
        <v>692054</v>
      </c>
      <c r="B57">
        <v>164</v>
      </c>
      <c r="D57" t="s">
        <v>103</v>
      </c>
      <c r="E57">
        <v>0</v>
      </c>
      <c r="F57">
        <v>0</v>
      </c>
      <c r="G57" t="s">
        <v>103</v>
      </c>
      <c r="H57">
        <v>0</v>
      </c>
      <c r="I57">
        <v>692082</v>
      </c>
      <c r="J57">
        <v>0</v>
      </c>
      <c r="K57" t="s">
        <v>103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692082</v>
      </c>
      <c r="S57">
        <v>0</v>
      </c>
      <c r="T57" t="s">
        <v>103</v>
      </c>
      <c r="U57">
        <v>0</v>
      </c>
      <c r="V57">
        <v>692054</v>
      </c>
      <c r="W57">
        <v>2</v>
      </c>
      <c r="X57">
        <v>692082</v>
      </c>
      <c r="Y57">
        <v>0</v>
      </c>
    </row>
    <row r="58" spans="1:25" x14ac:dyDescent="0.25">
      <c r="A58">
        <v>692082</v>
      </c>
      <c r="B58">
        <v>0</v>
      </c>
      <c r="D58" t="s">
        <v>104</v>
      </c>
      <c r="E58">
        <v>0</v>
      </c>
      <c r="F58">
        <v>0</v>
      </c>
      <c r="G58" t="s">
        <v>104</v>
      </c>
      <c r="H58">
        <v>0</v>
      </c>
      <c r="I58">
        <v>724027</v>
      </c>
      <c r="J58">
        <v>0</v>
      </c>
      <c r="K58" t="s">
        <v>104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724027</v>
      </c>
      <c r="S58">
        <v>0</v>
      </c>
      <c r="T58" t="s">
        <v>104</v>
      </c>
      <c r="U58">
        <v>0</v>
      </c>
      <c r="V58">
        <v>692082</v>
      </c>
      <c r="W58">
        <v>0</v>
      </c>
      <c r="X58">
        <v>724027</v>
      </c>
      <c r="Y58">
        <v>0</v>
      </c>
    </row>
    <row r="59" spans="1:25" x14ac:dyDescent="0.25">
      <c r="A59">
        <v>724027</v>
      </c>
      <c r="B59">
        <v>0</v>
      </c>
      <c r="D59" t="s">
        <v>105</v>
      </c>
      <c r="E59">
        <v>0</v>
      </c>
      <c r="F59">
        <v>0</v>
      </c>
      <c r="G59" t="s">
        <v>105</v>
      </c>
      <c r="H59">
        <v>0</v>
      </c>
      <c r="I59">
        <v>793317</v>
      </c>
      <c r="J59">
        <v>12</v>
      </c>
      <c r="K59" t="s">
        <v>105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793317</v>
      </c>
      <c r="S59">
        <v>12</v>
      </c>
      <c r="T59" t="s">
        <v>105</v>
      </c>
      <c r="U59">
        <v>0</v>
      </c>
      <c r="V59">
        <v>724027</v>
      </c>
      <c r="W59">
        <v>0</v>
      </c>
      <c r="X59">
        <v>793317</v>
      </c>
      <c r="Y59">
        <v>10</v>
      </c>
    </row>
    <row r="60" spans="1:25" x14ac:dyDescent="0.25">
      <c r="A60">
        <v>793317</v>
      </c>
      <c r="B60">
        <v>25</v>
      </c>
      <c r="D60" t="s">
        <v>106</v>
      </c>
      <c r="E60">
        <v>0</v>
      </c>
      <c r="F60">
        <v>0</v>
      </c>
      <c r="G60" t="s">
        <v>106</v>
      </c>
      <c r="H60">
        <v>0</v>
      </c>
      <c r="I60">
        <v>692247</v>
      </c>
      <c r="J60">
        <v>1030</v>
      </c>
      <c r="K60" t="s">
        <v>106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692247</v>
      </c>
      <c r="S60">
        <v>746</v>
      </c>
      <c r="T60" t="s">
        <v>106</v>
      </c>
      <c r="U60">
        <v>0</v>
      </c>
      <c r="V60">
        <v>793317</v>
      </c>
      <c r="W60">
        <v>0</v>
      </c>
      <c r="X60">
        <v>692247</v>
      </c>
      <c r="Y60">
        <v>3166</v>
      </c>
    </row>
    <row r="61" spans="1:25" x14ac:dyDescent="0.25">
      <c r="A61">
        <v>692247</v>
      </c>
      <c r="B61">
        <v>3099</v>
      </c>
      <c r="D61" t="s">
        <v>107</v>
      </c>
      <c r="E61">
        <v>0</v>
      </c>
      <c r="F61">
        <v>0</v>
      </c>
      <c r="G61" t="s">
        <v>107</v>
      </c>
      <c r="H61">
        <v>0</v>
      </c>
      <c r="I61">
        <v>732728</v>
      </c>
      <c r="J61">
        <v>0</v>
      </c>
      <c r="K61" t="s">
        <v>107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732728</v>
      </c>
      <c r="S61">
        <v>0</v>
      </c>
      <c r="T61" t="s">
        <v>107</v>
      </c>
      <c r="U61">
        <v>0</v>
      </c>
      <c r="V61">
        <v>692247</v>
      </c>
      <c r="W61">
        <v>2771</v>
      </c>
      <c r="X61">
        <v>732728</v>
      </c>
      <c r="Y61">
        <v>0</v>
      </c>
    </row>
    <row r="62" spans="1:25" x14ac:dyDescent="0.25">
      <c r="A62">
        <v>732728</v>
      </c>
      <c r="B62">
        <v>6</v>
      </c>
      <c r="D62" t="s">
        <v>108</v>
      </c>
      <c r="E62">
        <v>0</v>
      </c>
      <c r="F62">
        <v>0</v>
      </c>
      <c r="G62" t="s">
        <v>108</v>
      </c>
      <c r="H62">
        <v>0</v>
      </c>
      <c r="I62">
        <v>692249</v>
      </c>
      <c r="J62">
        <v>1889</v>
      </c>
      <c r="K62" t="s">
        <v>108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692249</v>
      </c>
      <c r="S62">
        <v>1010</v>
      </c>
      <c r="T62" t="s">
        <v>108</v>
      </c>
      <c r="U62">
        <v>0</v>
      </c>
      <c r="V62">
        <v>732728</v>
      </c>
      <c r="W62">
        <v>0</v>
      </c>
      <c r="X62">
        <v>692249</v>
      </c>
      <c r="Y62">
        <v>3716</v>
      </c>
    </row>
    <row r="63" spans="1:25" x14ac:dyDescent="0.25">
      <c r="A63">
        <v>692249</v>
      </c>
      <c r="B63">
        <v>6272</v>
      </c>
      <c r="D63" t="s">
        <v>109</v>
      </c>
      <c r="E63">
        <v>0</v>
      </c>
      <c r="F63">
        <v>0</v>
      </c>
      <c r="G63" t="s">
        <v>109</v>
      </c>
      <c r="H63">
        <v>0</v>
      </c>
      <c r="I63">
        <v>772588</v>
      </c>
      <c r="J63">
        <v>0</v>
      </c>
      <c r="K63" t="s">
        <v>109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772588</v>
      </c>
      <c r="S63">
        <v>0</v>
      </c>
      <c r="T63" t="s">
        <v>109</v>
      </c>
      <c r="U63">
        <v>0</v>
      </c>
      <c r="V63">
        <v>692249</v>
      </c>
      <c r="W63">
        <v>2873</v>
      </c>
      <c r="X63">
        <v>772588</v>
      </c>
      <c r="Y63">
        <v>0</v>
      </c>
    </row>
    <row r="64" spans="1:25" x14ac:dyDescent="0.25">
      <c r="A64">
        <v>772588</v>
      </c>
      <c r="B64">
        <v>0</v>
      </c>
      <c r="D64" t="s">
        <v>110</v>
      </c>
      <c r="E64">
        <v>0</v>
      </c>
      <c r="F64">
        <v>0</v>
      </c>
      <c r="G64" t="s">
        <v>110</v>
      </c>
      <c r="H64">
        <v>0</v>
      </c>
      <c r="I64">
        <v>724026</v>
      </c>
      <c r="J64">
        <v>11</v>
      </c>
      <c r="K64" t="s">
        <v>110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724026</v>
      </c>
      <c r="S64">
        <v>8</v>
      </c>
      <c r="T64" t="s">
        <v>110</v>
      </c>
      <c r="U64">
        <v>0</v>
      </c>
      <c r="V64">
        <v>772588</v>
      </c>
      <c r="W64">
        <v>0</v>
      </c>
      <c r="X64">
        <v>724026</v>
      </c>
      <c r="Y64">
        <v>2</v>
      </c>
    </row>
    <row r="65" spans="1:25" x14ac:dyDescent="0.25">
      <c r="A65">
        <v>724026</v>
      </c>
      <c r="B65">
        <v>87</v>
      </c>
      <c r="D65" t="s">
        <v>111</v>
      </c>
      <c r="E65">
        <v>0</v>
      </c>
      <c r="F65">
        <v>0</v>
      </c>
      <c r="G65" t="s">
        <v>111</v>
      </c>
      <c r="H65">
        <v>0</v>
      </c>
      <c r="I65">
        <v>691970</v>
      </c>
      <c r="J65">
        <v>411</v>
      </c>
      <c r="K65" t="s">
        <v>111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691970</v>
      </c>
      <c r="S65">
        <v>370</v>
      </c>
      <c r="T65" t="s">
        <v>111</v>
      </c>
      <c r="U65">
        <v>0</v>
      </c>
      <c r="V65">
        <v>724026</v>
      </c>
      <c r="W65">
        <v>0</v>
      </c>
      <c r="X65">
        <v>691970</v>
      </c>
      <c r="Y65">
        <v>203</v>
      </c>
    </row>
    <row r="66" spans="1:25" x14ac:dyDescent="0.25">
      <c r="A66">
        <v>691970</v>
      </c>
      <c r="B66">
        <v>281</v>
      </c>
      <c r="D66" t="s">
        <v>112</v>
      </c>
      <c r="E66">
        <v>0</v>
      </c>
      <c r="F66">
        <v>0</v>
      </c>
      <c r="G66" t="s">
        <v>112</v>
      </c>
      <c r="H66">
        <v>0</v>
      </c>
      <c r="I66">
        <v>691870</v>
      </c>
      <c r="J66">
        <v>0</v>
      </c>
      <c r="K66" t="s">
        <v>112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691870</v>
      </c>
      <c r="S66">
        <v>0</v>
      </c>
      <c r="T66" t="s">
        <v>112</v>
      </c>
      <c r="U66">
        <v>0</v>
      </c>
      <c r="V66">
        <v>691970</v>
      </c>
      <c r="W66">
        <v>28</v>
      </c>
      <c r="X66">
        <v>691870</v>
      </c>
      <c r="Y66">
        <v>0</v>
      </c>
    </row>
    <row r="67" spans="1:25" x14ac:dyDescent="0.25">
      <c r="A67">
        <v>691870</v>
      </c>
      <c r="B67">
        <v>313</v>
      </c>
      <c r="D67" t="s">
        <v>113</v>
      </c>
      <c r="E67">
        <v>0</v>
      </c>
      <c r="F67">
        <v>0</v>
      </c>
      <c r="G67" t="s">
        <v>113</v>
      </c>
      <c r="H67">
        <v>0</v>
      </c>
      <c r="I67">
        <v>692051</v>
      </c>
      <c r="J67">
        <v>0</v>
      </c>
      <c r="K67" t="s">
        <v>113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692051</v>
      </c>
      <c r="S67">
        <v>0</v>
      </c>
      <c r="T67" t="s">
        <v>113</v>
      </c>
      <c r="U67">
        <v>0</v>
      </c>
      <c r="V67">
        <v>691870</v>
      </c>
      <c r="W67">
        <v>297</v>
      </c>
      <c r="X67">
        <v>692051</v>
      </c>
      <c r="Y67">
        <v>0</v>
      </c>
    </row>
    <row r="68" spans="1:25" x14ac:dyDescent="0.25">
      <c r="A68">
        <v>692051</v>
      </c>
      <c r="B68">
        <v>251</v>
      </c>
      <c r="D68" t="s">
        <v>114</v>
      </c>
      <c r="E68">
        <v>0</v>
      </c>
      <c r="F68">
        <v>0</v>
      </c>
      <c r="G68" t="s">
        <v>114</v>
      </c>
      <c r="H68">
        <v>0</v>
      </c>
      <c r="I68">
        <v>692128</v>
      </c>
      <c r="J68">
        <v>57</v>
      </c>
      <c r="K68" t="s">
        <v>114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692128</v>
      </c>
      <c r="S68">
        <v>47</v>
      </c>
      <c r="T68" t="s">
        <v>114</v>
      </c>
      <c r="U68">
        <v>0</v>
      </c>
      <c r="V68">
        <v>692051</v>
      </c>
      <c r="W68">
        <v>238</v>
      </c>
      <c r="X68">
        <v>692128</v>
      </c>
      <c r="Y68">
        <v>76</v>
      </c>
    </row>
    <row r="69" spans="1:25" x14ac:dyDescent="0.25">
      <c r="A69">
        <v>692128</v>
      </c>
      <c r="B69">
        <v>234</v>
      </c>
      <c r="D69" t="s">
        <v>115</v>
      </c>
      <c r="E69">
        <v>0</v>
      </c>
      <c r="F69">
        <v>0</v>
      </c>
      <c r="G69" t="s">
        <v>115</v>
      </c>
      <c r="H69">
        <v>0</v>
      </c>
      <c r="I69">
        <v>692171</v>
      </c>
      <c r="J69">
        <v>91</v>
      </c>
      <c r="K69" t="s">
        <v>115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692171</v>
      </c>
      <c r="S69">
        <v>91</v>
      </c>
      <c r="T69" t="s">
        <v>115</v>
      </c>
      <c r="U69">
        <v>0</v>
      </c>
      <c r="V69">
        <v>692128</v>
      </c>
      <c r="W69">
        <v>162</v>
      </c>
      <c r="X69">
        <v>692171</v>
      </c>
      <c r="Y69">
        <v>68</v>
      </c>
    </row>
    <row r="70" spans="1:25" x14ac:dyDescent="0.25">
      <c r="A70">
        <v>692171</v>
      </c>
      <c r="B70">
        <v>0</v>
      </c>
      <c r="D70" t="s">
        <v>116</v>
      </c>
      <c r="E70">
        <v>0</v>
      </c>
      <c r="F70">
        <v>0</v>
      </c>
      <c r="G70" t="s">
        <v>116</v>
      </c>
      <c r="H70">
        <v>0</v>
      </c>
      <c r="I70">
        <v>789360</v>
      </c>
      <c r="J70">
        <v>375</v>
      </c>
      <c r="K70" t="s">
        <v>116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789360</v>
      </c>
      <c r="S70">
        <v>489</v>
      </c>
      <c r="T70" t="s">
        <v>116</v>
      </c>
      <c r="U70">
        <v>0</v>
      </c>
      <c r="V70">
        <v>692171</v>
      </c>
      <c r="W70">
        <v>0</v>
      </c>
      <c r="X70">
        <v>789360</v>
      </c>
      <c r="Y70">
        <v>415</v>
      </c>
    </row>
    <row r="71" spans="1:25" x14ac:dyDescent="0.25">
      <c r="A71">
        <v>789360</v>
      </c>
      <c r="B71">
        <v>710</v>
      </c>
      <c r="D71" t="s">
        <v>117</v>
      </c>
      <c r="E71">
        <v>0</v>
      </c>
      <c r="F71">
        <v>0</v>
      </c>
      <c r="G71" t="s">
        <v>117</v>
      </c>
      <c r="H71">
        <v>0</v>
      </c>
      <c r="I71">
        <v>692180</v>
      </c>
      <c r="J71">
        <v>2</v>
      </c>
      <c r="K71" t="s">
        <v>117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692180</v>
      </c>
      <c r="S71">
        <v>2</v>
      </c>
      <c r="T71" t="s">
        <v>117</v>
      </c>
      <c r="U71">
        <v>0</v>
      </c>
      <c r="V71">
        <v>789360</v>
      </c>
      <c r="W71">
        <v>246</v>
      </c>
      <c r="X71">
        <v>692180</v>
      </c>
      <c r="Y71">
        <v>1</v>
      </c>
    </row>
    <row r="72" spans="1:25" x14ac:dyDescent="0.25">
      <c r="A72">
        <v>692180</v>
      </c>
      <c r="B72">
        <v>0</v>
      </c>
      <c r="D72" t="s">
        <v>118</v>
      </c>
      <c r="E72">
        <v>0</v>
      </c>
      <c r="F72">
        <v>0</v>
      </c>
      <c r="G72" t="s">
        <v>118</v>
      </c>
      <c r="H72">
        <v>0</v>
      </c>
      <c r="I72">
        <v>686031</v>
      </c>
      <c r="J72">
        <v>6</v>
      </c>
      <c r="K72" t="s">
        <v>118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686031</v>
      </c>
      <c r="S72">
        <v>0</v>
      </c>
      <c r="T72" t="s">
        <v>118</v>
      </c>
      <c r="U72">
        <v>0</v>
      </c>
      <c r="V72">
        <v>692180</v>
      </c>
      <c r="W72">
        <v>0</v>
      </c>
      <c r="X72">
        <v>686031</v>
      </c>
      <c r="Y72">
        <v>0</v>
      </c>
    </row>
    <row r="73" spans="1:25" x14ac:dyDescent="0.25">
      <c r="A73">
        <v>686031</v>
      </c>
      <c r="B73">
        <v>233</v>
      </c>
      <c r="D73" t="s">
        <v>119</v>
      </c>
      <c r="E73">
        <v>0</v>
      </c>
      <c r="F73">
        <v>0</v>
      </c>
      <c r="G73" t="s">
        <v>119</v>
      </c>
      <c r="H73">
        <v>0</v>
      </c>
      <c r="I73">
        <v>692173</v>
      </c>
      <c r="J73">
        <v>0</v>
      </c>
      <c r="K73" t="s">
        <v>119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692173</v>
      </c>
      <c r="S73">
        <v>0</v>
      </c>
      <c r="T73" t="s">
        <v>119</v>
      </c>
      <c r="U73">
        <v>0</v>
      </c>
      <c r="V73">
        <v>686031</v>
      </c>
      <c r="W73">
        <v>119</v>
      </c>
      <c r="X73">
        <v>692173</v>
      </c>
      <c r="Y73">
        <v>0</v>
      </c>
    </row>
    <row r="74" spans="1:25" x14ac:dyDescent="0.25">
      <c r="A74">
        <v>692173</v>
      </c>
      <c r="B74">
        <v>0</v>
      </c>
      <c r="D74" t="s">
        <v>120</v>
      </c>
      <c r="E74">
        <v>0</v>
      </c>
      <c r="F74">
        <v>0</v>
      </c>
      <c r="G74" t="s">
        <v>120</v>
      </c>
      <c r="H74">
        <v>0</v>
      </c>
      <c r="I74">
        <v>691918</v>
      </c>
      <c r="J74">
        <v>3</v>
      </c>
      <c r="K74" t="s">
        <v>120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691918</v>
      </c>
      <c r="S74">
        <v>3</v>
      </c>
      <c r="T74" t="s">
        <v>120</v>
      </c>
      <c r="U74">
        <v>0</v>
      </c>
      <c r="V74">
        <v>692173</v>
      </c>
      <c r="W74">
        <v>0</v>
      </c>
      <c r="X74">
        <v>691918</v>
      </c>
      <c r="Y74">
        <v>3</v>
      </c>
    </row>
    <row r="75" spans="1:25" x14ac:dyDescent="0.25">
      <c r="A75">
        <v>691918</v>
      </c>
      <c r="B75">
        <v>29</v>
      </c>
      <c r="D75" t="s">
        <v>121</v>
      </c>
      <c r="E75">
        <v>0</v>
      </c>
      <c r="F75">
        <v>0</v>
      </c>
      <c r="G75" t="s">
        <v>121</v>
      </c>
      <c r="H75">
        <v>0</v>
      </c>
      <c r="I75">
        <v>807562</v>
      </c>
      <c r="J75">
        <v>0</v>
      </c>
      <c r="K75" t="s">
        <v>121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807562</v>
      </c>
      <c r="S75">
        <v>0</v>
      </c>
      <c r="T75" t="s">
        <v>121</v>
      </c>
      <c r="U75">
        <v>0</v>
      </c>
      <c r="V75">
        <v>691918</v>
      </c>
      <c r="W75">
        <v>19</v>
      </c>
      <c r="X75">
        <v>807562</v>
      </c>
      <c r="Y75">
        <v>0</v>
      </c>
    </row>
    <row r="76" spans="1:25" x14ac:dyDescent="0.25">
      <c r="A76">
        <v>807562</v>
      </c>
      <c r="B76">
        <v>16</v>
      </c>
      <c r="D76" t="s">
        <v>122</v>
      </c>
      <c r="E76">
        <v>0</v>
      </c>
      <c r="F76">
        <v>0</v>
      </c>
      <c r="G76" t="s">
        <v>122</v>
      </c>
      <c r="H76">
        <v>0</v>
      </c>
      <c r="I76">
        <v>692085</v>
      </c>
      <c r="J76">
        <v>0</v>
      </c>
      <c r="K76" t="s">
        <v>122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692085</v>
      </c>
      <c r="S76">
        <v>0</v>
      </c>
      <c r="T76" t="s">
        <v>122</v>
      </c>
      <c r="U76">
        <v>0</v>
      </c>
      <c r="V76">
        <v>807562</v>
      </c>
      <c r="W76">
        <v>0</v>
      </c>
      <c r="X76">
        <v>692085</v>
      </c>
      <c r="Y76">
        <v>0</v>
      </c>
    </row>
    <row r="77" spans="1:25" x14ac:dyDescent="0.25">
      <c r="A77">
        <v>692085</v>
      </c>
      <c r="B77">
        <v>2</v>
      </c>
      <c r="D77" t="s">
        <v>123</v>
      </c>
      <c r="E77">
        <v>0</v>
      </c>
      <c r="F77">
        <v>0</v>
      </c>
      <c r="G77" t="s">
        <v>123</v>
      </c>
      <c r="H77">
        <v>0</v>
      </c>
      <c r="I77">
        <v>692100</v>
      </c>
      <c r="J77">
        <v>3</v>
      </c>
      <c r="K77" t="s">
        <v>123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692100</v>
      </c>
      <c r="S77">
        <v>5</v>
      </c>
      <c r="T77" t="s">
        <v>123</v>
      </c>
      <c r="U77">
        <v>0</v>
      </c>
      <c r="V77">
        <v>692085</v>
      </c>
      <c r="W77">
        <v>2</v>
      </c>
      <c r="X77">
        <v>692100</v>
      </c>
      <c r="Y77">
        <v>5</v>
      </c>
    </row>
    <row r="78" spans="1:25" x14ac:dyDescent="0.25">
      <c r="A78">
        <v>692100</v>
      </c>
      <c r="B78">
        <v>15</v>
      </c>
      <c r="D78" t="s">
        <v>124</v>
      </c>
      <c r="E78">
        <v>0</v>
      </c>
      <c r="F78">
        <v>0</v>
      </c>
      <c r="G78" t="s">
        <v>124</v>
      </c>
      <c r="H78">
        <v>0</v>
      </c>
      <c r="I78">
        <v>692099</v>
      </c>
      <c r="J78">
        <v>0</v>
      </c>
      <c r="K78" t="s">
        <v>124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692099</v>
      </c>
      <c r="S78">
        <v>0</v>
      </c>
      <c r="T78" t="s">
        <v>124</v>
      </c>
      <c r="U78">
        <v>0</v>
      </c>
      <c r="V78">
        <v>692100</v>
      </c>
      <c r="W78">
        <v>9</v>
      </c>
      <c r="X78">
        <v>692099</v>
      </c>
      <c r="Y78">
        <v>0</v>
      </c>
    </row>
    <row r="79" spans="1:25" x14ac:dyDescent="0.25">
      <c r="A79">
        <v>692099</v>
      </c>
      <c r="B79">
        <v>6</v>
      </c>
      <c r="D79" t="s">
        <v>125</v>
      </c>
      <c r="E79">
        <v>0</v>
      </c>
      <c r="F79">
        <v>0</v>
      </c>
      <c r="G79" t="s">
        <v>125</v>
      </c>
      <c r="H79">
        <v>0</v>
      </c>
      <c r="I79">
        <v>692333</v>
      </c>
      <c r="J79">
        <v>119</v>
      </c>
      <c r="K79" t="s">
        <v>125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692333</v>
      </c>
      <c r="S79">
        <v>79</v>
      </c>
      <c r="T79" t="s">
        <v>125</v>
      </c>
      <c r="U79">
        <v>0</v>
      </c>
      <c r="V79">
        <v>692099</v>
      </c>
      <c r="W79">
        <v>6</v>
      </c>
      <c r="X79">
        <v>692333</v>
      </c>
      <c r="Y79">
        <v>67</v>
      </c>
    </row>
    <row r="80" spans="1:25" x14ac:dyDescent="0.25">
      <c r="A80">
        <v>692333</v>
      </c>
      <c r="B80">
        <v>14</v>
      </c>
      <c r="D80" t="s">
        <v>126</v>
      </c>
      <c r="E80">
        <v>0</v>
      </c>
      <c r="F80">
        <v>0</v>
      </c>
      <c r="G80" t="s">
        <v>126</v>
      </c>
      <c r="H80">
        <v>0</v>
      </c>
      <c r="I80" t="s">
        <v>494</v>
      </c>
      <c r="J80">
        <v>17</v>
      </c>
      <c r="K80" t="s">
        <v>126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 t="s">
        <v>494</v>
      </c>
      <c r="S80">
        <v>27</v>
      </c>
      <c r="T80" t="s">
        <v>126</v>
      </c>
      <c r="U80">
        <v>0</v>
      </c>
      <c r="V80">
        <v>692333</v>
      </c>
      <c r="W80">
        <v>0</v>
      </c>
      <c r="X80" t="s">
        <v>494</v>
      </c>
      <c r="Y80">
        <v>23</v>
      </c>
    </row>
    <row r="81" spans="1:25" x14ac:dyDescent="0.25">
      <c r="A81" t="s">
        <v>494</v>
      </c>
      <c r="B81">
        <v>5</v>
      </c>
      <c r="D81" t="s">
        <v>127</v>
      </c>
      <c r="E81">
        <v>0</v>
      </c>
      <c r="F81">
        <v>0</v>
      </c>
      <c r="G81" t="s">
        <v>127</v>
      </c>
      <c r="H81">
        <v>0</v>
      </c>
      <c r="I81">
        <v>691849</v>
      </c>
      <c r="J81">
        <v>0</v>
      </c>
      <c r="K81" t="s">
        <v>127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691849</v>
      </c>
      <c r="S81">
        <v>0</v>
      </c>
      <c r="T81" t="s">
        <v>127</v>
      </c>
      <c r="U81">
        <v>0</v>
      </c>
      <c r="V81" t="s">
        <v>494</v>
      </c>
      <c r="W81">
        <v>31</v>
      </c>
      <c r="X81">
        <v>691849</v>
      </c>
      <c r="Y81">
        <v>0</v>
      </c>
    </row>
    <row r="82" spans="1:25" x14ac:dyDescent="0.25">
      <c r="A82">
        <v>691849</v>
      </c>
      <c r="B82">
        <v>1</v>
      </c>
      <c r="D82" t="s">
        <v>128</v>
      </c>
      <c r="E82">
        <v>0</v>
      </c>
      <c r="F82">
        <v>0</v>
      </c>
      <c r="G82" t="s">
        <v>128</v>
      </c>
      <c r="H82">
        <v>0</v>
      </c>
      <c r="I82" t="s">
        <v>496</v>
      </c>
      <c r="J82">
        <v>202</v>
      </c>
      <c r="K82" t="s">
        <v>128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 t="s">
        <v>496</v>
      </c>
      <c r="S82">
        <v>193</v>
      </c>
      <c r="T82" t="s">
        <v>128</v>
      </c>
      <c r="U82">
        <v>0</v>
      </c>
      <c r="V82">
        <v>691849</v>
      </c>
      <c r="W82">
        <v>1</v>
      </c>
      <c r="X82" t="s">
        <v>496</v>
      </c>
      <c r="Y82">
        <v>166</v>
      </c>
    </row>
    <row r="83" spans="1:25" x14ac:dyDescent="0.25">
      <c r="A83" t="s">
        <v>496</v>
      </c>
      <c r="B83">
        <v>206</v>
      </c>
      <c r="D83" t="s">
        <v>129</v>
      </c>
      <c r="E83">
        <v>0</v>
      </c>
      <c r="F83">
        <v>0</v>
      </c>
      <c r="G83" t="s">
        <v>129</v>
      </c>
      <c r="H83">
        <v>0</v>
      </c>
      <c r="I83">
        <v>841092</v>
      </c>
      <c r="J83">
        <v>0</v>
      </c>
      <c r="K83" t="s">
        <v>129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841092</v>
      </c>
      <c r="S83">
        <v>0</v>
      </c>
      <c r="T83" t="s">
        <v>129</v>
      </c>
      <c r="U83">
        <v>0</v>
      </c>
      <c r="V83" t="s">
        <v>496</v>
      </c>
      <c r="W83">
        <v>32</v>
      </c>
      <c r="X83">
        <v>841092</v>
      </c>
      <c r="Y83">
        <v>0</v>
      </c>
    </row>
    <row r="84" spans="1:25" x14ac:dyDescent="0.25">
      <c r="A84">
        <v>841092</v>
      </c>
      <c r="B84">
        <v>8</v>
      </c>
      <c r="D84" t="s">
        <v>130</v>
      </c>
      <c r="E84">
        <v>0</v>
      </c>
      <c r="F84">
        <v>0</v>
      </c>
      <c r="G84" t="s">
        <v>130</v>
      </c>
      <c r="H84">
        <v>0</v>
      </c>
      <c r="I84" t="s">
        <v>497</v>
      </c>
      <c r="J84">
        <v>0</v>
      </c>
      <c r="K84" t="s">
        <v>130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 t="s">
        <v>497</v>
      </c>
      <c r="S84">
        <v>0</v>
      </c>
      <c r="T84" t="s">
        <v>130</v>
      </c>
      <c r="U84">
        <v>0</v>
      </c>
      <c r="V84">
        <v>841092</v>
      </c>
      <c r="W84">
        <v>0</v>
      </c>
      <c r="X84" t="s">
        <v>497</v>
      </c>
      <c r="Y84">
        <v>0</v>
      </c>
    </row>
    <row r="85" spans="1:25" x14ac:dyDescent="0.25">
      <c r="A85" t="s">
        <v>497</v>
      </c>
      <c r="B85">
        <v>0</v>
      </c>
      <c r="D85" t="s">
        <v>131</v>
      </c>
      <c r="E85">
        <v>0</v>
      </c>
      <c r="F85">
        <v>0</v>
      </c>
      <c r="G85" t="s">
        <v>131</v>
      </c>
      <c r="H85">
        <v>0</v>
      </c>
      <c r="I85">
        <v>804723</v>
      </c>
      <c r="J85">
        <v>0</v>
      </c>
      <c r="K85" t="s">
        <v>131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804723</v>
      </c>
      <c r="S85">
        <v>0</v>
      </c>
      <c r="T85" t="s">
        <v>131</v>
      </c>
      <c r="U85">
        <v>0</v>
      </c>
      <c r="V85" t="s">
        <v>497</v>
      </c>
      <c r="W85">
        <v>0</v>
      </c>
      <c r="X85">
        <v>804723</v>
      </c>
      <c r="Y85">
        <v>0</v>
      </c>
    </row>
    <row r="86" spans="1:25" x14ac:dyDescent="0.25">
      <c r="A86">
        <v>804723</v>
      </c>
      <c r="B86">
        <v>0.13333333333332575</v>
      </c>
      <c r="D86" t="s">
        <v>132</v>
      </c>
      <c r="E86">
        <v>0</v>
      </c>
      <c r="F86">
        <v>0</v>
      </c>
      <c r="G86" t="s">
        <v>132</v>
      </c>
      <c r="H86">
        <v>0</v>
      </c>
      <c r="I86">
        <v>795005</v>
      </c>
      <c r="J86">
        <v>19</v>
      </c>
      <c r="K86" t="s">
        <v>132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795005</v>
      </c>
      <c r="S86">
        <v>16</v>
      </c>
      <c r="T86" t="s">
        <v>132</v>
      </c>
      <c r="U86">
        <v>0</v>
      </c>
      <c r="V86">
        <v>804723</v>
      </c>
      <c r="W86">
        <v>-7.5772721430666934E-15</v>
      </c>
      <c r="X86">
        <v>795005</v>
      </c>
      <c r="Y86">
        <v>15</v>
      </c>
    </row>
    <row r="87" spans="1:25" x14ac:dyDescent="0.25">
      <c r="A87">
        <v>795005</v>
      </c>
      <c r="B87">
        <v>2</v>
      </c>
      <c r="D87" t="s">
        <v>133</v>
      </c>
      <c r="E87">
        <v>0</v>
      </c>
      <c r="F87">
        <v>0</v>
      </c>
      <c r="G87" t="s">
        <v>133</v>
      </c>
      <c r="H87">
        <v>0</v>
      </c>
      <c r="I87">
        <v>841078</v>
      </c>
      <c r="J87">
        <v>6</v>
      </c>
      <c r="K87" t="s">
        <v>133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841078</v>
      </c>
      <c r="S87">
        <v>5</v>
      </c>
      <c r="T87" t="s">
        <v>133</v>
      </c>
      <c r="U87">
        <v>0</v>
      </c>
      <c r="V87">
        <v>795005</v>
      </c>
      <c r="W87">
        <v>1</v>
      </c>
      <c r="X87">
        <v>841078</v>
      </c>
      <c r="Y87">
        <v>5</v>
      </c>
    </row>
    <row r="88" spans="1:25" x14ac:dyDescent="0.25">
      <c r="A88">
        <v>841078</v>
      </c>
      <c r="B88">
        <v>4</v>
      </c>
      <c r="D88" t="s">
        <v>134</v>
      </c>
      <c r="E88">
        <v>0</v>
      </c>
      <c r="F88">
        <v>0</v>
      </c>
      <c r="G88" t="s">
        <v>134</v>
      </c>
      <c r="H88">
        <v>0</v>
      </c>
      <c r="I88" t="s">
        <v>502</v>
      </c>
      <c r="J88">
        <v>0</v>
      </c>
      <c r="K88" t="s">
        <v>134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 t="s">
        <v>502</v>
      </c>
      <c r="S88">
        <v>0</v>
      </c>
      <c r="T88" t="s">
        <v>134</v>
      </c>
      <c r="U88">
        <v>0</v>
      </c>
      <c r="V88">
        <v>841078</v>
      </c>
      <c r="W88">
        <v>0</v>
      </c>
      <c r="X88" t="s">
        <v>502</v>
      </c>
      <c r="Y88">
        <v>0</v>
      </c>
    </row>
    <row r="89" spans="1:25" x14ac:dyDescent="0.25">
      <c r="A89" t="s">
        <v>502</v>
      </c>
      <c r="B89">
        <v>19</v>
      </c>
      <c r="D89" t="s">
        <v>135</v>
      </c>
      <c r="E89">
        <v>0</v>
      </c>
      <c r="F89">
        <v>0</v>
      </c>
      <c r="G89" t="s">
        <v>135</v>
      </c>
      <c r="H89">
        <v>0</v>
      </c>
      <c r="I89">
        <v>844573</v>
      </c>
      <c r="J89">
        <v>2075</v>
      </c>
      <c r="K89" t="s">
        <v>135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844573</v>
      </c>
      <c r="S89">
        <v>3090</v>
      </c>
      <c r="T89" t="s">
        <v>135</v>
      </c>
      <c r="U89">
        <v>0</v>
      </c>
      <c r="V89" t="s">
        <v>502</v>
      </c>
      <c r="W89">
        <v>17</v>
      </c>
      <c r="X89">
        <v>844573</v>
      </c>
      <c r="Y89">
        <v>438</v>
      </c>
    </row>
    <row r="90" spans="1:25" x14ac:dyDescent="0.25">
      <c r="A90">
        <v>844573</v>
      </c>
      <c r="B90">
        <v>4186</v>
      </c>
      <c r="D90" t="s">
        <v>136</v>
      </c>
      <c r="E90">
        <v>0</v>
      </c>
      <c r="F90">
        <v>0</v>
      </c>
      <c r="G90" t="s">
        <v>136</v>
      </c>
      <c r="H90">
        <v>0</v>
      </c>
      <c r="I90" t="s">
        <v>504</v>
      </c>
      <c r="J90">
        <v>0</v>
      </c>
      <c r="K90" t="s">
        <v>136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 t="s">
        <v>504</v>
      </c>
      <c r="S90">
        <v>0</v>
      </c>
      <c r="T90" t="s">
        <v>136</v>
      </c>
      <c r="U90">
        <v>0</v>
      </c>
      <c r="V90">
        <v>844573</v>
      </c>
      <c r="W90">
        <v>2852</v>
      </c>
      <c r="X90" t="s">
        <v>504</v>
      </c>
      <c r="Y90">
        <v>0</v>
      </c>
    </row>
    <row r="91" spans="1:25" x14ac:dyDescent="0.25">
      <c r="A91" t="s">
        <v>504</v>
      </c>
      <c r="B91">
        <v>2</v>
      </c>
      <c r="D91" t="s">
        <v>137</v>
      </c>
      <c r="E91">
        <v>0</v>
      </c>
      <c r="F91">
        <v>0</v>
      </c>
      <c r="G91" t="s">
        <v>137</v>
      </c>
      <c r="H91">
        <v>0</v>
      </c>
      <c r="I91" t="s">
        <v>505</v>
      </c>
      <c r="J91">
        <v>0</v>
      </c>
      <c r="K91" t="s">
        <v>137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 t="s">
        <v>505</v>
      </c>
      <c r="S91">
        <v>0</v>
      </c>
      <c r="T91" t="s">
        <v>137</v>
      </c>
      <c r="U91">
        <v>0</v>
      </c>
      <c r="V91" t="s">
        <v>504</v>
      </c>
      <c r="W91">
        <v>0</v>
      </c>
      <c r="X91" t="s">
        <v>505</v>
      </c>
      <c r="Y91">
        <v>0</v>
      </c>
    </row>
    <row r="92" spans="1:25" x14ac:dyDescent="0.25">
      <c r="A92" t="s">
        <v>505</v>
      </c>
      <c r="B92">
        <v>2</v>
      </c>
      <c r="D92" t="s">
        <v>138</v>
      </c>
      <c r="E92">
        <v>0</v>
      </c>
      <c r="F92">
        <v>0</v>
      </c>
      <c r="G92" t="s">
        <v>138</v>
      </c>
      <c r="H92">
        <v>0</v>
      </c>
      <c r="I92" t="s">
        <v>506</v>
      </c>
      <c r="J92">
        <v>0</v>
      </c>
      <c r="K92" t="s">
        <v>138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 t="s">
        <v>506</v>
      </c>
      <c r="S92">
        <v>0</v>
      </c>
      <c r="T92" t="s">
        <v>138</v>
      </c>
      <c r="U92">
        <v>0</v>
      </c>
      <c r="V92" t="s">
        <v>505</v>
      </c>
      <c r="W92">
        <v>0</v>
      </c>
      <c r="X92" t="s">
        <v>506</v>
      </c>
      <c r="Y92">
        <v>0</v>
      </c>
    </row>
    <row r="93" spans="1:25" x14ac:dyDescent="0.25">
      <c r="A93" t="s">
        <v>506</v>
      </c>
      <c r="B93">
        <v>4</v>
      </c>
      <c r="D93" t="s">
        <v>139</v>
      </c>
      <c r="E93">
        <v>0</v>
      </c>
      <c r="F93">
        <v>0</v>
      </c>
      <c r="G93" t="s">
        <v>139</v>
      </c>
      <c r="H93">
        <v>0</v>
      </c>
      <c r="I93" t="s">
        <v>507</v>
      </c>
      <c r="J93">
        <v>0</v>
      </c>
      <c r="K93" t="s">
        <v>139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 t="s">
        <v>507</v>
      </c>
      <c r="S93">
        <v>0</v>
      </c>
      <c r="T93" t="s">
        <v>139</v>
      </c>
      <c r="U93">
        <v>0</v>
      </c>
      <c r="V93" t="s">
        <v>506</v>
      </c>
      <c r="W93">
        <v>0</v>
      </c>
      <c r="X93" t="s">
        <v>507</v>
      </c>
      <c r="Y93">
        <v>0</v>
      </c>
    </row>
    <row r="94" spans="1:25" x14ac:dyDescent="0.25">
      <c r="A94" t="s">
        <v>507</v>
      </c>
      <c r="B94">
        <v>3</v>
      </c>
      <c r="D94" t="s">
        <v>140</v>
      </c>
      <c r="E94">
        <v>0</v>
      </c>
      <c r="F94">
        <v>0</v>
      </c>
      <c r="G94" t="s">
        <v>140</v>
      </c>
      <c r="H94">
        <v>0</v>
      </c>
      <c r="I94" t="s">
        <v>508</v>
      </c>
      <c r="J94">
        <v>0</v>
      </c>
      <c r="K94" t="s">
        <v>140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 t="s">
        <v>508</v>
      </c>
      <c r="S94">
        <v>0</v>
      </c>
      <c r="T94" t="s">
        <v>140</v>
      </c>
      <c r="U94">
        <v>0</v>
      </c>
      <c r="V94" t="s">
        <v>507</v>
      </c>
      <c r="W94">
        <v>0</v>
      </c>
      <c r="X94" t="s">
        <v>508</v>
      </c>
      <c r="Y94">
        <v>0</v>
      </c>
    </row>
    <row r="95" spans="1:25" x14ac:dyDescent="0.25">
      <c r="A95" t="s">
        <v>508</v>
      </c>
      <c r="B95">
        <v>2</v>
      </c>
      <c r="D95" t="s">
        <v>141</v>
      </c>
      <c r="E95">
        <v>0</v>
      </c>
      <c r="F95">
        <v>0</v>
      </c>
      <c r="G95" t="s">
        <v>141</v>
      </c>
      <c r="H95">
        <v>0</v>
      </c>
      <c r="I95" t="s">
        <v>509</v>
      </c>
      <c r="J95">
        <v>0</v>
      </c>
      <c r="K95" t="s">
        <v>141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 t="s">
        <v>509</v>
      </c>
      <c r="S95">
        <v>0</v>
      </c>
      <c r="T95" t="s">
        <v>141</v>
      </c>
      <c r="U95">
        <v>0</v>
      </c>
      <c r="V95" t="s">
        <v>508</v>
      </c>
      <c r="W95">
        <v>0</v>
      </c>
      <c r="X95" t="s">
        <v>509</v>
      </c>
      <c r="Y95">
        <v>0</v>
      </c>
    </row>
    <row r="96" spans="1:25" x14ac:dyDescent="0.25">
      <c r="A96" t="s">
        <v>509</v>
      </c>
      <c r="B96">
        <v>1</v>
      </c>
      <c r="D96" t="s">
        <v>142</v>
      </c>
      <c r="E96">
        <v>0</v>
      </c>
      <c r="F96">
        <v>0</v>
      </c>
      <c r="G96" t="s">
        <v>142</v>
      </c>
      <c r="H96">
        <v>0</v>
      </c>
      <c r="I96" t="s">
        <v>510</v>
      </c>
      <c r="J96">
        <v>0</v>
      </c>
      <c r="K96" t="s">
        <v>142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 t="s">
        <v>510</v>
      </c>
      <c r="S96">
        <v>0</v>
      </c>
      <c r="T96" t="s">
        <v>142</v>
      </c>
      <c r="U96">
        <v>0</v>
      </c>
      <c r="V96" t="s">
        <v>509</v>
      </c>
      <c r="W96">
        <v>0</v>
      </c>
      <c r="X96" t="s">
        <v>510</v>
      </c>
      <c r="Y96">
        <v>0</v>
      </c>
    </row>
    <row r="97" spans="1:25" x14ac:dyDescent="0.25">
      <c r="A97" t="s">
        <v>510</v>
      </c>
      <c r="B97">
        <v>1</v>
      </c>
      <c r="D97" t="s">
        <v>143</v>
      </c>
      <c r="E97">
        <v>0</v>
      </c>
      <c r="F97">
        <v>0</v>
      </c>
      <c r="G97" t="s">
        <v>143</v>
      </c>
      <c r="H97">
        <v>0</v>
      </c>
      <c r="I97" t="s">
        <v>511</v>
      </c>
      <c r="J97">
        <v>0</v>
      </c>
      <c r="K97" t="s">
        <v>143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 t="s">
        <v>511</v>
      </c>
      <c r="S97">
        <v>0</v>
      </c>
      <c r="T97" t="s">
        <v>143</v>
      </c>
      <c r="U97">
        <v>0</v>
      </c>
      <c r="V97" t="s">
        <v>510</v>
      </c>
      <c r="W97">
        <v>0</v>
      </c>
      <c r="X97" t="s">
        <v>511</v>
      </c>
      <c r="Y97">
        <v>0</v>
      </c>
    </row>
    <row r="98" spans="1:25" x14ac:dyDescent="0.25">
      <c r="A98" t="s">
        <v>511</v>
      </c>
      <c r="B98">
        <v>1</v>
      </c>
      <c r="D98" t="s">
        <v>144</v>
      </c>
      <c r="E98">
        <v>0</v>
      </c>
      <c r="F98">
        <v>0</v>
      </c>
      <c r="G98" t="s">
        <v>144</v>
      </c>
      <c r="H98">
        <v>0</v>
      </c>
      <c r="I98" t="s">
        <v>512</v>
      </c>
      <c r="J98">
        <v>0</v>
      </c>
      <c r="K98" t="s">
        <v>144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 t="s">
        <v>512</v>
      </c>
      <c r="S98">
        <v>0</v>
      </c>
      <c r="T98" t="s">
        <v>144</v>
      </c>
      <c r="U98">
        <v>0</v>
      </c>
      <c r="V98" t="s">
        <v>511</v>
      </c>
      <c r="W98">
        <v>0</v>
      </c>
      <c r="X98" t="s">
        <v>512</v>
      </c>
      <c r="Y98">
        <v>0</v>
      </c>
    </row>
    <row r="99" spans="1:25" x14ac:dyDescent="0.25">
      <c r="A99" t="s">
        <v>512</v>
      </c>
      <c r="B99">
        <v>1</v>
      </c>
      <c r="D99" t="s">
        <v>145</v>
      </c>
      <c r="E99">
        <v>0</v>
      </c>
      <c r="F99">
        <v>0</v>
      </c>
      <c r="G99" t="s">
        <v>145</v>
      </c>
      <c r="H99">
        <v>0</v>
      </c>
      <c r="I99" t="s">
        <v>513</v>
      </c>
      <c r="J99">
        <v>0</v>
      </c>
      <c r="K99" t="s">
        <v>145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 t="s">
        <v>513</v>
      </c>
      <c r="S99">
        <v>0</v>
      </c>
      <c r="T99" t="s">
        <v>145</v>
      </c>
      <c r="U99">
        <v>0</v>
      </c>
      <c r="V99" t="s">
        <v>512</v>
      </c>
      <c r="W99">
        <v>0</v>
      </c>
      <c r="X99" t="s">
        <v>513</v>
      </c>
      <c r="Y99">
        <v>0</v>
      </c>
    </row>
    <row r="100" spans="1:25" x14ac:dyDescent="0.25">
      <c r="A100" t="s">
        <v>513</v>
      </c>
      <c r="B100">
        <v>1</v>
      </c>
      <c r="D100" t="s">
        <v>146</v>
      </c>
      <c r="E100">
        <v>0</v>
      </c>
      <c r="F100">
        <v>0</v>
      </c>
      <c r="G100" t="s">
        <v>146</v>
      </c>
      <c r="H100">
        <v>0</v>
      </c>
      <c r="I100" t="s">
        <v>514</v>
      </c>
      <c r="J100">
        <v>0</v>
      </c>
      <c r="K100" t="s">
        <v>146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 t="s">
        <v>514</v>
      </c>
      <c r="S100">
        <v>0</v>
      </c>
      <c r="T100" t="s">
        <v>146</v>
      </c>
      <c r="U100">
        <v>0</v>
      </c>
      <c r="V100" t="s">
        <v>513</v>
      </c>
      <c r="W100">
        <v>0</v>
      </c>
      <c r="X100" t="s">
        <v>514</v>
      </c>
      <c r="Y100">
        <v>0</v>
      </c>
    </row>
    <row r="101" spans="1:25" x14ac:dyDescent="0.25">
      <c r="A101" t="s">
        <v>514</v>
      </c>
      <c r="B101">
        <v>2</v>
      </c>
      <c r="D101" t="s">
        <v>147</v>
      </c>
      <c r="E101">
        <v>0</v>
      </c>
      <c r="F101">
        <v>0</v>
      </c>
      <c r="G101" t="s">
        <v>147</v>
      </c>
      <c r="H101">
        <v>0</v>
      </c>
      <c r="I101" t="s">
        <v>515</v>
      </c>
      <c r="J101">
        <v>0</v>
      </c>
      <c r="K101" t="s">
        <v>147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 t="s">
        <v>515</v>
      </c>
      <c r="S101">
        <v>0</v>
      </c>
      <c r="T101" t="s">
        <v>147</v>
      </c>
      <c r="U101">
        <v>0</v>
      </c>
      <c r="V101" t="s">
        <v>514</v>
      </c>
      <c r="W101">
        <v>0</v>
      </c>
      <c r="X101" t="s">
        <v>515</v>
      </c>
      <c r="Y101">
        <v>0</v>
      </c>
    </row>
    <row r="102" spans="1:25" x14ac:dyDescent="0.25">
      <c r="A102" t="s">
        <v>515</v>
      </c>
      <c r="B102">
        <v>89</v>
      </c>
      <c r="D102" t="s">
        <v>148</v>
      </c>
      <c r="E102">
        <v>0</v>
      </c>
      <c r="F102">
        <v>0</v>
      </c>
      <c r="G102" t="s">
        <v>148</v>
      </c>
      <c r="H102">
        <v>0</v>
      </c>
      <c r="I102" t="s">
        <v>516</v>
      </c>
      <c r="J102">
        <v>0</v>
      </c>
      <c r="K102" t="s">
        <v>148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 t="s">
        <v>516</v>
      </c>
      <c r="S102">
        <v>0</v>
      </c>
      <c r="T102" t="s">
        <v>148</v>
      </c>
      <c r="U102">
        <v>0</v>
      </c>
      <c r="V102" t="s">
        <v>515</v>
      </c>
      <c r="W102">
        <v>86</v>
      </c>
      <c r="X102" t="s">
        <v>516</v>
      </c>
      <c r="Y102">
        <v>0</v>
      </c>
    </row>
    <row r="103" spans="1:25" x14ac:dyDescent="0.25">
      <c r="A103" t="s">
        <v>516</v>
      </c>
      <c r="B103">
        <v>2</v>
      </c>
      <c r="D103" t="s">
        <v>149</v>
      </c>
      <c r="E103">
        <v>0</v>
      </c>
      <c r="F103">
        <v>0</v>
      </c>
      <c r="G103" t="s">
        <v>149</v>
      </c>
      <c r="H103">
        <v>0</v>
      </c>
      <c r="I103" t="s">
        <v>517</v>
      </c>
      <c r="J103">
        <v>0</v>
      </c>
      <c r="K103" t="s">
        <v>149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 t="s">
        <v>517</v>
      </c>
      <c r="S103">
        <v>0</v>
      </c>
      <c r="T103" t="s">
        <v>149</v>
      </c>
      <c r="U103">
        <v>0</v>
      </c>
      <c r="V103" t="s">
        <v>516</v>
      </c>
      <c r="W103">
        <v>2</v>
      </c>
      <c r="X103" t="s">
        <v>517</v>
      </c>
      <c r="Y103">
        <v>0</v>
      </c>
    </row>
    <row r="104" spans="1:25" x14ac:dyDescent="0.25">
      <c r="A104" t="s">
        <v>517</v>
      </c>
      <c r="B104">
        <v>15</v>
      </c>
      <c r="D104" t="s">
        <v>150</v>
      </c>
      <c r="E104">
        <v>0</v>
      </c>
      <c r="F104">
        <v>0</v>
      </c>
      <c r="G104" t="s">
        <v>150</v>
      </c>
      <c r="H104">
        <v>0</v>
      </c>
      <c r="I104" t="s">
        <v>518</v>
      </c>
      <c r="J104">
        <v>0</v>
      </c>
      <c r="K104" t="s">
        <v>150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2</v>
      </c>
      <c r="R104" t="s">
        <v>518</v>
      </c>
      <c r="S104">
        <v>0</v>
      </c>
      <c r="T104" t="s">
        <v>150</v>
      </c>
      <c r="U104">
        <v>0</v>
      </c>
      <c r="V104" t="s">
        <v>517</v>
      </c>
      <c r="W104">
        <v>15</v>
      </c>
      <c r="X104" t="s">
        <v>518</v>
      </c>
      <c r="Y104">
        <v>0</v>
      </c>
    </row>
    <row r="105" spans="1:25" x14ac:dyDescent="0.25">
      <c r="A105" t="s">
        <v>518</v>
      </c>
      <c r="B105">
        <v>3</v>
      </c>
      <c r="D105" t="s">
        <v>148</v>
      </c>
      <c r="E105">
        <v>0</v>
      </c>
      <c r="F105">
        <v>0</v>
      </c>
      <c r="G105" t="s">
        <v>148</v>
      </c>
      <c r="H105">
        <v>0</v>
      </c>
      <c r="I105" t="s">
        <v>519</v>
      </c>
      <c r="J105">
        <v>0</v>
      </c>
      <c r="K105" t="s">
        <v>148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 t="s">
        <v>519</v>
      </c>
      <c r="S105">
        <v>0</v>
      </c>
      <c r="T105" t="s">
        <v>148</v>
      </c>
      <c r="U105">
        <v>0</v>
      </c>
      <c r="V105" t="s">
        <v>518</v>
      </c>
      <c r="W105">
        <v>3</v>
      </c>
      <c r="X105" t="s">
        <v>519</v>
      </c>
      <c r="Y105">
        <v>0</v>
      </c>
    </row>
    <row r="106" spans="1:25" x14ac:dyDescent="0.25">
      <c r="A106" t="s">
        <v>519</v>
      </c>
      <c r="B106">
        <v>39</v>
      </c>
      <c r="D106" t="s">
        <v>151</v>
      </c>
      <c r="E106">
        <v>0</v>
      </c>
      <c r="F106">
        <v>0</v>
      </c>
      <c r="G106" t="s">
        <v>151</v>
      </c>
      <c r="H106">
        <v>0</v>
      </c>
      <c r="I106" t="s">
        <v>520</v>
      </c>
      <c r="J106">
        <v>0</v>
      </c>
      <c r="K106" t="s">
        <v>151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 t="s">
        <v>520</v>
      </c>
      <c r="S106">
        <v>0</v>
      </c>
      <c r="T106" t="s">
        <v>151</v>
      </c>
      <c r="U106">
        <v>0</v>
      </c>
      <c r="V106" t="s">
        <v>519</v>
      </c>
      <c r="W106">
        <v>39</v>
      </c>
      <c r="X106" t="s">
        <v>520</v>
      </c>
      <c r="Y106">
        <v>0</v>
      </c>
    </row>
    <row r="107" spans="1:25" x14ac:dyDescent="0.25">
      <c r="A107" t="s">
        <v>520</v>
      </c>
      <c r="B107">
        <v>1</v>
      </c>
      <c r="D107" t="s">
        <v>152</v>
      </c>
      <c r="E107">
        <v>0</v>
      </c>
      <c r="F107">
        <v>0</v>
      </c>
      <c r="G107" t="s">
        <v>152</v>
      </c>
      <c r="H107">
        <v>0</v>
      </c>
      <c r="I107" t="s">
        <v>522</v>
      </c>
      <c r="J107">
        <v>0</v>
      </c>
      <c r="K107" t="s">
        <v>152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 t="s">
        <v>522</v>
      </c>
      <c r="S107">
        <v>0</v>
      </c>
      <c r="T107" t="s">
        <v>152</v>
      </c>
      <c r="U107">
        <v>0</v>
      </c>
      <c r="V107" t="s">
        <v>520</v>
      </c>
      <c r="W107">
        <v>1</v>
      </c>
      <c r="X107" t="s">
        <v>522</v>
      </c>
      <c r="Y107">
        <v>0</v>
      </c>
    </row>
    <row r="108" spans="1:25" x14ac:dyDescent="0.25">
      <c r="A108" t="s">
        <v>522</v>
      </c>
      <c r="B108">
        <v>1</v>
      </c>
      <c r="D108" t="s">
        <v>153</v>
      </c>
      <c r="E108">
        <v>0</v>
      </c>
      <c r="F108">
        <v>0</v>
      </c>
      <c r="G108" t="s">
        <v>153</v>
      </c>
      <c r="H108">
        <v>0</v>
      </c>
      <c r="I108" t="s">
        <v>523</v>
      </c>
      <c r="J108">
        <v>0</v>
      </c>
      <c r="K108" t="s">
        <v>153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 t="s">
        <v>523</v>
      </c>
      <c r="S108">
        <v>0</v>
      </c>
      <c r="T108" t="s">
        <v>153</v>
      </c>
      <c r="U108">
        <v>0</v>
      </c>
      <c r="V108" t="s">
        <v>522</v>
      </c>
      <c r="W108">
        <v>1</v>
      </c>
      <c r="X108" t="s">
        <v>523</v>
      </c>
      <c r="Y108">
        <v>0</v>
      </c>
    </row>
    <row r="109" spans="1:25" x14ac:dyDescent="0.25">
      <c r="A109" t="s">
        <v>523</v>
      </c>
      <c r="B109">
        <v>3</v>
      </c>
      <c r="D109" t="s">
        <v>154</v>
      </c>
      <c r="E109">
        <v>0</v>
      </c>
      <c r="F109">
        <v>0</v>
      </c>
      <c r="G109" t="s">
        <v>154</v>
      </c>
      <c r="H109">
        <v>0</v>
      </c>
      <c r="I109">
        <v>2200052</v>
      </c>
      <c r="J109">
        <v>0</v>
      </c>
      <c r="K109" t="s">
        <v>154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2200052</v>
      </c>
      <c r="S109">
        <v>0</v>
      </c>
      <c r="T109" t="s">
        <v>154</v>
      </c>
      <c r="U109">
        <v>0</v>
      </c>
      <c r="V109" t="s">
        <v>523</v>
      </c>
      <c r="W109">
        <v>3</v>
      </c>
      <c r="X109">
        <v>2200052</v>
      </c>
      <c r="Y109">
        <v>0</v>
      </c>
    </row>
    <row r="110" spans="1:25" x14ac:dyDescent="0.25">
      <c r="A110">
        <v>2200052</v>
      </c>
      <c r="B110">
        <v>2</v>
      </c>
      <c r="D110" t="s">
        <v>155</v>
      </c>
      <c r="E110">
        <v>0</v>
      </c>
      <c r="F110">
        <v>0</v>
      </c>
      <c r="G110" t="s">
        <v>155</v>
      </c>
      <c r="H110">
        <v>0</v>
      </c>
      <c r="I110">
        <v>2200053</v>
      </c>
      <c r="J110">
        <v>0</v>
      </c>
      <c r="K110" t="s">
        <v>155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2200053</v>
      </c>
      <c r="S110">
        <v>0</v>
      </c>
      <c r="T110" t="s">
        <v>155</v>
      </c>
      <c r="U110">
        <v>0</v>
      </c>
      <c r="V110">
        <v>2200052</v>
      </c>
      <c r="W110">
        <v>2</v>
      </c>
      <c r="X110">
        <v>2200053</v>
      </c>
      <c r="Y110">
        <v>0</v>
      </c>
    </row>
    <row r="111" spans="1:25" x14ac:dyDescent="0.25">
      <c r="A111">
        <v>2200053</v>
      </c>
      <c r="B111">
        <v>1</v>
      </c>
      <c r="D111" t="s">
        <v>156</v>
      </c>
      <c r="E111">
        <v>0</v>
      </c>
      <c r="F111">
        <v>0</v>
      </c>
      <c r="G111" t="s">
        <v>156</v>
      </c>
      <c r="H111">
        <v>0</v>
      </c>
      <c r="I111">
        <v>2200055</v>
      </c>
      <c r="J111">
        <v>0</v>
      </c>
      <c r="K111" t="s">
        <v>156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2200055</v>
      </c>
      <c r="S111">
        <v>0</v>
      </c>
      <c r="T111" t="s">
        <v>156</v>
      </c>
      <c r="U111">
        <v>0</v>
      </c>
      <c r="V111">
        <v>2200053</v>
      </c>
      <c r="W111">
        <v>1</v>
      </c>
      <c r="X111">
        <v>2200055</v>
      </c>
      <c r="Y111">
        <v>0</v>
      </c>
    </row>
    <row r="112" spans="1:25" x14ac:dyDescent="0.25">
      <c r="A112">
        <v>2200055</v>
      </c>
      <c r="B112">
        <v>1</v>
      </c>
      <c r="D112" t="s">
        <v>157</v>
      </c>
      <c r="E112">
        <v>0</v>
      </c>
      <c r="F112">
        <v>0</v>
      </c>
      <c r="G112" t="s">
        <v>157</v>
      </c>
      <c r="H112">
        <v>0</v>
      </c>
      <c r="I112" t="s">
        <v>524</v>
      </c>
      <c r="J112">
        <v>0</v>
      </c>
      <c r="K112" t="s">
        <v>157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 t="s">
        <v>524</v>
      </c>
      <c r="S112">
        <v>0</v>
      </c>
      <c r="T112" t="s">
        <v>157</v>
      </c>
      <c r="U112">
        <v>0</v>
      </c>
      <c r="V112">
        <v>2200055</v>
      </c>
      <c r="W112">
        <v>1</v>
      </c>
      <c r="X112" t="s">
        <v>524</v>
      </c>
      <c r="Y112">
        <v>0</v>
      </c>
    </row>
    <row r="113" spans="1:25" x14ac:dyDescent="0.25">
      <c r="A113" t="s">
        <v>524</v>
      </c>
      <c r="B113">
        <v>14</v>
      </c>
      <c r="D113" t="s">
        <v>158</v>
      </c>
      <c r="E113">
        <v>0</v>
      </c>
      <c r="F113">
        <v>0</v>
      </c>
      <c r="G113" t="s">
        <v>158</v>
      </c>
      <c r="H113">
        <v>0</v>
      </c>
      <c r="I113" t="s">
        <v>526</v>
      </c>
      <c r="J113">
        <v>0</v>
      </c>
      <c r="K113" t="s">
        <v>158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 t="s">
        <v>526</v>
      </c>
      <c r="S113">
        <v>0</v>
      </c>
      <c r="T113" t="s">
        <v>158</v>
      </c>
      <c r="U113">
        <v>0</v>
      </c>
      <c r="V113" t="s">
        <v>524</v>
      </c>
      <c r="W113">
        <v>7</v>
      </c>
      <c r="X113" t="s">
        <v>526</v>
      </c>
      <c r="Y113">
        <v>0</v>
      </c>
    </row>
    <row r="114" spans="1:25" x14ac:dyDescent="0.25">
      <c r="A114" t="s">
        <v>526</v>
      </c>
      <c r="B114">
        <v>1</v>
      </c>
      <c r="D114" t="s">
        <v>159</v>
      </c>
      <c r="E114">
        <v>0</v>
      </c>
      <c r="F114">
        <v>0</v>
      </c>
      <c r="G114" t="s">
        <v>159</v>
      </c>
      <c r="H114">
        <v>0</v>
      </c>
      <c r="I114" t="s">
        <v>527</v>
      </c>
      <c r="J114">
        <v>0</v>
      </c>
      <c r="K114" t="s">
        <v>159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 t="s">
        <v>527</v>
      </c>
      <c r="S114">
        <v>0</v>
      </c>
      <c r="T114" t="s">
        <v>159</v>
      </c>
      <c r="U114">
        <v>0</v>
      </c>
      <c r="V114" t="s">
        <v>526</v>
      </c>
      <c r="W114">
        <v>1</v>
      </c>
      <c r="X114" t="s">
        <v>527</v>
      </c>
      <c r="Y114">
        <v>0</v>
      </c>
    </row>
    <row r="115" spans="1:25" x14ac:dyDescent="0.25">
      <c r="A115" t="s">
        <v>527</v>
      </c>
      <c r="B115">
        <v>3</v>
      </c>
      <c r="D115" t="s">
        <v>160</v>
      </c>
      <c r="E115">
        <v>0</v>
      </c>
      <c r="F115">
        <v>0</v>
      </c>
      <c r="G115" t="s">
        <v>160</v>
      </c>
      <c r="H115">
        <v>0</v>
      </c>
      <c r="I115" t="s">
        <v>531</v>
      </c>
      <c r="J115">
        <v>0</v>
      </c>
      <c r="K115" t="s">
        <v>160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 t="s">
        <v>531</v>
      </c>
      <c r="S115">
        <v>0</v>
      </c>
      <c r="T115" t="s">
        <v>160</v>
      </c>
      <c r="U115">
        <v>0</v>
      </c>
      <c r="V115" t="s">
        <v>527</v>
      </c>
      <c r="W115">
        <v>3</v>
      </c>
      <c r="X115" t="s">
        <v>531</v>
      </c>
      <c r="Y115">
        <v>0</v>
      </c>
    </row>
    <row r="116" spans="1:25" x14ac:dyDescent="0.25">
      <c r="A116" t="s">
        <v>531</v>
      </c>
      <c r="B116">
        <v>5</v>
      </c>
      <c r="D116" t="s">
        <v>161</v>
      </c>
      <c r="E116">
        <v>0</v>
      </c>
      <c r="F116">
        <v>0</v>
      </c>
      <c r="G116" t="s">
        <v>161</v>
      </c>
      <c r="H116">
        <v>0</v>
      </c>
      <c r="I116" t="s">
        <v>532</v>
      </c>
      <c r="J116">
        <v>0</v>
      </c>
      <c r="K116" t="s">
        <v>161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 t="s">
        <v>532</v>
      </c>
      <c r="S116">
        <v>0</v>
      </c>
      <c r="T116" t="s">
        <v>161</v>
      </c>
      <c r="U116">
        <v>0</v>
      </c>
      <c r="V116" t="s">
        <v>531</v>
      </c>
      <c r="W116">
        <v>5</v>
      </c>
      <c r="X116" t="s">
        <v>532</v>
      </c>
      <c r="Y116">
        <v>0</v>
      </c>
    </row>
    <row r="117" spans="1:25" x14ac:dyDescent="0.25">
      <c r="A117" t="s">
        <v>532</v>
      </c>
      <c r="B117">
        <v>5</v>
      </c>
      <c r="D117" t="s">
        <v>162</v>
      </c>
      <c r="E117">
        <v>0</v>
      </c>
      <c r="F117">
        <v>0</v>
      </c>
      <c r="G117" t="s">
        <v>162</v>
      </c>
      <c r="H117">
        <v>0</v>
      </c>
      <c r="I117" t="s">
        <v>533</v>
      </c>
      <c r="J117">
        <v>2</v>
      </c>
      <c r="K117" t="s">
        <v>162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 t="s">
        <v>533</v>
      </c>
      <c r="S117">
        <v>2</v>
      </c>
      <c r="T117" t="s">
        <v>162</v>
      </c>
      <c r="U117">
        <v>0</v>
      </c>
      <c r="V117" t="s">
        <v>532</v>
      </c>
      <c r="W117">
        <v>5</v>
      </c>
      <c r="X117" t="s">
        <v>533</v>
      </c>
      <c r="Y117">
        <v>2</v>
      </c>
    </row>
    <row r="118" spans="1:25" x14ac:dyDescent="0.25">
      <c r="A118" t="s">
        <v>533</v>
      </c>
      <c r="B118">
        <v>1</v>
      </c>
      <c r="D118" t="s">
        <v>163</v>
      </c>
      <c r="E118">
        <v>0</v>
      </c>
      <c r="F118">
        <v>0</v>
      </c>
      <c r="G118" t="s">
        <v>163</v>
      </c>
      <c r="H118">
        <v>0</v>
      </c>
      <c r="I118" t="s">
        <v>534</v>
      </c>
      <c r="J118">
        <v>0</v>
      </c>
      <c r="K118" t="s">
        <v>163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 t="s">
        <v>534</v>
      </c>
      <c r="S118">
        <v>0</v>
      </c>
      <c r="T118" t="s">
        <v>163</v>
      </c>
      <c r="U118">
        <v>0</v>
      </c>
      <c r="V118" t="s">
        <v>533</v>
      </c>
      <c r="W118">
        <v>1</v>
      </c>
      <c r="X118" t="s">
        <v>534</v>
      </c>
      <c r="Y118">
        <v>0</v>
      </c>
    </row>
    <row r="119" spans="1:25" x14ac:dyDescent="0.25">
      <c r="A119" t="s">
        <v>534</v>
      </c>
      <c r="B119">
        <v>0</v>
      </c>
      <c r="D119" t="s">
        <v>164</v>
      </c>
      <c r="E119">
        <v>0</v>
      </c>
      <c r="F119">
        <v>0</v>
      </c>
      <c r="G119" t="s">
        <v>164</v>
      </c>
      <c r="H119">
        <v>0</v>
      </c>
      <c r="I119" t="s">
        <v>535</v>
      </c>
      <c r="J119">
        <v>0</v>
      </c>
      <c r="K119" t="s">
        <v>164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 t="s">
        <v>535</v>
      </c>
      <c r="S119">
        <v>0</v>
      </c>
      <c r="T119" t="s">
        <v>164</v>
      </c>
      <c r="U119">
        <v>0</v>
      </c>
      <c r="V119" t="s">
        <v>534</v>
      </c>
      <c r="W119">
        <v>0</v>
      </c>
      <c r="X119" t="s">
        <v>535</v>
      </c>
      <c r="Y119">
        <v>0</v>
      </c>
    </row>
    <row r="120" spans="1:25" x14ac:dyDescent="0.25">
      <c r="A120" t="s">
        <v>535</v>
      </c>
      <c r="B120">
        <v>0</v>
      </c>
      <c r="D120" t="s">
        <v>165</v>
      </c>
      <c r="E120">
        <v>0</v>
      </c>
      <c r="F120">
        <v>0</v>
      </c>
      <c r="G120" t="s">
        <v>165</v>
      </c>
      <c r="H120">
        <v>0</v>
      </c>
      <c r="I120" t="s">
        <v>536</v>
      </c>
      <c r="J120">
        <v>0</v>
      </c>
      <c r="K120" t="s">
        <v>165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 t="s">
        <v>536</v>
      </c>
      <c r="S120">
        <v>0</v>
      </c>
      <c r="T120" t="s">
        <v>165</v>
      </c>
      <c r="U120">
        <v>0</v>
      </c>
      <c r="V120" t="s">
        <v>535</v>
      </c>
      <c r="W120">
        <v>0</v>
      </c>
      <c r="X120" t="s">
        <v>536</v>
      </c>
      <c r="Y120">
        <v>0</v>
      </c>
    </row>
    <row r="121" spans="1:25" x14ac:dyDescent="0.25">
      <c r="A121" t="s">
        <v>536</v>
      </c>
      <c r="B121">
        <v>0</v>
      </c>
      <c r="D121" t="s">
        <v>166</v>
      </c>
      <c r="E121">
        <v>0</v>
      </c>
      <c r="F121">
        <v>0</v>
      </c>
      <c r="G121" t="s">
        <v>166</v>
      </c>
      <c r="H121">
        <v>0</v>
      </c>
      <c r="I121" t="s">
        <v>537</v>
      </c>
      <c r="J121">
        <v>0</v>
      </c>
      <c r="K121" t="s">
        <v>166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 t="s">
        <v>537</v>
      </c>
      <c r="S121">
        <v>0</v>
      </c>
      <c r="T121" t="s">
        <v>166</v>
      </c>
      <c r="U121">
        <v>0</v>
      </c>
      <c r="V121" t="s">
        <v>536</v>
      </c>
      <c r="W121">
        <v>0</v>
      </c>
      <c r="X121" t="s">
        <v>537</v>
      </c>
      <c r="Y121">
        <v>0</v>
      </c>
    </row>
    <row r="122" spans="1:25" x14ac:dyDescent="0.25">
      <c r="A122" t="s">
        <v>537</v>
      </c>
      <c r="B122">
        <v>9</v>
      </c>
      <c r="D122" t="s">
        <v>167</v>
      </c>
      <c r="E122">
        <v>0</v>
      </c>
      <c r="F122">
        <v>0</v>
      </c>
      <c r="G122" t="s">
        <v>167</v>
      </c>
      <c r="H122">
        <v>0</v>
      </c>
      <c r="I122" t="s">
        <v>538</v>
      </c>
      <c r="J122">
        <v>0</v>
      </c>
      <c r="K122" t="s">
        <v>167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 t="s">
        <v>538</v>
      </c>
      <c r="S122">
        <v>0</v>
      </c>
      <c r="T122" t="s">
        <v>167</v>
      </c>
      <c r="U122">
        <v>0</v>
      </c>
      <c r="V122" t="s">
        <v>537</v>
      </c>
      <c r="W122">
        <v>9</v>
      </c>
      <c r="X122" t="s">
        <v>538</v>
      </c>
      <c r="Y122">
        <v>0</v>
      </c>
    </row>
    <row r="123" spans="1:25" x14ac:dyDescent="0.25">
      <c r="A123" t="s">
        <v>538</v>
      </c>
      <c r="B123">
        <v>14</v>
      </c>
      <c r="D123" t="s">
        <v>168</v>
      </c>
      <c r="E123">
        <v>0</v>
      </c>
      <c r="F123">
        <v>0</v>
      </c>
      <c r="G123" t="s">
        <v>168</v>
      </c>
      <c r="H123">
        <v>0</v>
      </c>
      <c r="I123" t="s">
        <v>539</v>
      </c>
      <c r="J123">
        <v>2</v>
      </c>
      <c r="K123" t="s">
        <v>168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 t="s">
        <v>539</v>
      </c>
      <c r="S123">
        <v>2</v>
      </c>
      <c r="T123" t="s">
        <v>168</v>
      </c>
      <c r="U123">
        <v>0</v>
      </c>
      <c r="V123" t="s">
        <v>538</v>
      </c>
      <c r="W123">
        <v>14</v>
      </c>
      <c r="X123" t="s">
        <v>539</v>
      </c>
      <c r="Y123">
        <v>2</v>
      </c>
    </row>
    <row r="124" spans="1:25" x14ac:dyDescent="0.25">
      <c r="A124" t="s">
        <v>539</v>
      </c>
      <c r="B124">
        <v>7</v>
      </c>
      <c r="D124" t="s">
        <v>169</v>
      </c>
      <c r="E124">
        <v>0</v>
      </c>
      <c r="F124">
        <v>0</v>
      </c>
      <c r="G124" t="s">
        <v>169</v>
      </c>
      <c r="H124">
        <v>0</v>
      </c>
      <c r="I124" t="s">
        <v>540</v>
      </c>
      <c r="J124">
        <v>1</v>
      </c>
      <c r="K124" t="s">
        <v>169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 t="s">
        <v>540</v>
      </c>
      <c r="S124">
        <v>1</v>
      </c>
      <c r="T124" t="s">
        <v>169</v>
      </c>
      <c r="U124">
        <v>0</v>
      </c>
      <c r="V124" t="s">
        <v>539</v>
      </c>
      <c r="W124">
        <v>7</v>
      </c>
      <c r="X124" t="s">
        <v>540</v>
      </c>
      <c r="Y124">
        <v>1</v>
      </c>
    </row>
    <row r="125" spans="1:25" x14ac:dyDescent="0.25">
      <c r="A125" t="s">
        <v>540</v>
      </c>
      <c r="B125">
        <v>3</v>
      </c>
      <c r="D125" t="s">
        <v>170</v>
      </c>
      <c r="E125">
        <v>0</v>
      </c>
      <c r="F125">
        <v>0</v>
      </c>
      <c r="G125" t="s">
        <v>170</v>
      </c>
      <c r="H125">
        <v>0</v>
      </c>
      <c r="I125" t="s">
        <v>541</v>
      </c>
      <c r="J125">
        <v>0</v>
      </c>
      <c r="K125" t="s">
        <v>170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 t="s">
        <v>541</v>
      </c>
      <c r="S125">
        <v>0</v>
      </c>
      <c r="T125" t="s">
        <v>170</v>
      </c>
      <c r="U125">
        <v>0</v>
      </c>
      <c r="V125" t="s">
        <v>540</v>
      </c>
      <c r="W125">
        <v>3</v>
      </c>
      <c r="X125" t="s">
        <v>541</v>
      </c>
      <c r="Y125">
        <v>0</v>
      </c>
    </row>
    <row r="126" spans="1:25" x14ac:dyDescent="0.25">
      <c r="A126" t="s">
        <v>541</v>
      </c>
      <c r="B126">
        <v>2</v>
      </c>
      <c r="D126" t="s">
        <v>171</v>
      </c>
      <c r="E126">
        <v>0</v>
      </c>
      <c r="F126">
        <v>0</v>
      </c>
      <c r="G126" t="s">
        <v>171</v>
      </c>
      <c r="H126">
        <v>0</v>
      </c>
      <c r="I126" t="s">
        <v>542</v>
      </c>
      <c r="J126">
        <v>0</v>
      </c>
      <c r="K126" t="s">
        <v>171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 t="s">
        <v>542</v>
      </c>
      <c r="S126">
        <v>0</v>
      </c>
      <c r="T126" t="s">
        <v>171</v>
      </c>
      <c r="U126">
        <v>0</v>
      </c>
      <c r="V126" t="s">
        <v>541</v>
      </c>
      <c r="W126">
        <v>2</v>
      </c>
      <c r="X126" t="s">
        <v>542</v>
      </c>
      <c r="Y126">
        <v>0</v>
      </c>
    </row>
    <row r="127" spans="1:25" x14ac:dyDescent="0.25">
      <c r="A127" t="s">
        <v>542</v>
      </c>
      <c r="B127">
        <v>3</v>
      </c>
      <c r="D127" t="s">
        <v>172</v>
      </c>
      <c r="E127">
        <v>0</v>
      </c>
      <c r="F127">
        <v>0</v>
      </c>
      <c r="G127" t="s">
        <v>172</v>
      </c>
      <c r="H127">
        <v>0</v>
      </c>
      <c r="I127" t="s">
        <v>543</v>
      </c>
      <c r="J127">
        <v>0</v>
      </c>
      <c r="K127" t="s">
        <v>172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 t="s">
        <v>543</v>
      </c>
      <c r="S127">
        <v>0</v>
      </c>
      <c r="T127" t="s">
        <v>172</v>
      </c>
      <c r="U127">
        <v>0</v>
      </c>
      <c r="V127" t="s">
        <v>542</v>
      </c>
      <c r="W127">
        <v>3</v>
      </c>
      <c r="X127" t="s">
        <v>543</v>
      </c>
      <c r="Y127">
        <v>0</v>
      </c>
    </row>
    <row r="128" spans="1:25" x14ac:dyDescent="0.25">
      <c r="A128" t="s">
        <v>543</v>
      </c>
      <c r="B128">
        <v>27</v>
      </c>
      <c r="D128" t="s">
        <v>173</v>
      </c>
      <c r="E128">
        <v>0</v>
      </c>
      <c r="F128">
        <v>0</v>
      </c>
      <c r="G128" t="s">
        <v>173</v>
      </c>
      <c r="H128">
        <v>0</v>
      </c>
      <c r="I128" t="s">
        <v>544</v>
      </c>
      <c r="J128">
        <v>0</v>
      </c>
      <c r="K128" t="s">
        <v>173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 t="s">
        <v>544</v>
      </c>
      <c r="S128">
        <v>0</v>
      </c>
      <c r="T128" t="s">
        <v>173</v>
      </c>
      <c r="U128">
        <v>0</v>
      </c>
      <c r="V128" t="s">
        <v>543</v>
      </c>
      <c r="W128">
        <v>27</v>
      </c>
      <c r="X128" t="s">
        <v>544</v>
      </c>
      <c r="Y128">
        <v>0</v>
      </c>
    </row>
    <row r="129" spans="1:25" x14ac:dyDescent="0.25">
      <c r="A129" t="s">
        <v>544</v>
      </c>
      <c r="B129">
        <v>23</v>
      </c>
      <c r="D129" t="s">
        <v>174</v>
      </c>
      <c r="E129">
        <v>0</v>
      </c>
      <c r="F129">
        <v>0</v>
      </c>
      <c r="G129" t="s">
        <v>174</v>
      </c>
      <c r="H129">
        <v>0</v>
      </c>
      <c r="I129" t="s">
        <v>545</v>
      </c>
      <c r="J129">
        <v>0</v>
      </c>
      <c r="K129" t="s">
        <v>174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 t="s">
        <v>545</v>
      </c>
      <c r="S129">
        <v>0</v>
      </c>
      <c r="T129" t="s">
        <v>174</v>
      </c>
      <c r="U129">
        <v>0</v>
      </c>
      <c r="V129" t="s">
        <v>544</v>
      </c>
      <c r="W129">
        <v>23</v>
      </c>
      <c r="X129" t="s">
        <v>545</v>
      </c>
      <c r="Y129">
        <v>0</v>
      </c>
    </row>
    <row r="130" spans="1:25" x14ac:dyDescent="0.25">
      <c r="A130" t="s">
        <v>545</v>
      </c>
      <c r="B130">
        <v>2</v>
      </c>
      <c r="D130" t="s">
        <v>175</v>
      </c>
      <c r="E130">
        <v>0</v>
      </c>
      <c r="F130">
        <v>0</v>
      </c>
      <c r="G130" t="s">
        <v>175</v>
      </c>
      <c r="H130">
        <v>0</v>
      </c>
      <c r="I130" t="s">
        <v>546</v>
      </c>
      <c r="J130">
        <v>0</v>
      </c>
      <c r="K130" t="s">
        <v>175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 t="s">
        <v>546</v>
      </c>
      <c r="S130">
        <v>0</v>
      </c>
      <c r="T130" t="s">
        <v>175</v>
      </c>
      <c r="U130">
        <v>0</v>
      </c>
      <c r="V130" t="s">
        <v>545</v>
      </c>
      <c r="W130">
        <v>2</v>
      </c>
      <c r="X130" t="s">
        <v>546</v>
      </c>
      <c r="Y130">
        <v>0</v>
      </c>
    </row>
    <row r="131" spans="1:25" x14ac:dyDescent="0.25">
      <c r="A131" t="s">
        <v>546</v>
      </c>
      <c r="B131">
        <v>0</v>
      </c>
      <c r="D131" t="s">
        <v>176</v>
      </c>
      <c r="E131">
        <v>0</v>
      </c>
      <c r="F131">
        <v>0</v>
      </c>
      <c r="G131" t="s">
        <v>176</v>
      </c>
      <c r="H131">
        <v>0</v>
      </c>
      <c r="I131" t="s">
        <v>547</v>
      </c>
      <c r="J131">
        <v>0</v>
      </c>
      <c r="K131" t="s">
        <v>176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 t="s">
        <v>547</v>
      </c>
      <c r="S131">
        <v>0</v>
      </c>
      <c r="T131" t="s">
        <v>176</v>
      </c>
      <c r="U131">
        <v>0</v>
      </c>
      <c r="V131" t="s">
        <v>546</v>
      </c>
      <c r="W131">
        <v>0</v>
      </c>
      <c r="X131" t="s">
        <v>547</v>
      </c>
      <c r="Y131">
        <v>0</v>
      </c>
    </row>
    <row r="132" spans="1:25" x14ac:dyDescent="0.25">
      <c r="A132" t="s">
        <v>547</v>
      </c>
      <c r="B132">
        <v>1</v>
      </c>
      <c r="D132" t="s">
        <v>177</v>
      </c>
      <c r="E132">
        <v>0</v>
      </c>
      <c r="F132">
        <v>0</v>
      </c>
      <c r="G132" t="s">
        <v>177</v>
      </c>
      <c r="H132">
        <v>0</v>
      </c>
      <c r="I132" t="s">
        <v>548</v>
      </c>
      <c r="J132">
        <v>0</v>
      </c>
      <c r="K132" t="s">
        <v>177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 t="s">
        <v>548</v>
      </c>
      <c r="S132">
        <v>0</v>
      </c>
      <c r="T132" t="s">
        <v>177</v>
      </c>
      <c r="U132">
        <v>0</v>
      </c>
      <c r="V132" t="s">
        <v>547</v>
      </c>
      <c r="W132">
        <v>1</v>
      </c>
      <c r="X132" t="s">
        <v>548</v>
      </c>
      <c r="Y132">
        <v>0</v>
      </c>
    </row>
    <row r="133" spans="1:25" x14ac:dyDescent="0.25">
      <c r="A133" t="s">
        <v>548</v>
      </c>
      <c r="B133">
        <v>0</v>
      </c>
      <c r="D133" t="s">
        <v>178</v>
      </c>
      <c r="E133">
        <v>0</v>
      </c>
      <c r="F133">
        <v>0</v>
      </c>
      <c r="G133" t="s">
        <v>178</v>
      </c>
      <c r="H133">
        <v>0</v>
      </c>
      <c r="I133" t="s">
        <v>549</v>
      </c>
      <c r="J133">
        <v>0</v>
      </c>
      <c r="K133" t="s">
        <v>178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 t="s">
        <v>549</v>
      </c>
      <c r="S133">
        <v>0</v>
      </c>
      <c r="T133" t="s">
        <v>178</v>
      </c>
      <c r="U133">
        <v>0</v>
      </c>
      <c r="V133" t="s">
        <v>548</v>
      </c>
      <c r="W133">
        <v>0</v>
      </c>
      <c r="X133" t="s">
        <v>549</v>
      </c>
      <c r="Y133">
        <v>0</v>
      </c>
    </row>
    <row r="134" spans="1:25" x14ac:dyDescent="0.25">
      <c r="A134" t="s">
        <v>549</v>
      </c>
      <c r="B134">
        <v>0</v>
      </c>
      <c r="D134" t="s">
        <v>179</v>
      </c>
      <c r="E134">
        <v>0</v>
      </c>
      <c r="F134">
        <v>0</v>
      </c>
      <c r="G134" t="s">
        <v>179</v>
      </c>
      <c r="H134">
        <v>0</v>
      </c>
      <c r="I134" t="s">
        <v>550</v>
      </c>
      <c r="J134">
        <v>0</v>
      </c>
      <c r="K134" t="s">
        <v>179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 t="s">
        <v>550</v>
      </c>
      <c r="S134">
        <v>0</v>
      </c>
      <c r="T134" t="s">
        <v>179</v>
      </c>
      <c r="U134">
        <v>0</v>
      </c>
      <c r="V134" t="s">
        <v>549</v>
      </c>
      <c r="W134">
        <v>0</v>
      </c>
      <c r="X134" t="s">
        <v>550</v>
      </c>
      <c r="Y134">
        <v>0</v>
      </c>
    </row>
    <row r="135" spans="1:25" x14ac:dyDescent="0.25">
      <c r="A135" t="s">
        <v>550</v>
      </c>
      <c r="B135">
        <v>2</v>
      </c>
      <c r="D135" t="s">
        <v>180</v>
      </c>
      <c r="E135">
        <v>0</v>
      </c>
      <c r="F135">
        <v>0</v>
      </c>
      <c r="G135" t="s">
        <v>180</v>
      </c>
      <c r="H135">
        <v>0</v>
      </c>
      <c r="I135" t="s">
        <v>551</v>
      </c>
      <c r="J135">
        <v>0</v>
      </c>
      <c r="K135" t="s">
        <v>180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 t="s">
        <v>551</v>
      </c>
      <c r="S135">
        <v>0</v>
      </c>
      <c r="T135" t="s">
        <v>180</v>
      </c>
      <c r="U135">
        <v>0</v>
      </c>
      <c r="V135" t="s">
        <v>550</v>
      </c>
      <c r="W135">
        <v>2</v>
      </c>
      <c r="X135" t="s">
        <v>551</v>
      </c>
      <c r="Y135">
        <v>0</v>
      </c>
    </row>
    <row r="136" spans="1:25" x14ac:dyDescent="0.25">
      <c r="A136" t="s">
        <v>551</v>
      </c>
      <c r="B136">
        <v>2</v>
      </c>
      <c r="D136" t="s">
        <v>181</v>
      </c>
      <c r="E136">
        <v>0</v>
      </c>
      <c r="F136">
        <v>0</v>
      </c>
      <c r="G136" t="s">
        <v>181</v>
      </c>
      <c r="H136">
        <v>0</v>
      </c>
      <c r="I136" t="s">
        <v>552</v>
      </c>
      <c r="J136">
        <v>0</v>
      </c>
      <c r="K136" t="s">
        <v>181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 t="s">
        <v>552</v>
      </c>
      <c r="S136">
        <v>0</v>
      </c>
      <c r="T136" t="s">
        <v>181</v>
      </c>
      <c r="U136">
        <v>0</v>
      </c>
      <c r="V136" t="s">
        <v>551</v>
      </c>
      <c r="W136">
        <v>2</v>
      </c>
      <c r="X136" t="s">
        <v>552</v>
      </c>
      <c r="Y136">
        <v>0</v>
      </c>
    </row>
    <row r="137" spans="1:25" x14ac:dyDescent="0.25">
      <c r="A137" t="s">
        <v>552</v>
      </c>
      <c r="B137">
        <v>0</v>
      </c>
      <c r="D137" t="s">
        <v>182</v>
      </c>
      <c r="E137">
        <v>0</v>
      </c>
      <c r="F137">
        <v>0</v>
      </c>
      <c r="G137" t="s">
        <v>182</v>
      </c>
      <c r="H137">
        <v>0</v>
      </c>
      <c r="I137" t="s">
        <v>553</v>
      </c>
      <c r="J137">
        <v>0</v>
      </c>
      <c r="K137" t="s">
        <v>182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 t="s">
        <v>553</v>
      </c>
      <c r="S137">
        <v>0</v>
      </c>
      <c r="T137" t="s">
        <v>182</v>
      </c>
      <c r="U137">
        <v>0</v>
      </c>
      <c r="V137" t="s">
        <v>552</v>
      </c>
      <c r="W137">
        <v>0</v>
      </c>
      <c r="X137" t="s">
        <v>553</v>
      </c>
      <c r="Y137">
        <v>0</v>
      </c>
    </row>
    <row r="138" spans="1:25" x14ac:dyDescent="0.25">
      <c r="A138" t="s">
        <v>553</v>
      </c>
      <c r="B138">
        <v>0</v>
      </c>
      <c r="D138" t="s">
        <v>183</v>
      </c>
      <c r="E138">
        <v>0</v>
      </c>
      <c r="F138">
        <v>0</v>
      </c>
      <c r="G138" t="s">
        <v>183</v>
      </c>
      <c r="H138">
        <v>0</v>
      </c>
      <c r="I138" t="s">
        <v>554</v>
      </c>
      <c r="J138">
        <v>0</v>
      </c>
      <c r="K138" t="s">
        <v>183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 t="s">
        <v>554</v>
      </c>
      <c r="S138">
        <v>0</v>
      </c>
      <c r="T138" t="s">
        <v>183</v>
      </c>
      <c r="U138">
        <v>0</v>
      </c>
      <c r="V138" t="s">
        <v>553</v>
      </c>
      <c r="W138">
        <v>0</v>
      </c>
      <c r="X138" t="s">
        <v>554</v>
      </c>
      <c r="Y138">
        <v>0</v>
      </c>
    </row>
    <row r="139" spans="1:25" x14ac:dyDescent="0.25">
      <c r="A139" t="s">
        <v>554</v>
      </c>
      <c r="B139">
        <v>3</v>
      </c>
      <c r="D139" t="s">
        <v>184</v>
      </c>
      <c r="E139">
        <v>0</v>
      </c>
      <c r="F139">
        <v>0</v>
      </c>
      <c r="G139" t="s">
        <v>184</v>
      </c>
      <c r="H139">
        <v>0</v>
      </c>
      <c r="I139" t="s">
        <v>555</v>
      </c>
      <c r="J139">
        <v>0</v>
      </c>
      <c r="K139" t="s">
        <v>184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 t="s">
        <v>555</v>
      </c>
      <c r="S139">
        <v>0</v>
      </c>
      <c r="T139" t="s">
        <v>184</v>
      </c>
      <c r="U139">
        <v>0</v>
      </c>
      <c r="V139" t="s">
        <v>554</v>
      </c>
      <c r="W139">
        <v>3</v>
      </c>
      <c r="X139" t="s">
        <v>555</v>
      </c>
      <c r="Y139">
        <v>0</v>
      </c>
    </row>
    <row r="140" spans="1:25" x14ac:dyDescent="0.25">
      <c r="A140" t="s">
        <v>555</v>
      </c>
      <c r="B140">
        <v>4</v>
      </c>
      <c r="D140" t="s">
        <v>185</v>
      </c>
      <c r="E140">
        <v>0</v>
      </c>
      <c r="F140">
        <v>0</v>
      </c>
      <c r="G140" t="s">
        <v>185</v>
      </c>
      <c r="H140">
        <v>0</v>
      </c>
      <c r="I140" t="s">
        <v>556</v>
      </c>
      <c r="J140">
        <v>1</v>
      </c>
      <c r="K140" t="s">
        <v>185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 t="s">
        <v>556</v>
      </c>
      <c r="S140">
        <v>1</v>
      </c>
      <c r="T140" t="s">
        <v>185</v>
      </c>
      <c r="U140">
        <v>0</v>
      </c>
      <c r="V140" t="s">
        <v>555</v>
      </c>
      <c r="W140">
        <v>0</v>
      </c>
      <c r="X140" t="s">
        <v>556</v>
      </c>
      <c r="Y140">
        <v>1</v>
      </c>
    </row>
    <row r="141" spans="1:25" x14ac:dyDescent="0.25">
      <c r="A141" t="s">
        <v>556</v>
      </c>
      <c r="B141">
        <v>3</v>
      </c>
      <c r="D141" t="s">
        <v>186</v>
      </c>
      <c r="E141">
        <v>0</v>
      </c>
      <c r="F141">
        <v>0</v>
      </c>
      <c r="G141" t="s">
        <v>186</v>
      </c>
      <c r="H141">
        <v>0</v>
      </c>
      <c r="I141" t="s">
        <v>557</v>
      </c>
      <c r="J141">
        <v>0</v>
      </c>
      <c r="K141" t="s">
        <v>186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 t="s">
        <v>557</v>
      </c>
      <c r="S141">
        <v>0</v>
      </c>
      <c r="T141" t="s">
        <v>186</v>
      </c>
      <c r="U141">
        <v>0</v>
      </c>
      <c r="V141" t="s">
        <v>556</v>
      </c>
      <c r="W141">
        <v>0</v>
      </c>
      <c r="X141" t="s">
        <v>557</v>
      </c>
      <c r="Y141">
        <v>0</v>
      </c>
    </row>
    <row r="142" spans="1:25" x14ac:dyDescent="0.25">
      <c r="A142" t="s">
        <v>557</v>
      </c>
      <c r="B142">
        <v>4</v>
      </c>
      <c r="D142" t="s">
        <v>187</v>
      </c>
      <c r="E142">
        <v>0</v>
      </c>
      <c r="F142">
        <v>0</v>
      </c>
      <c r="G142" t="s">
        <v>187</v>
      </c>
      <c r="H142">
        <v>0</v>
      </c>
      <c r="I142" t="s">
        <v>558</v>
      </c>
      <c r="J142">
        <v>0</v>
      </c>
      <c r="K142" t="s">
        <v>187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 t="s">
        <v>558</v>
      </c>
      <c r="S142">
        <v>0</v>
      </c>
      <c r="T142" t="s">
        <v>187</v>
      </c>
      <c r="U142">
        <v>0</v>
      </c>
      <c r="V142" t="s">
        <v>557</v>
      </c>
      <c r="W142">
        <v>4</v>
      </c>
      <c r="X142" t="s">
        <v>558</v>
      </c>
      <c r="Y142">
        <v>0</v>
      </c>
    </row>
    <row r="143" spans="1:25" x14ac:dyDescent="0.25">
      <c r="A143" t="s">
        <v>558</v>
      </c>
      <c r="B143">
        <v>2</v>
      </c>
      <c r="D143" t="s">
        <v>188</v>
      </c>
      <c r="E143">
        <v>0</v>
      </c>
      <c r="F143">
        <v>0</v>
      </c>
      <c r="G143" t="s">
        <v>188</v>
      </c>
      <c r="H143">
        <v>0</v>
      </c>
      <c r="I143" t="s">
        <v>559</v>
      </c>
      <c r="J143">
        <v>0</v>
      </c>
      <c r="K143" t="s">
        <v>188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 t="s">
        <v>559</v>
      </c>
      <c r="S143">
        <v>0</v>
      </c>
      <c r="T143" t="s">
        <v>188</v>
      </c>
      <c r="U143">
        <v>0</v>
      </c>
      <c r="V143" t="s">
        <v>558</v>
      </c>
      <c r="W143">
        <v>2</v>
      </c>
      <c r="X143" t="s">
        <v>559</v>
      </c>
      <c r="Y143">
        <v>0</v>
      </c>
    </row>
    <row r="144" spans="1:25" x14ac:dyDescent="0.25">
      <c r="A144" t="s">
        <v>559</v>
      </c>
      <c r="B144">
        <v>1</v>
      </c>
      <c r="D144" t="s">
        <v>189</v>
      </c>
      <c r="E144">
        <v>0</v>
      </c>
      <c r="F144">
        <v>0</v>
      </c>
      <c r="G144" t="s">
        <v>189</v>
      </c>
      <c r="H144">
        <v>0</v>
      </c>
      <c r="I144" t="s">
        <v>560</v>
      </c>
      <c r="J144">
        <v>0</v>
      </c>
      <c r="K144" t="s">
        <v>189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 t="s">
        <v>560</v>
      </c>
      <c r="S144">
        <v>0</v>
      </c>
      <c r="T144" t="s">
        <v>189</v>
      </c>
      <c r="U144">
        <v>0</v>
      </c>
      <c r="V144" t="s">
        <v>559</v>
      </c>
      <c r="W144">
        <v>1</v>
      </c>
      <c r="X144" t="s">
        <v>560</v>
      </c>
      <c r="Y144">
        <v>0</v>
      </c>
    </row>
    <row r="145" spans="1:25" x14ac:dyDescent="0.25">
      <c r="A145" t="s">
        <v>560</v>
      </c>
      <c r="B145">
        <v>2</v>
      </c>
      <c r="D145" t="s">
        <v>190</v>
      </c>
      <c r="E145">
        <v>0</v>
      </c>
      <c r="F145">
        <v>0</v>
      </c>
      <c r="G145" t="s">
        <v>190</v>
      </c>
      <c r="H145">
        <v>0</v>
      </c>
      <c r="I145" t="s">
        <v>561</v>
      </c>
      <c r="J145">
        <v>0</v>
      </c>
      <c r="K145" t="s">
        <v>190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 t="s">
        <v>561</v>
      </c>
      <c r="S145">
        <v>0</v>
      </c>
      <c r="T145" t="s">
        <v>190</v>
      </c>
      <c r="U145">
        <v>0</v>
      </c>
      <c r="V145" t="s">
        <v>560</v>
      </c>
      <c r="W145">
        <v>0</v>
      </c>
      <c r="X145" t="s">
        <v>561</v>
      </c>
      <c r="Y145">
        <v>0</v>
      </c>
    </row>
    <row r="146" spans="1:25" x14ac:dyDescent="0.25">
      <c r="A146" t="s">
        <v>561</v>
      </c>
      <c r="B146">
        <v>8</v>
      </c>
      <c r="D146" t="s">
        <v>191</v>
      </c>
      <c r="E146">
        <v>0</v>
      </c>
      <c r="F146">
        <v>0</v>
      </c>
      <c r="G146" t="s">
        <v>191</v>
      </c>
      <c r="H146">
        <v>0</v>
      </c>
      <c r="I146" t="s">
        <v>562</v>
      </c>
      <c r="J146">
        <v>0</v>
      </c>
      <c r="K146" t="s">
        <v>191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 t="s">
        <v>562</v>
      </c>
      <c r="S146">
        <v>0</v>
      </c>
      <c r="T146" t="s">
        <v>191</v>
      </c>
      <c r="U146">
        <v>0</v>
      </c>
      <c r="V146" t="s">
        <v>561</v>
      </c>
      <c r="W146">
        <v>8</v>
      </c>
      <c r="X146" t="s">
        <v>562</v>
      </c>
      <c r="Y146">
        <v>0</v>
      </c>
    </row>
    <row r="147" spans="1:25" x14ac:dyDescent="0.25">
      <c r="A147" t="s">
        <v>562</v>
      </c>
      <c r="B147">
        <v>5</v>
      </c>
      <c r="D147" t="s">
        <v>192</v>
      </c>
      <c r="E147">
        <v>0</v>
      </c>
      <c r="F147">
        <v>0</v>
      </c>
      <c r="G147" t="s">
        <v>192</v>
      </c>
      <c r="H147">
        <v>0</v>
      </c>
      <c r="I147" t="s">
        <v>563</v>
      </c>
      <c r="J147">
        <v>0</v>
      </c>
      <c r="K147" t="s">
        <v>192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 t="s">
        <v>563</v>
      </c>
      <c r="S147">
        <v>0</v>
      </c>
      <c r="T147" t="s">
        <v>192</v>
      </c>
      <c r="U147">
        <v>0</v>
      </c>
      <c r="V147" t="s">
        <v>562</v>
      </c>
      <c r="W147">
        <v>5</v>
      </c>
      <c r="X147" t="s">
        <v>563</v>
      </c>
      <c r="Y147">
        <v>0</v>
      </c>
    </row>
    <row r="148" spans="1:25" x14ac:dyDescent="0.25">
      <c r="A148" t="s">
        <v>563</v>
      </c>
      <c r="B148">
        <v>10</v>
      </c>
      <c r="D148" t="s">
        <v>193</v>
      </c>
      <c r="E148">
        <v>0</v>
      </c>
      <c r="F148">
        <v>0</v>
      </c>
      <c r="G148" t="s">
        <v>193</v>
      </c>
      <c r="H148">
        <v>0</v>
      </c>
      <c r="I148" t="s">
        <v>564</v>
      </c>
      <c r="J148">
        <v>0</v>
      </c>
      <c r="K148" t="s">
        <v>193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 t="s">
        <v>564</v>
      </c>
      <c r="S148">
        <v>0</v>
      </c>
      <c r="T148" t="s">
        <v>193</v>
      </c>
      <c r="U148">
        <v>0</v>
      </c>
      <c r="V148" t="s">
        <v>563</v>
      </c>
      <c r="W148">
        <v>10</v>
      </c>
      <c r="X148" t="s">
        <v>564</v>
      </c>
      <c r="Y148">
        <v>0</v>
      </c>
    </row>
    <row r="149" spans="1:25" x14ac:dyDescent="0.25">
      <c r="A149" t="s">
        <v>564</v>
      </c>
      <c r="B149">
        <v>0</v>
      </c>
      <c r="D149" t="s">
        <v>194</v>
      </c>
      <c r="E149">
        <v>0</v>
      </c>
      <c r="F149">
        <v>0</v>
      </c>
      <c r="G149" t="s">
        <v>194</v>
      </c>
      <c r="H149">
        <v>0</v>
      </c>
      <c r="I149" t="s">
        <v>565</v>
      </c>
      <c r="J149">
        <v>0</v>
      </c>
      <c r="K149" t="s">
        <v>194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 t="s">
        <v>565</v>
      </c>
      <c r="S149">
        <v>0</v>
      </c>
      <c r="T149" t="s">
        <v>194</v>
      </c>
      <c r="U149">
        <v>0</v>
      </c>
      <c r="V149" t="s">
        <v>564</v>
      </c>
      <c r="W149">
        <v>0</v>
      </c>
      <c r="X149" t="s">
        <v>565</v>
      </c>
      <c r="Y149">
        <v>0</v>
      </c>
    </row>
    <row r="150" spans="1:25" x14ac:dyDescent="0.25">
      <c r="A150" t="s">
        <v>565</v>
      </c>
      <c r="B150">
        <v>1</v>
      </c>
      <c r="D150" t="s">
        <v>195</v>
      </c>
      <c r="E150">
        <v>0</v>
      </c>
      <c r="F150">
        <v>0</v>
      </c>
      <c r="G150" t="s">
        <v>195</v>
      </c>
      <c r="H150">
        <v>0</v>
      </c>
      <c r="I150" t="s">
        <v>566</v>
      </c>
      <c r="J150">
        <v>0</v>
      </c>
      <c r="K150" t="s">
        <v>195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 t="s">
        <v>566</v>
      </c>
      <c r="S150">
        <v>0</v>
      </c>
      <c r="T150" t="s">
        <v>195</v>
      </c>
      <c r="U150">
        <v>0</v>
      </c>
      <c r="V150" t="s">
        <v>565</v>
      </c>
      <c r="W150">
        <v>1</v>
      </c>
      <c r="X150" t="s">
        <v>566</v>
      </c>
      <c r="Y150">
        <v>0</v>
      </c>
    </row>
    <row r="151" spans="1:25" x14ac:dyDescent="0.25">
      <c r="A151" t="s">
        <v>566</v>
      </c>
      <c r="B151">
        <v>0</v>
      </c>
      <c r="D151" t="s">
        <v>196</v>
      </c>
      <c r="E151">
        <v>0</v>
      </c>
      <c r="F151">
        <v>0</v>
      </c>
      <c r="G151" t="s">
        <v>196</v>
      </c>
      <c r="H151">
        <v>0</v>
      </c>
      <c r="I151" t="s">
        <v>567</v>
      </c>
      <c r="J151">
        <v>0</v>
      </c>
      <c r="K151" t="s">
        <v>196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 t="s">
        <v>567</v>
      </c>
      <c r="S151">
        <v>0</v>
      </c>
      <c r="T151" t="s">
        <v>196</v>
      </c>
      <c r="U151">
        <v>0</v>
      </c>
      <c r="V151" t="s">
        <v>566</v>
      </c>
      <c r="W151">
        <v>0</v>
      </c>
      <c r="X151" t="s">
        <v>567</v>
      </c>
      <c r="Y151">
        <v>0</v>
      </c>
    </row>
    <row r="152" spans="1:25" x14ac:dyDescent="0.25">
      <c r="A152" t="s">
        <v>567</v>
      </c>
      <c r="B152">
        <v>2</v>
      </c>
      <c r="D152" t="s">
        <v>197</v>
      </c>
      <c r="E152">
        <v>0</v>
      </c>
      <c r="F152">
        <v>0</v>
      </c>
      <c r="G152" t="s">
        <v>197</v>
      </c>
      <c r="H152">
        <v>0</v>
      </c>
      <c r="I152" t="s">
        <v>569</v>
      </c>
      <c r="J152">
        <v>0</v>
      </c>
      <c r="K152" t="s">
        <v>197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 t="s">
        <v>569</v>
      </c>
      <c r="S152">
        <v>0</v>
      </c>
      <c r="T152" t="s">
        <v>197</v>
      </c>
      <c r="U152">
        <v>0</v>
      </c>
      <c r="V152" t="s">
        <v>567</v>
      </c>
      <c r="W152">
        <v>2</v>
      </c>
      <c r="X152" t="s">
        <v>569</v>
      </c>
      <c r="Y152">
        <v>0</v>
      </c>
    </row>
    <row r="153" spans="1:25" x14ac:dyDescent="0.25">
      <c r="A153" t="s">
        <v>569</v>
      </c>
      <c r="B153">
        <v>7</v>
      </c>
      <c r="D153" t="s">
        <v>198</v>
      </c>
      <c r="E153">
        <v>0</v>
      </c>
      <c r="F153">
        <v>0</v>
      </c>
      <c r="G153" t="s">
        <v>198</v>
      </c>
      <c r="H153">
        <v>0</v>
      </c>
      <c r="I153" t="s">
        <v>570</v>
      </c>
      <c r="J153">
        <v>0</v>
      </c>
      <c r="K153" t="s">
        <v>198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 t="s">
        <v>570</v>
      </c>
      <c r="S153">
        <v>0</v>
      </c>
      <c r="T153" t="s">
        <v>198</v>
      </c>
      <c r="U153">
        <v>0</v>
      </c>
      <c r="V153" t="s">
        <v>569</v>
      </c>
      <c r="W153">
        <v>7</v>
      </c>
      <c r="X153" t="s">
        <v>570</v>
      </c>
      <c r="Y153">
        <v>0</v>
      </c>
    </row>
    <row r="154" spans="1:25" x14ac:dyDescent="0.25">
      <c r="A154" t="s">
        <v>570</v>
      </c>
      <c r="B154">
        <v>0</v>
      </c>
      <c r="D154" t="s">
        <v>199</v>
      </c>
      <c r="E154">
        <v>0</v>
      </c>
      <c r="F154">
        <v>0</v>
      </c>
      <c r="G154" t="s">
        <v>199</v>
      </c>
      <c r="H154">
        <v>0</v>
      </c>
      <c r="I154" t="s">
        <v>571</v>
      </c>
      <c r="J154">
        <v>0</v>
      </c>
      <c r="K154" t="s">
        <v>199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 t="s">
        <v>571</v>
      </c>
      <c r="S154">
        <v>0</v>
      </c>
      <c r="T154" t="s">
        <v>199</v>
      </c>
      <c r="U154">
        <v>0</v>
      </c>
      <c r="V154" t="s">
        <v>570</v>
      </c>
      <c r="W154">
        <v>0</v>
      </c>
      <c r="X154" t="s">
        <v>571</v>
      </c>
      <c r="Y154">
        <v>0</v>
      </c>
    </row>
    <row r="155" spans="1:25" x14ac:dyDescent="0.25">
      <c r="A155" t="s">
        <v>571</v>
      </c>
      <c r="B155">
        <v>0</v>
      </c>
      <c r="D155" t="s">
        <v>200</v>
      </c>
      <c r="E155">
        <v>0</v>
      </c>
      <c r="F155">
        <v>0</v>
      </c>
      <c r="G155" t="s">
        <v>200</v>
      </c>
      <c r="H155">
        <v>0</v>
      </c>
      <c r="I155" t="s">
        <v>572</v>
      </c>
      <c r="J155">
        <v>0</v>
      </c>
      <c r="K155" t="s">
        <v>200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 t="s">
        <v>572</v>
      </c>
      <c r="S155">
        <v>0</v>
      </c>
      <c r="T155" t="s">
        <v>200</v>
      </c>
      <c r="U155">
        <v>0</v>
      </c>
      <c r="V155" t="s">
        <v>571</v>
      </c>
      <c r="W155">
        <v>0</v>
      </c>
      <c r="X155" t="s">
        <v>572</v>
      </c>
      <c r="Y155">
        <v>0</v>
      </c>
    </row>
    <row r="156" spans="1:25" x14ac:dyDescent="0.25">
      <c r="A156" t="s">
        <v>572</v>
      </c>
      <c r="B156">
        <v>2</v>
      </c>
      <c r="D156" t="s">
        <v>201</v>
      </c>
      <c r="E156">
        <v>0</v>
      </c>
      <c r="F156">
        <v>0</v>
      </c>
      <c r="G156" t="s">
        <v>201</v>
      </c>
      <c r="H156">
        <v>0</v>
      </c>
      <c r="I156" t="s">
        <v>573</v>
      </c>
      <c r="J156">
        <v>0</v>
      </c>
      <c r="K156" t="s">
        <v>201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 t="s">
        <v>573</v>
      </c>
      <c r="S156">
        <v>0</v>
      </c>
      <c r="T156" t="s">
        <v>201</v>
      </c>
      <c r="U156">
        <v>0</v>
      </c>
      <c r="V156" t="s">
        <v>572</v>
      </c>
      <c r="W156">
        <v>2</v>
      </c>
      <c r="X156" t="s">
        <v>573</v>
      </c>
      <c r="Y156">
        <v>0</v>
      </c>
    </row>
    <row r="157" spans="1:25" x14ac:dyDescent="0.25">
      <c r="A157" t="s">
        <v>573</v>
      </c>
      <c r="B157">
        <v>5</v>
      </c>
      <c r="D157" t="s">
        <v>202</v>
      </c>
      <c r="E157">
        <v>0</v>
      </c>
      <c r="F157">
        <v>0</v>
      </c>
      <c r="G157" t="s">
        <v>202</v>
      </c>
      <c r="H157">
        <v>0</v>
      </c>
      <c r="I157" t="s">
        <v>575</v>
      </c>
      <c r="J157">
        <v>0</v>
      </c>
      <c r="K157" t="s">
        <v>202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 t="s">
        <v>575</v>
      </c>
      <c r="S157">
        <v>0</v>
      </c>
      <c r="T157" t="s">
        <v>202</v>
      </c>
      <c r="U157">
        <v>0</v>
      </c>
      <c r="V157" t="s">
        <v>573</v>
      </c>
      <c r="W157">
        <v>5</v>
      </c>
      <c r="X157" t="s">
        <v>575</v>
      </c>
      <c r="Y157">
        <v>0</v>
      </c>
    </row>
    <row r="158" spans="1:25" x14ac:dyDescent="0.25">
      <c r="A158" t="s">
        <v>575</v>
      </c>
      <c r="B158">
        <v>1</v>
      </c>
      <c r="D158" t="s">
        <v>203</v>
      </c>
      <c r="E158">
        <v>0</v>
      </c>
      <c r="F158">
        <v>0</v>
      </c>
      <c r="G158" t="s">
        <v>203</v>
      </c>
      <c r="H158">
        <v>0</v>
      </c>
      <c r="I158" t="s">
        <v>576</v>
      </c>
      <c r="J158">
        <v>0</v>
      </c>
      <c r="K158" t="s">
        <v>203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 t="s">
        <v>576</v>
      </c>
      <c r="S158">
        <v>0</v>
      </c>
      <c r="T158" t="s">
        <v>203</v>
      </c>
      <c r="U158">
        <v>0</v>
      </c>
      <c r="V158" t="s">
        <v>575</v>
      </c>
      <c r="W158">
        <v>1</v>
      </c>
      <c r="X158" t="s">
        <v>576</v>
      </c>
      <c r="Y158">
        <v>0</v>
      </c>
    </row>
    <row r="159" spans="1:25" x14ac:dyDescent="0.25">
      <c r="A159" t="s">
        <v>576</v>
      </c>
      <c r="B159">
        <v>12</v>
      </c>
      <c r="D159" t="s">
        <v>204</v>
      </c>
      <c r="E159">
        <v>0</v>
      </c>
      <c r="F159">
        <v>0</v>
      </c>
      <c r="G159" t="s">
        <v>204</v>
      </c>
      <c r="H159">
        <v>0</v>
      </c>
      <c r="I159" t="s">
        <v>577</v>
      </c>
      <c r="J159">
        <v>0</v>
      </c>
      <c r="K159" t="s">
        <v>204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6</v>
      </c>
      <c r="R159" t="s">
        <v>577</v>
      </c>
      <c r="S159">
        <v>0</v>
      </c>
      <c r="T159" t="s">
        <v>204</v>
      </c>
      <c r="U159">
        <v>0</v>
      </c>
      <c r="V159" t="s">
        <v>576</v>
      </c>
      <c r="W159">
        <v>12</v>
      </c>
      <c r="X159" t="s">
        <v>577</v>
      </c>
      <c r="Y159">
        <v>0</v>
      </c>
    </row>
    <row r="160" spans="1:25" x14ac:dyDescent="0.25">
      <c r="A160" t="s">
        <v>577</v>
      </c>
      <c r="B160">
        <v>11</v>
      </c>
      <c r="D160" t="s">
        <v>205</v>
      </c>
      <c r="E160">
        <v>0</v>
      </c>
      <c r="F160">
        <v>0</v>
      </c>
      <c r="G160" t="s">
        <v>205</v>
      </c>
      <c r="H160">
        <v>0</v>
      </c>
      <c r="I160" t="s">
        <v>578</v>
      </c>
      <c r="J160">
        <v>0</v>
      </c>
      <c r="K160" t="s">
        <v>205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 t="s">
        <v>578</v>
      </c>
      <c r="S160">
        <v>0</v>
      </c>
      <c r="T160" t="s">
        <v>205</v>
      </c>
      <c r="U160">
        <v>0</v>
      </c>
      <c r="V160" t="s">
        <v>577</v>
      </c>
      <c r="W160">
        <v>11</v>
      </c>
      <c r="X160" t="s">
        <v>578</v>
      </c>
      <c r="Y160">
        <v>0</v>
      </c>
    </row>
    <row r="161" spans="1:25" x14ac:dyDescent="0.25">
      <c r="A161" t="s">
        <v>578</v>
      </c>
      <c r="B161">
        <v>4</v>
      </c>
      <c r="D161" t="s">
        <v>206</v>
      </c>
      <c r="E161">
        <v>0</v>
      </c>
      <c r="F161">
        <v>0</v>
      </c>
      <c r="G161" t="s">
        <v>206</v>
      </c>
      <c r="H161">
        <v>0</v>
      </c>
      <c r="I161" t="s">
        <v>580</v>
      </c>
      <c r="J161">
        <v>0</v>
      </c>
      <c r="K161" t="s">
        <v>206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 t="s">
        <v>580</v>
      </c>
      <c r="S161">
        <v>0</v>
      </c>
      <c r="T161" t="s">
        <v>206</v>
      </c>
      <c r="U161">
        <v>0</v>
      </c>
      <c r="V161" t="s">
        <v>578</v>
      </c>
      <c r="W161">
        <v>4</v>
      </c>
      <c r="X161" t="s">
        <v>580</v>
      </c>
      <c r="Y161">
        <v>0</v>
      </c>
    </row>
    <row r="162" spans="1:25" x14ac:dyDescent="0.25">
      <c r="A162" t="s">
        <v>580</v>
      </c>
      <c r="B162">
        <v>1</v>
      </c>
      <c r="D162" t="s">
        <v>207</v>
      </c>
      <c r="E162">
        <v>0</v>
      </c>
      <c r="F162">
        <v>0</v>
      </c>
      <c r="G162" t="s">
        <v>207</v>
      </c>
      <c r="H162">
        <v>0</v>
      </c>
      <c r="I162" t="s">
        <v>583</v>
      </c>
      <c r="J162">
        <v>1</v>
      </c>
      <c r="K162" t="s">
        <v>207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 t="s">
        <v>583</v>
      </c>
      <c r="S162">
        <v>1</v>
      </c>
      <c r="T162" t="s">
        <v>207</v>
      </c>
      <c r="U162">
        <v>0</v>
      </c>
      <c r="V162" t="s">
        <v>580</v>
      </c>
      <c r="W162">
        <v>1</v>
      </c>
      <c r="X162" t="s">
        <v>583</v>
      </c>
      <c r="Y162">
        <v>1</v>
      </c>
    </row>
    <row r="163" spans="1:25" x14ac:dyDescent="0.25">
      <c r="A163" t="s">
        <v>583</v>
      </c>
      <c r="B163">
        <v>36</v>
      </c>
      <c r="D163" t="s">
        <v>208</v>
      </c>
      <c r="E163">
        <v>0</v>
      </c>
      <c r="F163">
        <v>0</v>
      </c>
      <c r="G163" t="s">
        <v>208</v>
      </c>
      <c r="H163">
        <v>0</v>
      </c>
      <c r="I163" t="s">
        <v>885</v>
      </c>
      <c r="J163">
        <v>0</v>
      </c>
      <c r="K163" t="s">
        <v>208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 t="s">
        <v>885</v>
      </c>
      <c r="S163">
        <v>0</v>
      </c>
      <c r="T163" t="s">
        <v>208</v>
      </c>
      <c r="U163">
        <v>0</v>
      </c>
      <c r="V163" t="s">
        <v>583</v>
      </c>
      <c r="W163">
        <v>36</v>
      </c>
      <c r="X163" t="s">
        <v>885</v>
      </c>
      <c r="Y163">
        <v>0</v>
      </c>
    </row>
    <row r="164" spans="1:25" x14ac:dyDescent="0.25">
      <c r="A164" t="s">
        <v>885</v>
      </c>
      <c r="B164">
        <v>8</v>
      </c>
      <c r="D164" t="s">
        <v>209</v>
      </c>
      <c r="E164">
        <v>0</v>
      </c>
      <c r="F164">
        <v>0</v>
      </c>
      <c r="G164" t="s">
        <v>209</v>
      </c>
      <c r="H164">
        <v>0</v>
      </c>
      <c r="I164" t="s">
        <v>584</v>
      </c>
      <c r="J164">
        <v>0</v>
      </c>
      <c r="K164" t="s">
        <v>209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 t="s">
        <v>584</v>
      </c>
      <c r="S164">
        <v>0</v>
      </c>
      <c r="T164" t="s">
        <v>209</v>
      </c>
      <c r="U164">
        <v>0</v>
      </c>
      <c r="V164" t="s">
        <v>885</v>
      </c>
      <c r="W164">
        <v>8</v>
      </c>
      <c r="X164" t="s">
        <v>584</v>
      </c>
      <c r="Y164">
        <v>0</v>
      </c>
    </row>
    <row r="165" spans="1:25" x14ac:dyDescent="0.25">
      <c r="A165" t="s">
        <v>584</v>
      </c>
      <c r="B165">
        <v>1</v>
      </c>
      <c r="D165" t="s">
        <v>210</v>
      </c>
      <c r="E165">
        <v>0</v>
      </c>
      <c r="F165">
        <v>0</v>
      </c>
      <c r="G165" t="s">
        <v>210</v>
      </c>
      <c r="H165">
        <v>0</v>
      </c>
      <c r="I165" t="s">
        <v>586</v>
      </c>
      <c r="J165">
        <v>0</v>
      </c>
      <c r="K165" t="s">
        <v>210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 t="s">
        <v>586</v>
      </c>
      <c r="S165">
        <v>0</v>
      </c>
      <c r="T165" t="s">
        <v>210</v>
      </c>
      <c r="U165">
        <v>0</v>
      </c>
      <c r="V165" t="s">
        <v>584</v>
      </c>
      <c r="W165">
        <v>1</v>
      </c>
      <c r="X165" t="s">
        <v>586</v>
      </c>
      <c r="Y165">
        <v>0</v>
      </c>
    </row>
    <row r="166" spans="1:25" x14ac:dyDescent="0.25">
      <c r="A166" t="s">
        <v>586</v>
      </c>
      <c r="B166">
        <v>1</v>
      </c>
      <c r="D166" t="s">
        <v>211</v>
      </c>
      <c r="E166">
        <v>0</v>
      </c>
      <c r="F166">
        <v>0</v>
      </c>
      <c r="G166" t="s">
        <v>211</v>
      </c>
      <c r="H166">
        <v>0</v>
      </c>
      <c r="I166" t="s">
        <v>587</v>
      </c>
      <c r="J166">
        <v>0</v>
      </c>
      <c r="K166" t="s">
        <v>211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 t="s">
        <v>587</v>
      </c>
      <c r="S166">
        <v>0</v>
      </c>
      <c r="T166" t="s">
        <v>211</v>
      </c>
      <c r="U166">
        <v>0</v>
      </c>
      <c r="V166" t="s">
        <v>586</v>
      </c>
      <c r="W166">
        <v>1</v>
      </c>
      <c r="X166" t="s">
        <v>587</v>
      </c>
      <c r="Y166">
        <v>0</v>
      </c>
    </row>
    <row r="167" spans="1:25" x14ac:dyDescent="0.25">
      <c r="A167" t="s">
        <v>587</v>
      </c>
      <c r="B167">
        <v>1</v>
      </c>
      <c r="D167" t="s">
        <v>212</v>
      </c>
      <c r="E167">
        <v>0</v>
      </c>
      <c r="F167">
        <v>0</v>
      </c>
      <c r="G167" t="s">
        <v>212</v>
      </c>
      <c r="H167">
        <v>0</v>
      </c>
      <c r="I167" t="s">
        <v>588</v>
      </c>
      <c r="J167">
        <v>0</v>
      </c>
      <c r="K167" t="s">
        <v>212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 t="s">
        <v>588</v>
      </c>
      <c r="S167">
        <v>0</v>
      </c>
      <c r="T167" t="s">
        <v>212</v>
      </c>
      <c r="U167">
        <v>0</v>
      </c>
      <c r="V167" t="s">
        <v>587</v>
      </c>
      <c r="W167">
        <v>1</v>
      </c>
      <c r="X167" t="s">
        <v>588</v>
      </c>
      <c r="Y167">
        <v>0</v>
      </c>
    </row>
    <row r="168" spans="1:25" x14ac:dyDescent="0.25">
      <c r="A168" t="s">
        <v>588</v>
      </c>
      <c r="B168">
        <v>1</v>
      </c>
      <c r="D168" t="s">
        <v>213</v>
      </c>
      <c r="E168">
        <v>0</v>
      </c>
      <c r="F168">
        <v>0</v>
      </c>
      <c r="G168" t="s">
        <v>213</v>
      </c>
      <c r="H168">
        <v>0</v>
      </c>
      <c r="I168" t="s">
        <v>590</v>
      </c>
      <c r="J168">
        <v>0</v>
      </c>
      <c r="K168" t="s">
        <v>213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 t="s">
        <v>590</v>
      </c>
      <c r="S168">
        <v>0</v>
      </c>
      <c r="T168" t="s">
        <v>213</v>
      </c>
      <c r="U168">
        <v>0</v>
      </c>
      <c r="V168" t="s">
        <v>588</v>
      </c>
      <c r="W168">
        <v>1</v>
      </c>
      <c r="X168" t="s">
        <v>590</v>
      </c>
      <c r="Y168">
        <v>0</v>
      </c>
    </row>
    <row r="169" spans="1:25" x14ac:dyDescent="0.25">
      <c r="A169" t="s">
        <v>590</v>
      </c>
      <c r="B169">
        <v>1</v>
      </c>
      <c r="D169" t="s">
        <v>214</v>
      </c>
      <c r="E169">
        <v>0</v>
      </c>
      <c r="F169">
        <v>0</v>
      </c>
      <c r="G169" t="s">
        <v>214</v>
      </c>
      <c r="H169">
        <v>0</v>
      </c>
      <c r="I169" t="s">
        <v>591</v>
      </c>
      <c r="J169">
        <v>2</v>
      </c>
      <c r="K169" t="s">
        <v>214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 t="s">
        <v>591</v>
      </c>
      <c r="S169">
        <v>2</v>
      </c>
      <c r="T169" t="s">
        <v>214</v>
      </c>
      <c r="U169">
        <v>0</v>
      </c>
      <c r="V169" t="s">
        <v>590</v>
      </c>
      <c r="W169">
        <v>1</v>
      </c>
      <c r="X169" t="s">
        <v>591</v>
      </c>
      <c r="Y169">
        <v>2</v>
      </c>
    </row>
    <row r="170" spans="1:25" x14ac:dyDescent="0.25">
      <c r="A170" t="s">
        <v>591</v>
      </c>
      <c r="B170">
        <v>15</v>
      </c>
      <c r="D170" t="s">
        <v>215</v>
      </c>
      <c r="E170">
        <v>0</v>
      </c>
      <c r="F170">
        <v>0</v>
      </c>
      <c r="G170" t="s">
        <v>215</v>
      </c>
      <c r="H170">
        <v>0</v>
      </c>
      <c r="I170" t="s">
        <v>592</v>
      </c>
      <c r="J170">
        <v>0</v>
      </c>
      <c r="K170" t="s">
        <v>215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 t="s">
        <v>592</v>
      </c>
      <c r="S170">
        <v>0</v>
      </c>
      <c r="T170" t="s">
        <v>215</v>
      </c>
      <c r="U170">
        <v>0</v>
      </c>
      <c r="V170" t="s">
        <v>591</v>
      </c>
      <c r="W170">
        <v>15</v>
      </c>
      <c r="X170" t="s">
        <v>592</v>
      </c>
      <c r="Y170">
        <v>0</v>
      </c>
    </row>
    <row r="171" spans="1:25" x14ac:dyDescent="0.25">
      <c r="A171" t="s">
        <v>592</v>
      </c>
      <c r="B171">
        <v>13</v>
      </c>
      <c r="D171" t="s">
        <v>216</v>
      </c>
      <c r="E171">
        <v>0</v>
      </c>
      <c r="F171">
        <v>0</v>
      </c>
      <c r="G171" t="s">
        <v>216</v>
      </c>
      <c r="H171">
        <v>0</v>
      </c>
      <c r="I171" t="s">
        <v>593</v>
      </c>
      <c r="J171">
        <v>0</v>
      </c>
      <c r="K171" t="s">
        <v>216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 t="s">
        <v>593</v>
      </c>
      <c r="S171">
        <v>0</v>
      </c>
      <c r="T171" t="s">
        <v>216</v>
      </c>
      <c r="U171">
        <v>0</v>
      </c>
      <c r="V171" t="s">
        <v>592</v>
      </c>
      <c r="W171">
        <v>13</v>
      </c>
      <c r="X171" t="s">
        <v>593</v>
      </c>
      <c r="Y171">
        <v>0</v>
      </c>
    </row>
    <row r="172" spans="1:25" x14ac:dyDescent="0.25">
      <c r="A172" t="s">
        <v>593</v>
      </c>
      <c r="B172">
        <v>6</v>
      </c>
      <c r="D172" t="s">
        <v>217</v>
      </c>
      <c r="E172">
        <v>0</v>
      </c>
      <c r="F172">
        <v>0</v>
      </c>
      <c r="G172" t="s">
        <v>217</v>
      </c>
      <c r="H172">
        <v>0</v>
      </c>
      <c r="I172" t="s">
        <v>594</v>
      </c>
      <c r="J172">
        <v>0</v>
      </c>
      <c r="K172" t="s">
        <v>217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 t="s">
        <v>594</v>
      </c>
      <c r="S172">
        <v>0</v>
      </c>
      <c r="T172" t="s">
        <v>217</v>
      </c>
      <c r="U172">
        <v>0</v>
      </c>
      <c r="V172" t="s">
        <v>593</v>
      </c>
      <c r="W172">
        <v>6</v>
      </c>
      <c r="X172" t="s">
        <v>594</v>
      </c>
      <c r="Y172">
        <v>0</v>
      </c>
    </row>
    <row r="173" spans="1:25" x14ac:dyDescent="0.25">
      <c r="A173" t="s">
        <v>594</v>
      </c>
      <c r="B173">
        <v>2</v>
      </c>
      <c r="D173" t="s">
        <v>218</v>
      </c>
      <c r="E173">
        <v>0</v>
      </c>
      <c r="F173">
        <v>0</v>
      </c>
      <c r="G173" t="s">
        <v>218</v>
      </c>
      <c r="H173">
        <v>0</v>
      </c>
      <c r="I173" t="s">
        <v>595</v>
      </c>
      <c r="J173">
        <v>0</v>
      </c>
      <c r="K173" t="s">
        <v>218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 t="s">
        <v>595</v>
      </c>
      <c r="S173">
        <v>0</v>
      </c>
      <c r="T173" t="s">
        <v>218</v>
      </c>
      <c r="U173">
        <v>0</v>
      </c>
      <c r="V173" t="s">
        <v>594</v>
      </c>
      <c r="W173">
        <v>2</v>
      </c>
      <c r="X173" t="s">
        <v>595</v>
      </c>
      <c r="Y173">
        <v>0</v>
      </c>
    </row>
    <row r="174" spans="1:25" x14ac:dyDescent="0.25">
      <c r="A174" t="s">
        <v>595</v>
      </c>
      <c r="B174">
        <v>2</v>
      </c>
      <c r="D174" t="s">
        <v>219</v>
      </c>
      <c r="E174">
        <v>0</v>
      </c>
      <c r="F174">
        <v>0</v>
      </c>
      <c r="G174" t="s">
        <v>219</v>
      </c>
      <c r="H174">
        <v>0</v>
      </c>
      <c r="I174" t="s">
        <v>596</v>
      </c>
      <c r="J174">
        <v>0</v>
      </c>
      <c r="K174" t="s">
        <v>219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 t="s">
        <v>596</v>
      </c>
      <c r="S174">
        <v>0</v>
      </c>
      <c r="T174" t="s">
        <v>219</v>
      </c>
      <c r="U174">
        <v>0</v>
      </c>
      <c r="V174" t="s">
        <v>595</v>
      </c>
      <c r="W174">
        <v>2</v>
      </c>
      <c r="X174" t="s">
        <v>596</v>
      </c>
      <c r="Y174">
        <v>0</v>
      </c>
    </row>
    <row r="175" spans="1:25" x14ac:dyDescent="0.25">
      <c r="A175" t="s">
        <v>596</v>
      </c>
      <c r="B175">
        <v>7</v>
      </c>
      <c r="D175" t="s">
        <v>220</v>
      </c>
      <c r="E175">
        <v>0</v>
      </c>
      <c r="F175">
        <v>0</v>
      </c>
      <c r="G175" t="s">
        <v>220</v>
      </c>
      <c r="H175">
        <v>0</v>
      </c>
      <c r="I175" t="s">
        <v>599</v>
      </c>
      <c r="J175">
        <v>0</v>
      </c>
      <c r="K175" t="s">
        <v>220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 t="s">
        <v>599</v>
      </c>
      <c r="S175">
        <v>0</v>
      </c>
      <c r="T175" t="s">
        <v>220</v>
      </c>
      <c r="U175">
        <v>0</v>
      </c>
      <c r="V175" t="s">
        <v>596</v>
      </c>
      <c r="W175">
        <v>7</v>
      </c>
      <c r="X175" t="s">
        <v>599</v>
      </c>
      <c r="Y175">
        <v>0</v>
      </c>
    </row>
    <row r="176" spans="1:25" x14ac:dyDescent="0.25">
      <c r="A176" t="s">
        <v>599</v>
      </c>
      <c r="B176">
        <v>11</v>
      </c>
      <c r="D176" t="s">
        <v>221</v>
      </c>
      <c r="E176">
        <v>0</v>
      </c>
      <c r="F176">
        <v>0</v>
      </c>
      <c r="G176" t="s">
        <v>221</v>
      </c>
      <c r="H176">
        <v>0</v>
      </c>
      <c r="I176" t="s">
        <v>601</v>
      </c>
      <c r="J176">
        <v>0</v>
      </c>
      <c r="K176" t="s">
        <v>221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 t="s">
        <v>601</v>
      </c>
      <c r="S176">
        <v>0</v>
      </c>
      <c r="T176" t="s">
        <v>221</v>
      </c>
      <c r="U176">
        <v>0</v>
      </c>
      <c r="V176" t="s">
        <v>599</v>
      </c>
      <c r="W176">
        <v>11</v>
      </c>
      <c r="X176" t="s">
        <v>601</v>
      </c>
      <c r="Y176">
        <v>0</v>
      </c>
    </row>
    <row r="177" spans="1:25" x14ac:dyDescent="0.25">
      <c r="A177" t="s">
        <v>601</v>
      </c>
      <c r="B177">
        <v>2</v>
      </c>
      <c r="D177" t="s">
        <v>222</v>
      </c>
      <c r="E177">
        <v>0</v>
      </c>
      <c r="F177">
        <v>0</v>
      </c>
      <c r="G177" t="s">
        <v>222</v>
      </c>
      <c r="H177">
        <v>0</v>
      </c>
      <c r="I177" t="s">
        <v>602</v>
      </c>
      <c r="J177">
        <v>0</v>
      </c>
      <c r="K177" t="s">
        <v>222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 t="s">
        <v>602</v>
      </c>
      <c r="S177">
        <v>0</v>
      </c>
      <c r="T177" t="s">
        <v>222</v>
      </c>
      <c r="U177">
        <v>0</v>
      </c>
      <c r="V177" t="s">
        <v>601</v>
      </c>
      <c r="W177">
        <v>2</v>
      </c>
      <c r="X177" t="s">
        <v>602</v>
      </c>
      <c r="Y177">
        <v>0</v>
      </c>
    </row>
    <row r="178" spans="1:25" x14ac:dyDescent="0.25">
      <c r="A178" t="s">
        <v>602</v>
      </c>
      <c r="B178">
        <v>2</v>
      </c>
      <c r="D178" t="s">
        <v>223</v>
      </c>
      <c r="E178">
        <v>0</v>
      </c>
      <c r="F178">
        <v>0</v>
      </c>
      <c r="G178" t="s">
        <v>223</v>
      </c>
      <c r="H178">
        <v>0</v>
      </c>
      <c r="I178" t="s">
        <v>603</v>
      </c>
      <c r="J178">
        <v>0</v>
      </c>
      <c r="K178" t="s">
        <v>223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 t="s">
        <v>603</v>
      </c>
      <c r="S178">
        <v>0</v>
      </c>
      <c r="T178" t="s">
        <v>223</v>
      </c>
      <c r="U178">
        <v>0</v>
      </c>
      <c r="V178" t="s">
        <v>602</v>
      </c>
      <c r="W178">
        <v>2</v>
      </c>
      <c r="X178" t="s">
        <v>603</v>
      </c>
      <c r="Y178">
        <v>0</v>
      </c>
    </row>
    <row r="179" spans="1:25" x14ac:dyDescent="0.25">
      <c r="A179" t="s">
        <v>603</v>
      </c>
      <c r="B179">
        <v>0</v>
      </c>
      <c r="D179" t="s">
        <v>224</v>
      </c>
      <c r="E179">
        <v>0</v>
      </c>
      <c r="F179">
        <v>0</v>
      </c>
      <c r="G179" t="s">
        <v>224</v>
      </c>
      <c r="H179">
        <v>0</v>
      </c>
      <c r="I179" t="s">
        <v>604</v>
      </c>
      <c r="J179">
        <v>0</v>
      </c>
      <c r="K179" t="s">
        <v>224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 t="s">
        <v>604</v>
      </c>
      <c r="S179">
        <v>0</v>
      </c>
      <c r="T179" t="s">
        <v>224</v>
      </c>
      <c r="U179">
        <v>0</v>
      </c>
      <c r="V179" t="s">
        <v>603</v>
      </c>
      <c r="W179">
        <v>0</v>
      </c>
      <c r="X179" t="s">
        <v>604</v>
      </c>
      <c r="Y179">
        <v>0</v>
      </c>
    </row>
    <row r="180" spans="1:25" x14ac:dyDescent="0.25">
      <c r="A180" t="s">
        <v>604</v>
      </c>
      <c r="B180">
        <v>0</v>
      </c>
      <c r="D180" t="s">
        <v>225</v>
      </c>
      <c r="E180">
        <v>0</v>
      </c>
      <c r="F180">
        <v>0</v>
      </c>
      <c r="G180" t="s">
        <v>225</v>
      </c>
      <c r="H180">
        <v>0</v>
      </c>
      <c r="I180" t="s">
        <v>605</v>
      </c>
      <c r="J180">
        <v>0</v>
      </c>
      <c r="K180" t="s">
        <v>225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 t="s">
        <v>605</v>
      </c>
      <c r="S180">
        <v>0</v>
      </c>
      <c r="T180" t="s">
        <v>225</v>
      </c>
      <c r="U180">
        <v>0</v>
      </c>
      <c r="V180" t="s">
        <v>604</v>
      </c>
      <c r="W180">
        <v>0</v>
      </c>
      <c r="X180" t="s">
        <v>605</v>
      </c>
      <c r="Y180">
        <v>0</v>
      </c>
    </row>
    <row r="181" spans="1:25" x14ac:dyDescent="0.25">
      <c r="A181" t="s">
        <v>605</v>
      </c>
      <c r="B181">
        <v>0</v>
      </c>
      <c r="D181" t="s">
        <v>226</v>
      </c>
      <c r="E181">
        <v>0</v>
      </c>
      <c r="F181">
        <v>0</v>
      </c>
      <c r="G181" t="s">
        <v>226</v>
      </c>
      <c r="H181">
        <v>0</v>
      </c>
      <c r="I181" t="s">
        <v>606</v>
      </c>
      <c r="J181">
        <v>0</v>
      </c>
      <c r="K181" t="s">
        <v>226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 t="s">
        <v>606</v>
      </c>
      <c r="S181">
        <v>0</v>
      </c>
      <c r="T181" t="s">
        <v>226</v>
      </c>
      <c r="U181">
        <v>0</v>
      </c>
      <c r="V181" t="s">
        <v>605</v>
      </c>
      <c r="W181">
        <v>0</v>
      </c>
      <c r="X181" t="s">
        <v>606</v>
      </c>
      <c r="Y181">
        <v>0</v>
      </c>
    </row>
    <row r="182" spans="1:25" x14ac:dyDescent="0.25">
      <c r="A182" t="s">
        <v>606</v>
      </c>
      <c r="B182">
        <v>0</v>
      </c>
      <c r="D182" t="s">
        <v>227</v>
      </c>
      <c r="E182">
        <v>0</v>
      </c>
      <c r="F182">
        <v>0</v>
      </c>
      <c r="G182" t="s">
        <v>227</v>
      </c>
      <c r="H182">
        <v>0</v>
      </c>
      <c r="I182" t="s">
        <v>607</v>
      </c>
      <c r="J182">
        <v>0</v>
      </c>
      <c r="K182" t="s">
        <v>227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 t="s">
        <v>607</v>
      </c>
      <c r="S182">
        <v>0</v>
      </c>
      <c r="T182" t="s">
        <v>227</v>
      </c>
      <c r="U182">
        <v>0</v>
      </c>
      <c r="V182" t="s">
        <v>606</v>
      </c>
      <c r="W182">
        <v>0</v>
      </c>
      <c r="X182" t="s">
        <v>607</v>
      </c>
      <c r="Y182">
        <v>0</v>
      </c>
    </row>
    <row r="183" spans="1:25" x14ac:dyDescent="0.25">
      <c r="A183" t="s">
        <v>607</v>
      </c>
      <c r="B183">
        <v>2</v>
      </c>
      <c r="D183" t="s">
        <v>228</v>
      </c>
      <c r="E183">
        <v>0</v>
      </c>
      <c r="F183">
        <v>0</v>
      </c>
      <c r="G183" t="s">
        <v>228</v>
      </c>
      <c r="H183">
        <v>0</v>
      </c>
      <c r="I183" t="s">
        <v>608</v>
      </c>
      <c r="J183">
        <v>0</v>
      </c>
      <c r="K183" t="s">
        <v>228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 t="s">
        <v>608</v>
      </c>
      <c r="S183">
        <v>0</v>
      </c>
      <c r="T183" t="s">
        <v>228</v>
      </c>
      <c r="U183">
        <v>0</v>
      </c>
      <c r="V183" t="s">
        <v>607</v>
      </c>
      <c r="W183">
        <v>2</v>
      </c>
      <c r="X183" t="s">
        <v>608</v>
      </c>
      <c r="Y183">
        <v>0</v>
      </c>
    </row>
    <row r="184" spans="1:25" x14ac:dyDescent="0.25">
      <c r="A184" t="s">
        <v>608</v>
      </c>
      <c r="B184">
        <v>2</v>
      </c>
      <c r="D184" t="s">
        <v>229</v>
      </c>
      <c r="E184">
        <v>0</v>
      </c>
      <c r="F184">
        <v>0</v>
      </c>
      <c r="G184" t="s">
        <v>229</v>
      </c>
      <c r="H184">
        <v>0</v>
      </c>
      <c r="I184" t="s">
        <v>609</v>
      </c>
      <c r="J184">
        <v>0</v>
      </c>
      <c r="K184" t="s">
        <v>229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 t="s">
        <v>609</v>
      </c>
      <c r="S184">
        <v>0</v>
      </c>
      <c r="T184" t="s">
        <v>229</v>
      </c>
      <c r="U184">
        <v>0</v>
      </c>
      <c r="V184" t="s">
        <v>608</v>
      </c>
      <c r="W184">
        <v>2</v>
      </c>
      <c r="X184" t="s">
        <v>609</v>
      </c>
      <c r="Y184">
        <v>0</v>
      </c>
    </row>
    <row r="185" spans="1:25" x14ac:dyDescent="0.25">
      <c r="A185" t="s">
        <v>609</v>
      </c>
      <c r="B185">
        <v>0</v>
      </c>
      <c r="D185" t="s">
        <v>230</v>
      </c>
      <c r="E185">
        <v>0</v>
      </c>
      <c r="F185">
        <v>0</v>
      </c>
      <c r="G185" t="s">
        <v>230</v>
      </c>
      <c r="H185">
        <v>0</v>
      </c>
      <c r="I185" t="s">
        <v>610</v>
      </c>
      <c r="J185">
        <v>0</v>
      </c>
      <c r="K185" t="s">
        <v>230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 t="s">
        <v>610</v>
      </c>
      <c r="S185">
        <v>0</v>
      </c>
      <c r="T185" t="s">
        <v>230</v>
      </c>
      <c r="U185">
        <v>0</v>
      </c>
      <c r="V185" t="s">
        <v>609</v>
      </c>
      <c r="W185">
        <v>0</v>
      </c>
      <c r="X185" t="s">
        <v>610</v>
      </c>
      <c r="Y185">
        <v>0</v>
      </c>
    </row>
    <row r="186" spans="1:25" x14ac:dyDescent="0.25">
      <c r="A186" t="s">
        <v>610</v>
      </c>
      <c r="B186">
        <v>2</v>
      </c>
      <c r="D186" t="s">
        <v>231</v>
      </c>
      <c r="E186">
        <v>0</v>
      </c>
      <c r="F186">
        <v>0</v>
      </c>
      <c r="G186" t="s">
        <v>231</v>
      </c>
      <c r="H186">
        <v>0</v>
      </c>
      <c r="I186" t="s">
        <v>611</v>
      </c>
      <c r="J186">
        <v>0</v>
      </c>
      <c r="K186" t="s">
        <v>231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 t="s">
        <v>611</v>
      </c>
      <c r="S186">
        <v>0</v>
      </c>
      <c r="T186" t="s">
        <v>231</v>
      </c>
      <c r="U186">
        <v>0</v>
      </c>
      <c r="V186" t="s">
        <v>610</v>
      </c>
      <c r="W186">
        <v>2</v>
      </c>
      <c r="X186" t="s">
        <v>611</v>
      </c>
      <c r="Y186">
        <v>0</v>
      </c>
    </row>
    <row r="187" spans="1:25" x14ac:dyDescent="0.25">
      <c r="A187" t="s">
        <v>611</v>
      </c>
      <c r="B187">
        <v>2</v>
      </c>
      <c r="D187" t="s">
        <v>232</v>
      </c>
      <c r="E187">
        <v>0</v>
      </c>
      <c r="F187">
        <v>0</v>
      </c>
      <c r="G187" t="s">
        <v>232</v>
      </c>
      <c r="H187">
        <v>0</v>
      </c>
      <c r="I187" t="s">
        <v>612</v>
      </c>
      <c r="J187">
        <v>0</v>
      </c>
      <c r="K187" t="s">
        <v>232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 t="s">
        <v>612</v>
      </c>
      <c r="S187">
        <v>0</v>
      </c>
      <c r="T187" t="s">
        <v>232</v>
      </c>
      <c r="U187">
        <v>0</v>
      </c>
      <c r="V187" t="s">
        <v>611</v>
      </c>
      <c r="W187">
        <v>2</v>
      </c>
      <c r="X187" t="s">
        <v>612</v>
      </c>
      <c r="Y187">
        <v>0</v>
      </c>
    </row>
    <row r="188" spans="1:25" x14ac:dyDescent="0.25">
      <c r="A188" t="s">
        <v>612</v>
      </c>
      <c r="B188">
        <v>2</v>
      </c>
      <c r="D188" t="s">
        <v>233</v>
      </c>
      <c r="E188">
        <v>0</v>
      </c>
      <c r="F188">
        <v>0</v>
      </c>
      <c r="G188" t="s">
        <v>233</v>
      </c>
      <c r="H188">
        <v>0</v>
      </c>
      <c r="I188" t="s">
        <v>613</v>
      </c>
      <c r="J188">
        <v>0</v>
      </c>
      <c r="K188" t="s">
        <v>233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 t="s">
        <v>613</v>
      </c>
      <c r="S188">
        <v>0</v>
      </c>
      <c r="T188" t="s">
        <v>233</v>
      </c>
      <c r="U188">
        <v>0</v>
      </c>
      <c r="V188" t="s">
        <v>612</v>
      </c>
      <c r="W188">
        <v>2</v>
      </c>
      <c r="X188" t="s">
        <v>613</v>
      </c>
      <c r="Y188">
        <v>0</v>
      </c>
    </row>
    <row r="189" spans="1:25" x14ac:dyDescent="0.25">
      <c r="A189" t="s">
        <v>613</v>
      </c>
      <c r="B189">
        <v>0</v>
      </c>
      <c r="D189" t="s">
        <v>234</v>
      </c>
      <c r="E189">
        <v>0</v>
      </c>
      <c r="F189">
        <v>0</v>
      </c>
      <c r="G189" t="s">
        <v>234</v>
      </c>
      <c r="H189">
        <v>0</v>
      </c>
      <c r="I189" t="s">
        <v>614</v>
      </c>
      <c r="J189">
        <v>0</v>
      </c>
      <c r="K189" t="s">
        <v>234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 t="s">
        <v>614</v>
      </c>
      <c r="S189">
        <v>0</v>
      </c>
      <c r="T189" t="s">
        <v>234</v>
      </c>
      <c r="U189">
        <v>0</v>
      </c>
      <c r="V189" t="s">
        <v>613</v>
      </c>
      <c r="W189">
        <v>0</v>
      </c>
      <c r="X189" t="s">
        <v>614</v>
      </c>
      <c r="Y189">
        <v>0</v>
      </c>
    </row>
    <row r="190" spans="1:25" x14ac:dyDescent="0.25">
      <c r="A190" t="s">
        <v>614</v>
      </c>
      <c r="B190">
        <v>2</v>
      </c>
      <c r="D190" t="s">
        <v>235</v>
      </c>
      <c r="E190">
        <v>0</v>
      </c>
      <c r="F190">
        <v>0</v>
      </c>
      <c r="G190" t="s">
        <v>235</v>
      </c>
      <c r="H190">
        <v>0</v>
      </c>
      <c r="I190" t="s">
        <v>615</v>
      </c>
      <c r="J190">
        <v>0</v>
      </c>
      <c r="K190" t="s">
        <v>235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 t="s">
        <v>615</v>
      </c>
      <c r="S190">
        <v>0</v>
      </c>
      <c r="T190" t="s">
        <v>235</v>
      </c>
      <c r="U190">
        <v>0</v>
      </c>
      <c r="V190" t="s">
        <v>614</v>
      </c>
      <c r="W190">
        <v>2</v>
      </c>
      <c r="X190" t="s">
        <v>615</v>
      </c>
      <c r="Y190">
        <v>0</v>
      </c>
    </row>
    <row r="191" spans="1:25" x14ac:dyDescent="0.25">
      <c r="A191" t="s">
        <v>615</v>
      </c>
      <c r="B191">
        <v>0</v>
      </c>
      <c r="D191" t="s">
        <v>236</v>
      </c>
      <c r="E191">
        <v>0</v>
      </c>
      <c r="F191">
        <v>0</v>
      </c>
      <c r="G191" t="s">
        <v>236</v>
      </c>
      <c r="H191">
        <v>0</v>
      </c>
      <c r="I191" t="s">
        <v>616</v>
      </c>
      <c r="J191">
        <v>0</v>
      </c>
      <c r="K191" t="s">
        <v>236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 t="s">
        <v>616</v>
      </c>
      <c r="S191">
        <v>0</v>
      </c>
      <c r="T191" t="s">
        <v>236</v>
      </c>
      <c r="U191">
        <v>0</v>
      </c>
      <c r="V191" t="s">
        <v>615</v>
      </c>
      <c r="W191">
        <v>0</v>
      </c>
      <c r="X191" t="s">
        <v>616</v>
      </c>
      <c r="Y191">
        <v>0</v>
      </c>
    </row>
    <row r="192" spans="1:25" x14ac:dyDescent="0.25">
      <c r="A192" t="s">
        <v>616</v>
      </c>
      <c r="B192">
        <v>0</v>
      </c>
      <c r="D192" t="s">
        <v>237</v>
      </c>
      <c r="E192">
        <v>0</v>
      </c>
      <c r="F192">
        <v>0</v>
      </c>
      <c r="G192" t="s">
        <v>237</v>
      </c>
      <c r="H192">
        <v>0</v>
      </c>
      <c r="I192" t="s">
        <v>617</v>
      </c>
      <c r="J192">
        <v>0</v>
      </c>
      <c r="K192" t="s">
        <v>237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 t="s">
        <v>617</v>
      </c>
      <c r="S192">
        <v>0</v>
      </c>
      <c r="T192" t="s">
        <v>237</v>
      </c>
      <c r="U192">
        <v>0</v>
      </c>
      <c r="V192" t="s">
        <v>616</v>
      </c>
      <c r="W192">
        <v>0</v>
      </c>
      <c r="X192" t="s">
        <v>617</v>
      </c>
      <c r="Y192">
        <v>0</v>
      </c>
    </row>
    <row r="193" spans="1:25" x14ac:dyDescent="0.25">
      <c r="A193" t="s">
        <v>617</v>
      </c>
      <c r="B193">
        <v>2</v>
      </c>
      <c r="D193" t="s">
        <v>238</v>
      </c>
      <c r="E193">
        <v>0</v>
      </c>
      <c r="F193">
        <v>0</v>
      </c>
      <c r="G193" t="s">
        <v>238</v>
      </c>
      <c r="H193">
        <v>0</v>
      </c>
      <c r="I193" t="s">
        <v>619</v>
      </c>
      <c r="J193">
        <v>0</v>
      </c>
      <c r="K193" t="s">
        <v>238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 t="s">
        <v>619</v>
      </c>
      <c r="S193">
        <v>0</v>
      </c>
      <c r="T193" t="s">
        <v>238</v>
      </c>
      <c r="U193">
        <v>0</v>
      </c>
      <c r="V193" t="s">
        <v>617</v>
      </c>
      <c r="W193">
        <v>2</v>
      </c>
      <c r="X193" t="s">
        <v>619</v>
      </c>
      <c r="Y193">
        <v>0</v>
      </c>
    </row>
    <row r="194" spans="1:25" x14ac:dyDescent="0.25">
      <c r="A194" t="s">
        <v>619</v>
      </c>
      <c r="B194">
        <v>21</v>
      </c>
      <c r="D194" t="s">
        <v>239</v>
      </c>
      <c r="E194">
        <v>0</v>
      </c>
      <c r="F194">
        <v>0</v>
      </c>
      <c r="G194" t="s">
        <v>239</v>
      </c>
      <c r="H194">
        <v>0</v>
      </c>
      <c r="I194" t="s">
        <v>620</v>
      </c>
      <c r="J194">
        <v>168</v>
      </c>
      <c r="K194" t="s">
        <v>239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 t="s">
        <v>620</v>
      </c>
      <c r="S194">
        <v>168</v>
      </c>
      <c r="T194" t="s">
        <v>239</v>
      </c>
      <c r="U194">
        <v>0</v>
      </c>
      <c r="V194" t="s">
        <v>619</v>
      </c>
      <c r="W194">
        <v>21</v>
      </c>
      <c r="X194" t="s">
        <v>620</v>
      </c>
      <c r="Y194">
        <v>142</v>
      </c>
    </row>
    <row r="195" spans="1:25" x14ac:dyDescent="0.25">
      <c r="A195" t="s">
        <v>620</v>
      </c>
      <c r="B195">
        <v>1810</v>
      </c>
      <c r="D195" t="s">
        <v>240</v>
      </c>
      <c r="E195">
        <v>0</v>
      </c>
      <c r="F195">
        <v>0</v>
      </c>
      <c r="G195" t="s">
        <v>240</v>
      </c>
      <c r="H195">
        <v>0</v>
      </c>
      <c r="I195" t="s">
        <v>621</v>
      </c>
      <c r="J195">
        <v>255</v>
      </c>
      <c r="K195" t="s">
        <v>240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 t="s">
        <v>621</v>
      </c>
      <c r="S195">
        <v>255</v>
      </c>
      <c r="T195" t="s">
        <v>240</v>
      </c>
      <c r="U195">
        <v>0</v>
      </c>
      <c r="V195" t="s">
        <v>620</v>
      </c>
      <c r="W195">
        <v>0</v>
      </c>
      <c r="X195" t="s">
        <v>621</v>
      </c>
      <c r="Y195">
        <v>255</v>
      </c>
    </row>
    <row r="196" spans="1:25" x14ac:dyDescent="0.25">
      <c r="A196" t="s">
        <v>621</v>
      </c>
      <c r="B196">
        <v>4982</v>
      </c>
      <c r="D196" t="s">
        <v>241</v>
      </c>
      <c r="E196">
        <v>0</v>
      </c>
      <c r="F196">
        <v>0</v>
      </c>
      <c r="G196" t="s">
        <v>241</v>
      </c>
      <c r="H196">
        <v>0</v>
      </c>
      <c r="I196" t="s">
        <v>622</v>
      </c>
      <c r="J196">
        <v>25</v>
      </c>
      <c r="K196" t="s">
        <v>241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 t="s">
        <v>622</v>
      </c>
      <c r="S196">
        <v>25</v>
      </c>
      <c r="T196" t="s">
        <v>241</v>
      </c>
      <c r="U196">
        <v>0</v>
      </c>
      <c r="V196" t="s">
        <v>621</v>
      </c>
      <c r="W196">
        <v>4982</v>
      </c>
      <c r="X196" t="s">
        <v>622</v>
      </c>
      <c r="Y196">
        <v>2</v>
      </c>
    </row>
    <row r="197" spans="1:25" x14ac:dyDescent="0.25">
      <c r="A197" t="s">
        <v>622</v>
      </c>
      <c r="B197">
        <v>80</v>
      </c>
      <c r="D197" t="s">
        <v>242</v>
      </c>
      <c r="E197">
        <v>0</v>
      </c>
      <c r="F197">
        <v>0</v>
      </c>
      <c r="G197" t="s">
        <v>242</v>
      </c>
      <c r="H197">
        <v>0</v>
      </c>
      <c r="I197" t="s">
        <v>695</v>
      </c>
      <c r="J197">
        <v>0</v>
      </c>
      <c r="K197" t="s">
        <v>242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 t="s">
        <v>695</v>
      </c>
      <c r="S197">
        <v>0</v>
      </c>
      <c r="T197" t="s">
        <v>242</v>
      </c>
      <c r="U197">
        <v>0</v>
      </c>
      <c r="V197" t="s">
        <v>622</v>
      </c>
      <c r="W197">
        <v>0</v>
      </c>
      <c r="X197" t="s">
        <v>695</v>
      </c>
      <c r="Y197">
        <v>0</v>
      </c>
    </row>
    <row r="198" spans="1:25" x14ac:dyDescent="0.25">
      <c r="A198" t="s">
        <v>695</v>
      </c>
      <c r="B198">
        <v>2</v>
      </c>
      <c r="D198" t="s">
        <v>243</v>
      </c>
      <c r="E198">
        <v>0</v>
      </c>
      <c r="F198">
        <v>0</v>
      </c>
      <c r="G198" t="s">
        <v>243</v>
      </c>
      <c r="H198">
        <v>0</v>
      </c>
      <c r="I198" t="s">
        <v>697</v>
      </c>
      <c r="J198">
        <v>0</v>
      </c>
      <c r="K198" t="s">
        <v>243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 t="s">
        <v>697</v>
      </c>
      <c r="S198">
        <v>0</v>
      </c>
      <c r="T198" t="s">
        <v>243</v>
      </c>
      <c r="U198">
        <v>0</v>
      </c>
      <c r="V198" t="s">
        <v>695</v>
      </c>
      <c r="W198">
        <v>2</v>
      </c>
      <c r="X198" t="s">
        <v>697</v>
      </c>
      <c r="Y198">
        <v>0</v>
      </c>
    </row>
    <row r="199" spans="1:25" x14ac:dyDescent="0.25">
      <c r="A199" t="s">
        <v>697</v>
      </c>
      <c r="B199">
        <v>0</v>
      </c>
      <c r="D199" t="s">
        <v>244</v>
      </c>
      <c r="E199">
        <v>0</v>
      </c>
      <c r="F199">
        <v>0</v>
      </c>
      <c r="G199" t="s">
        <v>244</v>
      </c>
      <c r="H199">
        <v>0</v>
      </c>
      <c r="I199">
        <v>9912</v>
      </c>
      <c r="J199">
        <v>0</v>
      </c>
      <c r="K199" t="s">
        <v>244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9912</v>
      </c>
      <c r="S199">
        <v>0</v>
      </c>
      <c r="T199" t="s">
        <v>244</v>
      </c>
      <c r="U199">
        <v>0</v>
      </c>
      <c r="V199" t="s">
        <v>697</v>
      </c>
      <c r="W199">
        <v>0</v>
      </c>
      <c r="X199">
        <v>9912</v>
      </c>
      <c r="Y199">
        <v>0</v>
      </c>
    </row>
    <row r="200" spans="1:25" x14ac:dyDescent="0.25">
      <c r="A200">
        <v>9912</v>
      </c>
      <c r="B200">
        <v>11</v>
      </c>
      <c r="D200" t="s">
        <v>245</v>
      </c>
      <c r="E200">
        <v>0</v>
      </c>
      <c r="F200">
        <v>0</v>
      </c>
      <c r="G200" t="s">
        <v>245</v>
      </c>
      <c r="H200">
        <v>0</v>
      </c>
      <c r="I200">
        <v>9902</v>
      </c>
      <c r="J200">
        <v>0</v>
      </c>
      <c r="K200" t="s">
        <v>245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9902</v>
      </c>
      <c r="S200">
        <v>0</v>
      </c>
      <c r="T200" t="s">
        <v>245</v>
      </c>
      <c r="U200">
        <v>0</v>
      </c>
      <c r="V200">
        <v>9912</v>
      </c>
      <c r="W200">
        <v>0</v>
      </c>
      <c r="X200">
        <v>9902</v>
      </c>
      <c r="Y200">
        <v>0</v>
      </c>
    </row>
    <row r="201" spans="1:25" x14ac:dyDescent="0.25">
      <c r="A201">
        <v>9902</v>
      </c>
      <c r="B201">
        <v>8</v>
      </c>
      <c r="D201" t="s">
        <v>246</v>
      </c>
      <c r="E201">
        <v>0</v>
      </c>
      <c r="F201">
        <v>0</v>
      </c>
      <c r="G201" t="s">
        <v>246</v>
      </c>
      <c r="H201">
        <v>0</v>
      </c>
      <c r="I201">
        <v>9909</v>
      </c>
      <c r="J201">
        <v>0</v>
      </c>
      <c r="K201" t="s">
        <v>246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9909</v>
      </c>
      <c r="S201">
        <v>0</v>
      </c>
      <c r="T201" t="s">
        <v>246</v>
      </c>
      <c r="U201">
        <v>0</v>
      </c>
      <c r="V201">
        <v>9902</v>
      </c>
      <c r="W201">
        <v>6</v>
      </c>
      <c r="X201">
        <v>9909</v>
      </c>
      <c r="Y201">
        <v>0</v>
      </c>
    </row>
    <row r="202" spans="1:25" x14ac:dyDescent="0.25">
      <c r="A202">
        <v>9909</v>
      </c>
      <c r="B202">
        <v>6</v>
      </c>
      <c r="D202" t="s">
        <v>247</v>
      </c>
      <c r="E202">
        <v>0</v>
      </c>
      <c r="F202">
        <v>0</v>
      </c>
      <c r="G202" t="s">
        <v>247</v>
      </c>
      <c r="H202">
        <v>0</v>
      </c>
      <c r="I202" t="s">
        <v>698</v>
      </c>
      <c r="J202">
        <v>0</v>
      </c>
      <c r="K202" t="s">
        <v>247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 t="s">
        <v>698</v>
      </c>
      <c r="S202">
        <v>0</v>
      </c>
      <c r="T202" t="s">
        <v>247</v>
      </c>
      <c r="U202">
        <v>0</v>
      </c>
      <c r="V202">
        <v>9909</v>
      </c>
      <c r="W202">
        <v>5</v>
      </c>
      <c r="X202" t="s">
        <v>698</v>
      </c>
      <c r="Y202">
        <v>0</v>
      </c>
    </row>
    <row r="203" spans="1:25" x14ac:dyDescent="0.25">
      <c r="A203" t="s">
        <v>698</v>
      </c>
      <c r="B203">
        <v>2</v>
      </c>
      <c r="D203" t="s">
        <v>248</v>
      </c>
      <c r="E203">
        <v>0</v>
      </c>
      <c r="F203">
        <v>0</v>
      </c>
      <c r="G203" t="s">
        <v>248</v>
      </c>
      <c r="H203">
        <v>0</v>
      </c>
      <c r="I203">
        <v>4483</v>
      </c>
      <c r="J203">
        <v>0</v>
      </c>
      <c r="K203" t="s">
        <v>248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4483</v>
      </c>
      <c r="S203">
        <v>0</v>
      </c>
      <c r="T203" t="s">
        <v>248</v>
      </c>
      <c r="U203">
        <v>0</v>
      </c>
      <c r="V203" t="s">
        <v>698</v>
      </c>
      <c r="W203">
        <v>0</v>
      </c>
      <c r="X203">
        <v>4483</v>
      </c>
      <c r="Y203">
        <v>0</v>
      </c>
    </row>
    <row r="204" spans="1:25" x14ac:dyDescent="0.25">
      <c r="A204">
        <v>4483</v>
      </c>
      <c r="B204">
        <v>2</v>
      </c>
      <c r="D204" t="s">
        <v>249</v>
      </c>
      <c r="E204">
        <v>0</v>
      </c>
      <c r="F204">
        <v>0</v>
      </c>
      <c r="G204" t="s">
        <v>249</v>
      </c>
      <c r="H204">
        <v>0</v>
      </c>
      <c r="I204">
        <v>3903</v>
      </c>
      <c r="J204">
        <v>0</v>
      </c>
      <c r="K204" t="s">
        <v>249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3903</v>
      </c>
      <c r="S204">
        <v>0</v>
      </c>
      <c r="T204" t="s">
        <v>249</v>
      </c>
      <c r="U204">
        <v>0</v>
      </c>
      <c r="V204">
        <v>4483</v>
      </c>
      <c r="W204">
        <v>2</v>
      </c>
      <c r="X204">
        <v>3903</v>
      </c>
      <c r="Y204">
        <v>0</v>
      </c>
    </row>
    <row r="205" spans="1:25" x14ac:dyDescent="0.25">
      <c r="A205">
        <v>3903</v>
      </c>
      <c r="B205">
        <v>10</v>
      </c>
      <c r="D205" t="s">
        <v>250</v>
      </c>
      <c r="E205">
        <v>0</v>
      </c>
      <c r="F205">
        <v>0</v>
      </c>
      <c r="G205" t="s">
        <v>250</v>
      </c>
      <c r="H205">
        <v>0</v>
      </c>
      <c r="I205">
        <v>3832</v>
      </c>
      <c r="J205">
        <v>0</v>
      </c>
      <c r="K205" t="s">
        <v>250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3832</v>
      </c>
      <c r="S205">
        <v>0</v>
      </c>
      <c r="T205" t="s">
        <v>250</v>
      </c>
      <c r="U205">
        <v>0</v>
      </c>
      <c r="V205">
        <v>3903</v>
      </c>
      <c r="W205">
        <v>10</v>
      </c>
      <c r="X205">
        <v>3832</v>
      </c>
      <c r="Y205">
        <v>0</v>
      </c>
    </row>
    <row r="206" spans="1:25" x14ac:dyDescent="0.25">
      <c r="A206">
        <v>3832</v>
      </c>
      <c r="B206">
        <v>44</v>
      </c>
      <c r="D206" t="s">
        <v>251</v>
      </c>
      <c r="E206">
        <v>0</v>
      </c>
      <c r="F206">
        <v>0</v>
      </c>
      <c r="G206" t="s">
        <v>251</v>
      </c>
      <c r="H206">
        <v>0</v>
      </c>
      <c r="I206">
        <v>3602</v>
      </c>
      <c r="J206">
        <v>0</v>
      </c>
      <c r="K206" t="s">
        <v>251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3602</v>
      </c>
      <c r="S206">
        <v>0</v>
      </c>
      <c r="T206" t="s">
        <v>251</v>
      </c>
      <c r="U206">
        <v>0</v>
      </c>
      <c r="V206">
        <v>3832</v>
      </c>
      <c r="W206">
        <v>44</v>
      </c>
      <c r="X206">
        <v>3602</v>
      </c>
      <c r="Y206">
        <v>0</v>
      </c>
    </row>
    <row r="207" spans="1:25" x14ac:dyDescent="0.25">
      <c r="A207">
        <v>3602</v>
      </c>
      <c r="B207">
        <v>20</v>
      </c>
      <c r="D207" t="s">
        <v>252</v>
      </c>
      <c r="E207">
        <v>0</v>
      </c>
      <c r="F207">
        <v>0</v>
      </c>
      <c r="G207" t="s">
        <v>252</v>
      </c>
      <c r="H207">
        <v>0</v>
      </c>
      <c r="I207">
        <v>3713</v>
      </c>
      <c r="J207">
        <v>0</v>
      </c>
      <c r="K207" t="s">
        <v>252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3713</v>
      </c>
      <c r="S207">
        <v>0</v>
      </c>
      <c r="T207" t="s">
        <v>252</v>
      </c>
      <c r="U207">
        <v>0</v>
      </c>
      <c r="V207">
        <v>3602</v>
      </c>
      <c r="W207">
        <v>20</v>
      </c>
      <c r="X207">
        <v>3713</v>
      </c>
      <c r="Y207">
        <v>0</v>
      </c>
    </row>
    <row r="208" spans="1:25" x14ac:dyDescent="0.25">
      <c r="A208">
        <v>3713</v>
      </c>
      <c r="B208">
        <v>3</v>
      </c>
      <c r="D208" t="s">
        <v>253</v>
      </c>
      <c r="E208">
        <v>0</v>
      </c>
      <c r="F208">
        <v>0</v>
      </c>
      <c r="G208" t="s">
        <v>253</v>
      </c>
      <c r="H208">
        <v>0</v>
      </c>
      <c r="I208">
        <v>8201</v>
      </c>
      <c r="J208">
        <v>0</v>
      </c>
      <c r="K208" t="s">
        <v>253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8201</v>
      </c>
      <c r="S208">
        <v>0</v>
      </c>
      <c r="T208" t="s">
        <v>253</v>
      </c>
      <c r="U208">
        <v>0</v>
      </c>
      <c r="V208">
        <v>3713</v>
      </c>
      <c r="W208">
        <v>3</v>
      </c>
      <c r="X208">
        <v>8201</v>
      </c>
      <c r="Y208">
        <v>0</v>
      </c>
    </row>
    <row r="209" spans="1:25" x14ac:dyDescent="0.25">
      <c r="A209">
        <v>8201</v>
      </c>
      <c r="B209">
        <v>137</v>
      </c>
      <c r="D209" t="s">
        <v>254</v>
      </c>
      <c r="E209">
        <v>0</v>
      </c>
      <c r="F209">
        <v>0</v>
      </c>
      <c r="G209" t="s">
        <v>254</v>
      </c>
      <c r="H209">
        <v>0</v>
      </c>
      <c r="I209">
        <v>4464</v>
      </c>
      <c r="J209">
        <v>0</v>
      </c>
      <c r="K209" t="s">
        <v>254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4464</v>
      </c>
      <c r="S209">
        <v>0</v>
      </c>
      <c r="T209" t="s">
        <v>254</v>
      </c>
      <c r="U209">
        <v>0</v>
      </c>
      <c r="V209">
        <v>8201</v>
      </c>
      <c r="W209">
        <v>137</v>
      </c>
      <c r="X209">
        <v>4464</v>
      </c>
      <c r="Y209">
        <v>0</v>
      </c>
    </row>
    <row r="210" spans="1:25" x14ac:dyDescent="0.25">
      <c r="A210">
        <v>4464</v>
      </c>
      <c r="B210">
        <v>34</v>
      </c>
      <c r="D210" t="s">
        <v>255</v>
      </c>
      <c r="E210">
        <v>0</v>
      </c>
      <c r="F210">
        <v>0</v>
      </c>
      <c r="G210" t="s">
        <v>255</v>
      </c>
      <c r="H210">
        <v>0</v>
      </c>
      <c r="I210">
        <v>4496</v>
      </c>
      <c r="J210">
        <v>0</v>
      </c>
      <c r="K210" t="s">
        <v>255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4496</v>
      </c>
      <c r="S210">
        <v>0</v>
      </c>
      <c r="T210" t="s">
        <v>255</v>
      </c>
      <c r="U210">
        <v>0</v>
      </c>
      <c r="V210">
        <v>4464</v>
      </c>
      <c r="W210">
        <v>34</v>
      </c>
      <c r="X210">
        <v>4496</v>
      </c>
      <c r="Y210">
        <v>0</v>
      </c>
    </row>
    <row r="211" spans="1:25" x14ac:dyDescent="0.25">
      <c r="A211">
        <v>4496</v>
      </c>
      <c r="B211">
        <v>10</v>
      </c>
      <c r="D211" t="s">
        <v>256</v>
      </c>
      <c r="E211">
        <v>0</v>
      </c>
      <c r="F211">
        <v>0</v>
      </c>
      <c r="G211" t="s">
        <v>256</v>
      </c>
      <c r="H211">
        <v>0</v>
      </c>
      <c r="I211" t="s">
        <v>700</v>
      </c>
      <c r="J211">
        <v>0</v>
      </c>
      <c r="K211" t="s">
        <v>256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 t="s">
        <v>700</v>
      </c>
      <c r="S211">
        <v>0</v>
      </c>
      <c r="T211" t="s">
        <v>256</v>
      </c>
      <c r="U211">
        <v>0</v>
      </c>
      <c r="V211">
        <v>4496</v>
      </c>
      <c r="W211">
        <v>10</v>
      </c>
      <c r="X211" t="s">
        <v>700</v>
      </c>
      <c r="Y211">
        <v>0</v>
      </c>
    </row>
    <row r="212" spans="1:25" x14ac:dyDescent="0.25">
      <c r="A212" t="s">
        <v>700</v>
      </c>
      <c r="B212">
        <v>1</v>
      </c>
      <c r="D212" t="s">
        <v>257</v>
      </c>
      <c r="E212">
        <v>0</v>
      </c>
      <c r="F212">
        <v>0</v>
      </c>
      <c r="G212" t="s">
        <v>257</v>
      </c>
      <c r="H212">
        <v>0</v>
      </c>
      <c r="I212" t="s">
        <v>702</v>
      </c>
      <c r="J212">
        <v>0</v>
      </c>
      <c r="K212" t="s">
        <v>257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 t="s">
        <v>702</v>
      </c>
      <c r="S212">
        <v>0</v>
      </c>
      <c r="T212" t="s">
        <v>257</v>
      </c>
      <c r="U212">
        <v>0</v>
      </c>
      <c r="V212" t="s">
        <v>700</v>
      </c>
      <c r="W212">
        <v>1</v>
      </c>
      <c r="X212" t="s">
        <v>702</v>
      </c>
      <c r="Y212">
        <v>0</v>
      </c>
    </row>
    <row r="213" spans="1:25" x14ac:dyDescent="0.25">
      <c r="A213" t="s">
        <v>702</v>
      </c>
      <c r="B213">
        <v>1</v>
      </c>
      <c r="D213" t="s">
        <v>258</v>
      </c>
      <c r="E213">
        <v>0</v>
      </c>
      <c r="F213">
        <v>0</v>
      </c>
      <c r="G213" t="s">
        <v>258</v>
      </c>
      <c r="H213">
        <v>0</v>
      </c>
      <c r="I213" t="s">
        <v>703</v>
      </c>
      <c r="J213">
        <v>306</v>
      </c>
      <c r="K213" t="s">
        <v>258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 t="s">
        <v>703</v>
      </c>
      <c r="S213">
        <v>333</v>
      </c>
      <c r="T213" t="s">
        <v>258</v>
      </c>
      <c r="U213">
        <v>0</v>
      </c>
      <c r="V213" t="s">
        <v>702</v>
      </c>
      <c r="W213">
        <v>0</v>
      </c>
      <c r="X213" t="s">
        <v>703</v>
      </c>
      <c r="Y213">
        <v>230</v>
      </c>
    </row>
    <row r="214" spans="1:25" x14ac:dyDescent="0.25">
      <c r="A214" t="s">
        <v>703</v>
      </c>
      <c r="B214">
        <v>4671</v>
      </c>
      <c r="D214" t="s">
        <v>259</v>
      </c>
      <c r="E214">
        <v>0</v>
      </c>
      <c r="F214">
        <v>0</v>
      </c>
      <c r="G214" t="s">
        <v>259</v>
      </c>
      <c r="H214">
        <v>0</v>
      </c>
      <c r="I214">
        <v>804751</v>
      </c>
      <c r="J214">
        <v>92</v>
      </c>
      <c r="K214" t="s">
        <v>259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804751</v>
      </c>
      <c r="S214">
        <v>82</v>
      </c>
      <c r="T214" t="s">
        <v>259</v>
      </c>
      <c r="U214">
        <v>0</v>
      </c>
      <c r="V214" t="s">
        <v>703</v>
      </c>
      <c r="W214">
        <v>2569</v>
      </c>
      <c r="X214">
        <v>804751</v>
      </c>
      <c r="Y214">
        <v>162</v>
      </c>
    </row>
    <row r="215" spans="1:25" x14ac:dyDescent="0.25">
      <c r="A215">
        <v>804751</v>
      </c>
      <c r="B215">
        <v>445</v>
      </c>
      <c r="D215" t="s">
        <v>260</v>
      </c>
      <c r="E215">
        <v>0</v>
      </c>
      <c r="F215">
        <v>0</v>
      </c>
      <c r="G215" t="s">
        <v>260</v>
      </c>
      <c r="H215">
        <v>0</v>
      </c>
      <c r="I215" t="s">
        <v>704</v>
      </c>
      <c r="J215">
        <v>1</v>
      </c>
      <c r="K215" t="s">
        <v>260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 t="s">
        <v>704</v>
      </c>
      <c r="S215">
        <v>1</v>
      </c>
      <c r="T215" t="s">
        <v>260</v>
      </c>
      <c r="U215">
        <v>0</v>
      </c>
      <c r="V215">
        <v>804751</v>
      </c>
      <c r="W215">
        <v>181</v>
      </c>
      <c r="X215" t="s">
        <v>704</v>
      </c>
      <c r="Y215">
        <v>0</v>
      </c>
    </row>
    <row r="216" spans="1:25" x14ac:dyDescent="0.25">
      <c r="A216" t="s">
        <v>704</v>
      </c>
      <c r="B216">
        <v>0</v>
      </c>
      <c r="D216" t="s">
        <v>261</v>
      </c>
      <c r="E216">
        <v>0</v>
      </c>
      <c r="F216">
        <v>0</v>
      </c>
      <c r="G216" t="s">
        <v>261</v>
      </c>
      <c r="H216">
        <v>0</v>
      </c>
      <c r="I216" t="s">
        <v>707</v>
      </c>
      <c r="J216">
        <v>0</v>
      </c>
      <c r="K216" t="s">
        <v>261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 t="s">
        <v>707</v>
      </c>
      <c r="S216">
        <v>0</v>
      </c>
      <c r="T216" t="s">
        <v>261</v>
      </c>
      <c r="U216">
        <v>0</v>
      </c>
      <c r="V216" t="s">
        <v>704</v>
      </c>
      <c r="W216">
        <v>0</v>
      </c>
      <c r="X216" t="s">
        <v>707</v>
      </c>
      <c r="Y216">
        <v>0</v>
      </c>
    </row>
    <row r="217" spans="1:25" x14ac:dyDescent="0.25">
      <c r="A217" t="s">
        <v>707</v>
      </c>
      <c r="B217">
        <v>1</v>
      </c>
      <c r="D217" t="s">
        <v>262</v>
      </c>
      <c r="E217">
        <v>0</v>
      </c>
      <c r="F217">
        <v>0</v>
      </c>
      <c r="G217" t="s">
        <v>262</v>
      </c>
      <c r="H217">
        <v>0</v>
      </c>
      <c r="I217" t="s">
        <v>710</v>
      </c>
      <c r="J217">
        <v>0</v>
      </c>
      <c r="K217" t="s">
        <v>262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 t="s">
        <v>710</v>
      </c>
      <c r="S217">
        <v>0</v>
      </c>
      <c r="T217" t="s">
        <v>262</v>
      </c>
      <c r="U217">
        <v>0</v>
      </c>
      <c r="V217" t="s">
        <v>707</v>
      </c>
      <c r="W217">
        <v>1</v>
      </c>
      <c r="X217" t="s">
        <v>710</v>
      </c>
      <c r="Y217">
        <v>0</v>
      </c>
    </row>
    <row r="218" spans="1:25" x14ac:dyDescent="0.25">
      <c r="A218" t="s">
        <v>710</v>
      </c>
      <c r="B218">
        <v>5</v>
      </c>
      <c r="D218" t="s">
        <v>263</v>
      </c>
      <c r="E218">
        <v>0</v>
      </c>
      <c r="F218">
        <v>0</v>
      </c>
      <c r="G218" t="s">
        <v>263</v>
      </c>
      <c r="H218">
        <v>0</v>
      </c>
      <c r="I218" t="s">
        <v>712</v>
      </c>
      <c r="J218">
        <v>591</v>
      </c>
      <c r="K218" t="s">
        <v>263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 t="s">
        <v>712</v>
      </c>
      <c r="S218">
        <v>3017</v>
      </c>
      <c r="T218" t="s">
        <v>263</v>
      </c>
      <c r="U218">
        <v>0</v>
      </c>
      <c r="V218" t="s">
        <v>710</v>
      </c>
      <c r="W218">
        <v>5</v>
      </c>
      <c r="X218" t="s">
        <v>712</v>
      </c>
      <c r="Y218">
        <v>654</v>
      </c>
    </row>
    <row r="219" spans="1:25" x14ac:dyDescent="0.25">
      <c r="A219" t="s">
        <v>712</v>
      </c>
      <c r="B219">
        <v>7764</v>
      </c>
      <c r="D219" t="s">
        <v>264</v>
      </c>
      <c r="E219">
        <v>0</v>
      </c>
      <c r="F219">
        <v>0</v>
      </c>
      <c r="G219" t="s">
        <v>264</v>
      </c>
      <c r="H219">
        <v>0</v>
      </c>
      <c r="I219" t="s">
        <v>716</v>
      </c>
      <c r="J219">
        <v>0</v>
      </c>
      <c r="K219" t="s">
        <v>264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 t="s">
        <v>716</v>
      </c>
      <c r="S219">
        <v>0</v>
      </c>
      <c r="T219" t="s">
        <v>264</v>
      </c>
      <c r="U219">
        <v>0</v>
      </c>
      <c r="V219" t="s">
        <v>712</v>
      </c>
      <c r="W219">
        <v>0</v>
      </c>
      <c r="X219" t="s">
        <v>716</v>
      </c>
      <c r="Y219">
        <v>0</v>
      </c>
    </row>
    <row r="220" spans="1:25" x14ac:dyDescent="0.25">
      <c r="A220" t="s">
        <v>716</v>
      </c>
      <c r="B220">
        <v>58</v>
      </c>
      <c r="D220" t="s">
        <v>265</v>
      </c>
      <c r="E220">
        <v>0</v>
      </c>
      <c r="F220">
        <v>0</v>
      </c>
      <c r="G220" t="s">
        <v>265</v>
      </c>
      <c r="H220">
        <v>0</v>
      </c>
      <c r="I220" t="s">
        <v>717</v>
      </c>
      <c r="J220">
        <v>0</v>
      </c>
      <c r="K220" t="s">
        <v>265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 t="s">
        <v>717</v>
      </c>
      <c r="S220">
        <v>0</v>
      </c>
      <c r="T220" t="s">
        <v>265</v>
      </c>
      <c r="U220">
        <v>0</v>
      </c>
      <c r="V220" t="s">
        <v>716</v>
      </c>
      <c r="W220">
        <v>58</v>
      </c>
      <c r="X220" t="s">
        <v>717</v>
      </c>
      <c r="Y220">
        <v>0</v>
      </c>
    </row>
    <row r="221" spans="1:25" x14ac:dyDescent="0.25">
      <c r="A221" t="s">
        <v>717</v>
      </c>
      <c r="B221">
        <v>58</v>
      </c>
      <c r="D221" t="s">
        <v>266</v>
      </c>
      <c r="E221">
        <v>0</v>
      </c>
      <c r="F221">
        <v>0</v>
      </c>
      <c r="G221" t="s">
        <v>266</v>
      </c>
      <c r="H221">
        <v>0</v>
      </c>
      <c r="I221" t="s">
        <v>719</v>
      </c>
      <c r="J221">
        <v>0</v>
      </c>
      <c r="K221" t="s">
        <v>266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 t="s">
        <v>719</v>
      </c>
      <c r="S221">
        <v>0</v>
      </c>
      <c r="T221" t="s">
        <v>266</v>
      </c>
      <c r="U221">
        <v>0</v>
      </c>
      <c r="V221" t="s">
        <v>717</v>
      </c>
      <c r="W221">
        <v>58</v>
      </c>
      <c r="X221" t="s">
        <v>719</v>
      </c>
      <c r="Y221">
        <v>0</v>
      </c>
    </row>
    <row r="222" spans="1:25" x14ac:dyDescent="0.25">
      <c r="A222" t="s">
        <v>719</v>
      </c>
      <c r="B222">
        <v>0</v>
      </c>
      <c r="D222" t="s">
        <v>267</v>
      </c>
      <c r="E222">
        <v>0</v>
      </c>
      <c r="F222">
        <v>0</v>
      </c>
      <c r="G222" t="s">
        <v>267</v>
      </c>
      <c r="H222">
        <v>0</v>
      </c>
      <c r="I222" t="s">
        <v>723</v>
      </c>
      <c r="J222">
        <v>0</v>
      </c>
      <c r="K222" t="s">
        <v>267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 t="s">
        <v>723</v>
      </c>
      <c r="S222">
        <v>0</v>
      </c>
      <c r="T222" t="s">
        <v>267</v>
      </c>
      <c r="U222">
        <v>0</v>
      </c>
      <c r="V222" t="s">
        <v>719</v>
      </c>
      <c r="W222">
        <v>0</v>
      </c>
      <c r="X222" t="s">
        <v>723</v>
      </c>
      <c r="Y222">
        <v>0</v>
      </c>
    </row>
    <row r="223" spans="1:25" x14ac:dyDescent="0.25">
      <c r="A223" t="s">
        <v>723</v>
      </c>
      <c r="B223">
        <v>2</v>
      </c>
      <c r="D223" t="s">
        <v>268</v>
      </c>
      <c r="E223">
        <v>0</v>
      </c>
      <c r="F223">
        <v>0</v>
      </c>
      <c r="G223" t="s">
        <v>268</v>
      </c>
      <c r="H223">
        <v>0</v>
      </c>
      <c r="I223" t="s">
        <v>725</v>
      </c>
      <c r="J223">
        <v>0</v>
      </c>
      <c r="K223" t="s">
        <v>268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 t="s">
        <v>725</v>
      </c>
      <c r="S223">
        <v>0</v>
      </c>
      <c r="T223" t="s">
        <v>268</v>
      </c>
      <c r="U223">
        <v>0</v>
      </c>
      <c r="V223" t="s">
        <v>723</v>
      </c>
      <c r="W223">
        <v>2</v>
      </c>
      <c r="X223" t="s">
        <v>725</v>
      </c>
      <c r="Y223">
        <v>0</v>
      </c>
    </row>
    <row r="224" spans="1:25" x14ac:dyDescent="0.25">
      <c r="A224" t="s">
        <v>725</v>
      </c>
      <c r="B224">
        <v>0</v>
      </c>
      <c r="D224" t="s">
        <v>269</v>
      </c>
      <c r="E224">
        <v>0</v>
      </c>
      <c r="F224">
        <v>0</v>
      </c>
      <c r="G224" t="s">
        <v>269</v>
      </c>
      <c r="H224">
        <v>0</v>
      </c>
      <c r="I224" t="s">
        <v>727</v>
      </c>
      <c r="J224">
        <v>0</v>
      </c>
      <c r="K224" t="s">
        <v>269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 t="s">
        <v>727</v>
      </c>
      <c r="S224">
        <v>0</v>
      </c>
      <c r="T224" t="s">
        <v>269</v>
      </c>
      <c r="U224">
        <v>0</v>
      </c>
      <c r="V224" t="s">
        <v>725</v>
      </c>
      <c r="W224">
        <v>0</v>
      </c>
      <c r="X224" t="s">
        <v>727</v>
      </c>
      <c r="Y224">
        <v>0</v>
      </c>
    </row>
    <row r="225" spans="1:25" x14ac:dyDescent="0.25">
      <c r="A225" t="s">
        <v>727</v>
      </c>
      <c r="B225">
        <v>77</v>
      </c>
      <c r="D225" t="s">
        <v>270</v>
      </c>
      <c r="E225">
        <v>0</v>
      </c>
      <c r="F225">
        <v>0</v>
      </c>
      <c r="G225" t="s">
        <v>270</v>
      </c>
      <c r="H225">
        <v>0</v>
      </c>
      <c r="I225" t="s">
        <v>728</v>
      </c>
      <c r="J225">
        <v>0</v>
      </c>
      <c r="K225" t="s">
        <v>270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 t="s">
        <v>728</v>
      </c>
      <c r="S225">
        <v>0</v>
      </c>
      <c r="T225" t="s">
        <v>270</v>
      </c>
      <c r="U225">
        <v>0</v>
      </c>
      <c r="V225" t="s">
        <v>727</v>
      </c>
      <c r="W225">
        <v>0</v>
      </c>
      <c r="X225" t="s">
        <v>728</v>
      </c>
      <c r="Y225">
        <v>0</v>
      </c>
    </row>
    <row r="226" spans="1:25" x14ac:dyDescent="0.25">
      <c r="A226" t="s">
        <v>728</v>
      </c>
      <c r="B226">
        <v>1</v>
      </c>
      <c r="D226" t="s">
        <v>271</v>
      </c>
      <c r="E226">
        <v>0</v>
      </c>
      <c r="F226">
        <v>0</v>
      </c>
      <c r="G226" t="s">
        <v>271</v>
      </c>
      <c r="H226">
        <v>0</v>
      </c>
      <c r="I226" t="s">
        <v>730</v>
      </c>
      <c r="J226">
        <v>0</v>
      </c>
      <c r="K226" t="s">
        <v>271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 t="s">
        <v>730</v>
      </c>
      <c r="S226">
        <v>0</v>
      </c>
      <c r="T226" t="s">
        <v>271</v>
      </c>
      <c r="U226">
        <v>0</v>
      </c>
      <c r="V226" t="s">
        <v>728</v>
      </c>
      <c r="W226">
        <v>0</v>
      </c>
      <c r="X226" t="s">
        <v>730</v>
      </c>
      <c r="Y226">
        <v>0</v>
      </c>
    </row>
    <row r="227" spans="1:25" x14ac:dyDescent="0.25">
      <c r="A227" t="s">
        <v>730</v>
      </c>
      <c r="B227">
        <v>3</v>
      </c>
      <c r="D227" t="s">
        <v>272</v>
      </c>
      <c r="E227">
        <v>0</v>
      </c>
      <c r="F227">
        <v>0</v>
      </c>
      <c r="G227" t="s">
        <v>272</v>
      </c>
      <c r="H227">
        <v>0</v>
      </c>
      <c r="I227" t="s">
        <v>731</v>
      </c>
      <c r="J227">
        <v>0</v>
      </c>
      <c r="K227" t="s">
        <v>272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 t="s">
        <v>731</v>
      </c>
      <c r="S227">
        <v>0</v>
      </c>
      <c r="T227" t="s">
        <v>272</v>
      </c>
      <c r="U227">
        <v>0</v>
      </c>
      <c r="V227" t="s">
        <v>730</v>
      </c>
      <c r="W227">
        <v>3</v>
      </c>
      <c r="X227" t="s">
        <v>731</v>
      </c>
      <c r="Y227">
        <v>0</v>
      </c>
    </row>
    <row r="228" spans="1:25" x14ac:dyDescent="0.25">
      <c r="A228" t="s">
        <v>731</v>
      </c>
      <c r="B228">
        <v>2</v>
      </c>
      <c r="D228" t="s">
        <v>273</v>
      </c>
      <c r="E228">
        <v>0</v>
      </c>
      <c r="F228">
        <v>0</v>
      </c>
      <c r="G228" t="s">
        <v>273</v>
      </c>
      <c r="H228">
        <v>0</v>
      </c>
      <c r="I228" t="s">
        <v>734</v>
      </c>
      <c r="J228">
        <v>0</v>
      </c>
      <c r="K228" t="s">
        <v>273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 t="s">
        <v>734</v>
      </c>
      <c r="S228">
        <v>0</v>
      </c>
      <c r="T228" t="s">
        <v>273</v>
      </c>
      <c r="U228">
        <v>0</v>
      </c>
      <c r="V228" t="s">
        <v>731</v>
      </c>
      <c r="W228">
        <v>0</v>
      </c>
      <c r="X228" t="s">
        <v>734</v>
      </c>
      <c r="Y228">
        <v>0</v>
      </c>
    </row>
    <row r="229" spans="1:25" x14ac:dyDescent="0.25">
      <c r="A229" t="s">
        <v>734</v>
      </c>
      <c r="B229">
        <v>2</v>
      </c>
      <c r="D229" t="s">
        <v>274</v>
      </c>
      <c r="E229">
        <v>0</v>
      </c>
      <c r="F229">
        <v>0</v>
      </c>
      <c r="G229" t="s">
        <v>274</v>
      </c>
      <c r="H229">
        <v>0</v>
      </c>
      <c r="I229">
        <v>5301000287</v>
      </c>
      <c r="J229">
        <v>0</v>
      </c>
      <c r="K229" t="s">
        <v>274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5301000287</v>
      </c>
      <c r="S229">
        <v>0</v>
      </c>
      <c r="T229" t="s">
        <v>274</v>
      </c>
      <c r="U229">
        <v>0</v>
      </c>
      <c r="V229" t="s">
        <v>734</v>
      </c>
      <c r="W229">
        <v>2</v>
      </c>
      <c r="X229">
        <v>5301000287</v>
      </c>
      <c r="Y229">
        <v>0</v>
      </c>
    </row>
    <row r="230" spans="1:25" x14ac:dyDescent="0.25">
      <c r="A230">
        <v>5301000287</v>
      </c>
      <c r="B230">
        <v>1</v>
      </c>
      <c r="D230" t="s">
        <v>275</v>
      </c>
      <c r="E230">
        <v>0</v>
      </c>
      <c r="F230">
        <v>0</v>
      </c>
      <c r="G230" t="s">
        <v>275</v>
      </c>
      <c r="H230">
        <v>0</v>
      </c>
      <c r="I230" t="s">
        <v>736</v>
      </c>
      <c r="J230">
        <v>0</v>
      </c>
      <c r="K230" t="s">
        <v>275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 t="s">
        <v>736</v>
      </c>
      <c r="S230">
        <v>0</v>
      </c>
      <c r="T230" t="s">
        <v>275</v>
      </c>
      <c r="U230">
        <v>0</v>
      </c>
      <c r="V230">
        <v>5301000287</v>
      </c>
      <c r="W230">
        <v>1</v>
      </c>
      <c r="X230" t="s">
        <v>736</v>
      </c>
      <c r="Y230">
        <v>0</v>
      </c>
    </row>
    <row r="231" spans="1:25" x14ac:dyDescent="0.25">
      <c r="A231" t="s">
        <v>736</v>
      </c>
      <c r="B231">
        <v>8</v>
      </c>
      <c r="D231" t="s">
        <v>276</v>
      </c>
      <c r="E231">
        <v>0</v>
      </c>
      <c r="F231">
        <v>0</v>
      </c>
      <c r="G231" t="s">
        <v>276</v>
      </c>
      <c r="H231">
        <v>0</v>
      </c>
      <c r="I231" t="s">
        <v>737</v>
      </c>
      <c r="J231">
        <v>0</v>
      </c>
      <c r="K231" t="s">
        <v>276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 t="s">
        <v>737</v>
      </c>
      <c r="S231">
        <v>0</v>
      </c>
      <c r="T231" t="s">
        <v>276</v>
      </c>
      <c r="U231">
        <v>0</v>
      </c>
      <c r="V231" t="s">
        <v>736</v>
      </c>
      <c r="W231">
        <v>0</v>
      </c>
      <c r="X231" t="s">
        <v>737</v>
      </c>
      <c r="Y231">
        <v>0</v>
      </c>
    </row>
    <row r="232" spans="1:25" x14ac:dyDescent="0.25">
      <c r="A232" t="s">
        <v>737</v>
      </c>
      <c r="B232">
        <v>4</v>
      </c>
      <c r="D232" t="s">
        <v>277</v>
      </c>
      <c r="E232">
        <v>0</v>
      </c>
      <c r="F232">
        <v>0</v>
      </c>
      <c r="G232" t="s">
        <v>277</v>
      </c>
      <c r="H232">
        <v>0</v>
      </c>
      <c r="I232" t="s">
        <v>739</v>
      </c>
      <c r="J232">
        <v>0</v>
      </c>
      <c r="K232" t="s">
        <v>277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 t="s">
        <v>739</v>
      </c>
      <c r="S232">
        <v>0</v>
      </c>
      <c r="T232" t="s">
        <v>277</v>
      </c>
      <c r="U232">
        <v>0</v>
      </c>
      <c r="V232" t="s">
        <v>737</v>
      </c>
      <c r="W232">
        <v>0</v>
      </c>
      <c r="X232" t="s">
        <v>739</v>
      </c>
      <c r="Y232">
        <v>0</v>
      </c>
    </row>
    <row r="233" spans="1:25" x14ac:dyDescent="0.25">
      <c r="A233" t="s">
        <v>739</v>
      </c>
      <c r="B233">
        <v>2</v>
      </c>
      <c r="D233" t="s">
        <v>278</v>
      </c>
      <c r="E233">
        <v>0</v>
      </c>
      <c r="F233">
        <v>0</v>
      </c>
      <c r="G233" t="s">
        <v>278</v>
      </c>
      <c r="H233">
        <v>0</v>
      </c>
      <c r="I233" t="s">
        <v>740</v>
      </c>
      <c r="J233">
        <v>0</v>
      </c>
      <c r="K233" t="s">
        <v>278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 t="s">
        <v>740</v>
      </c>
      <c r="S233">
        <v>0</v>
      </c>
      <c r="T233" t="s">
        <v>278</v>
      </c>
      <c r="U233">
        <v>0</v>
      </c>
      <c r="V233" t="s">
        <v>739</v>
      </c>
      <c r="W233">
        <v>0</v>
      </c>
      <c r="X233" t="s">
        <v>740</v>
      </c>
      <c r="Y233">
        <v>0</v>
      </c>
    </row>
    <row r="234" spans="1:25" x14ac:dyDescent="0.25">
      <c r="A234" t="s">
        <v>740</v>
      </c>
      <c r="B234">
        <v>1</v>
      </c>
      <c r="D234" t="s">
        <v>279</v>
      </c>
      <c r="E234">
        <v>0</v>
      </c>
      <c r="F234">
        <v>0</v>
      </c>
      <c r="G234" t="s">
        <v>279</v>
      </c>
      <c r="H234">
        <v>0</v>
      </c>
      <c r="I234" t="s">
        <v>741</v>
      </c>
      <c r="J234">
        <v>0</v>
      </c>
      <c r="K234" t="s">
        <v>279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 t="s">
        <v>741</v>
      </c>
      <c r="S234">
        <v>0</v>
      </c>
      <c r="T234" t="s">
        <v>279</v>
      </c>
      <c r="U234">
        <v>0</v>
      </c>
      <c r="V234" t="s">
        <v>740</v>
      </c>
      <c r="W234">
        <v>1</v>
      </c>
      <c r="X234" t="s">
        <v>741</v>
      </c>
      <c r="Y234">
        <v>0</v>
      </c>
    </row>
    <row r="235" spans="1:25" x14ac:dyDescent="0.25">
      <c r="A235" t="s">
        <v>741</v>
      </c>
      <c r="B235">
        <v>1</v>
      </c>
      <c r="D235" t="s">
        <v>280</v>
      </c>
      <c r="E235">
        <v>0</v>
      </c>
      <c r="F235">
        <v>0</v>
      </c>
      <c r="G235" t="s">
        <v>280</v>
      </c>
      <c r="H235">
        <v>0</v>
      </c>
      <c r="I235" t="s">
        <v>742</v>
      </c>
      <c r="J235">
        <v>0</v>
      </c>
      <c r="K235" t="s">
        <v>280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 t="s">
        <v>742</v>
      </c>
      <c r="S235">
        <v>0</v>
      </c>
      <c r="T235" t="s">
        <v>280</v>
      </c>
      <c r="U235">
        <v>0</v>
      </c>
      <c r="V235" t="s">
        <v>741</v>
      </c>
      <c r="W235">
        <v>1</v>
      </c>
      <c r="X235" t="s">
        <v>742</v>
      </c>
      <c r="Y235">
        <v>0</v>
      </c>
    </row>
    <row r="236" spans="1:25" x14ac:dyDescent="0.25">
      <c r="A236" t="s">
        <v>742</v>
      </c>
      <c r="B236">
        <v>3</v>
      </c>
      <c r="D236" t="s">
        <v>281</v>
      </c>
      <c r="E236">
        <v>0</v>
      </c>
      <c r="F236">
        <v>0</v>
      </c>
      <c r="G236" t="s">
        <v>281</v>
      </c>
      <c r="H236">
        <v>0</v>
      </c>
      <c r="I236" t="s">
        <v>743</v>
      </c>
      <c r="J236">
        <v>0</v>
      </c>
      <c r="K236" t="s">
        <v>281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 t="s">
        <v>743</v>
      </c>
      <c r="S236">
        <v>0</v>
      </c>
      <c r="T236" t="s">
        <v>281</v>
      </c>
      <c r="U236">
        <v>0</v>
      </c>
      <c r="V236" t="s">
        <v>742</v>
      </c>
      <c r="W236">
        <v>3</v>
      </c>
      <c r="X236" t="s">
        <v>743</v>
      </c>
      <c r="Y236">
        <v>0</v>
      </c>
    </row>
    <row r="237" spans="1:25" x14ac:dyDescent="0.25">
      <c r="A237" t="s">
        <v>743</v>
      </c>
      <c r="B237">
        <v>3</v>
      </c>
      <c r="D237" t="s">
        <v>282</v>
      </c>
      <c r="E237">
        <v>0</v>
      </c>
      <c r="F237">
        <v>0</v>
      </c>
      <c r="G237" t="s">
        <v>282</v>
      </c>
      <c r="H237">
        <v>0</v>
      </c>
      <c r="I237" t="s">
        <v>744</v>
      </c>
      <c r="J237">
        <v>0</v>
      </c>
      <c r="K237" t="s">
        <v>282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 t="s">
        <v>744</v>
      </c>
      <c r="S237">
        <v>0</v>
      </c>
      <c r="T237" t="s">
        <v>282</v>
      </c>
      <c r="U237">
        <v>0</v>
      </c>
      <c r="V237" t="s">
        <v>743</v>
      </c>
      <c r="W237">
        <v>3</v>
      </c>
      <c r="X237" t="s">
        <v>744</v>
      </c>
      <c r="Y237">
        <v>0</v>
      </c>
    </row>
    <row r="238" spans="1:25" x14ac:dyDescent="0.25">
      <c r="A238" t="s">
        <v>744</v>
      </c>
      <c r="B238">
        <v>2</v>
      </c>
      <c r="D238" t="s">
        <v>283</v>
      </c>
      <c r="E238">
        <v>0</v>
      </c>
      <c r="F238">
        <v>0</v>
      </c>
      <c r="G238" t="s">
        <v>283</v>
      </c>
      <c r="H238">
        <v>0</v>
      </c>
      <c r="I238" t="s">
        <v>747</v>
      </c>
      <c r="J238">
        <v>0</v>
      </c>
      <c r="K238" t="s">
        <v>283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 t="s">
        <v>747</v>
      </c>
      <c r="S238">
        <v>0</v>
      </c>
      <c r="T238" t="s">
        <v>283</v>
      </c>
      <c r="U238">
        <v>0</v>
      </c>
      <c r="V238" t="s">
        <v>744</v>
      </c>
      <c r="W238">
        <v>2</v>
      </c>
      <c r="X238" t="s">
        <v>747</v>
      </c>
      <c r="Y238">
        <v>0</v>
      </c>
    </row>
    <row r="239" spans="1:25" x14ac:dyDescent="0.25">
      <c r="A239" t="s">
        <v>747</v>
      </c>
      <c r="B239">
        <v>3</v>
      </c>
      <c r="D239" t="s">
        <v>284</v>
      </c>
      <c r="E239">
        <v>0</v>
      </c>
      <c r="F239">
        <v>0</v>
      </c>
      <c r="G239" t="s">
        <v>284</v>
      </c>
      <c r="H239">
        <v>0</v>
      </c>
      <c r="I239">
        <v>869291</v>
      </c>
      <c r="J239">
        <v>0</v>
      </c>
      <c r="K239" t="s">
        <v>284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869291</v>
      </c>
      <c r="S239">
        <v>0</v>
      </c>
      <c r="T239" t="s">
        <v>284</v>
      </c>
      <c r="U239">
        <v>0</v>
      </c>
      <c r="V239" t="s">
        <v>747</v>
      </c>
      <c r="W239">
        <v>3</v>
      </c>
      <c r="X239">
        <v>869291</v>
      </c>
      <c r="Y239">
        <v>0</v>
      </c>
    </row>
    <row r="240" spans="1:25" x14ac:dyDescent="0.25">
      <c r="A240">
        <v>869291</v>
      </c>
      <c r="B240">
        <v>1</v>
      </c>
      <c r="D240" t="s">
        <v>285</v>
      </c>
      <c r="E240">
        <v>0</v>
      </c>
      <c r="F240">
        <v>0</v>
      </c>
      <c r="G240" t="s">
        <v>285</v>
      </c>
      <c r="H240">
        <v>0</v>
      </c>
      <c r="I240">
        <v>869553</v>
      </c>
      <c r="J240">
        <v>17</v>
      </c>
      <c r="K240" t="s">
        <v>285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869553</v>
      </c>
      <c r="S240">
        <v>17</v>
      </c>
      <c r="T240" t="s">
        <v>285</v>
      </c>
      <c r="U240">
        <v>0</v>
      </c>
      <c r="V240">
        <v>869291</v>
      </c>
      <c r="W240">
        <v>1</v>
      </c>
      <c r="X240">
        <v>869553</v>
      </c>
      <c r="Y240">
        <v>13</v>
      </c>
    </row>
    <row r="241" spans="1:25" x14ac:dyDescent="0.25">
      <c r="A241">
        <v>869553</v>
      </c>
      <c r="B241">
        <v>0</v>
      </c>
      <c r="D241" t="s">
        <v>286</v>
      </c>
      <c r="E241">
        <v>0</v>
      </c>
      <c r="F241">
        <v>0</v>
      </c>
      <c r="G241" t="s">
        <v>286</v>
      </c>
      <c r="H241">
        <v>0</v>
      </c>
      <c r="I241">
        <v>773775</v>
      </c>
      <c r="J241">
        <v>6</v>
      </c>
      <c r="K241" t="s">
        <v>286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773775</v>
      </c>
      <c r="S241">
        <v>6</v>
      </c>
      <c r="T241" t="s">
        <v>286</v>
      </c>
      <c r="U241">
        <v>0</v>
      </c>
      <c r="V241">
        <v>869553</v>
      </c>
      <c r="W241">
        <v>0</v>
      </c>
      <c r="X241">
        <v>773775</v>
      </c>
      <c r="Y241">
        <v>3</v>
      </c>
    </row>
    <row r="242" spans="1:25" x14ac:dyDescent="0.25">
      <c r="A242">
        <v>773775</v>
      </c>
      <c r="B242">
        <v>8</v>
      </c>
      <c r="D242" t="s">
        <v>287</v>
      </c>
      <c r="E242">
        <v>0</v>
      </c>
      <c r="F242">
        <v>0</v>
      </c>
      <c r="G242" t="s">
        <v>287</v>
      </c>
      <c r="H242">
        <v>0</v>
      </c>
      <c r="I242" t="s">
        <v>752</v>
      </c>
      <c r="J242">
        <v>0</v>
      </c>
      <c r="K242" t="s">
        <v>287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 t="s">
        <v>752</v>
      </c>
      <c r="S242">
        <v>0</v>
      </c>
      <c r="T242" t="s">
        <v>287</v>
      </c>
      <c r="U242">
        <v>0</v>
      </c>
      <c r="V242">
        <v>773775</v>
      </c>
      <c r="W242">
        <v>0</v>
      </c>
      <c r="X242" t="s">
        <v>752</v>
      </c>
      <c r="Y242">
        <v>0</v>
      </c>
    </row>
    <row r="243" spans="1:25" x14ac:dyDescent="0.25">
      <c r="A243" t="s">
        <v>752</v>
      </c>
      <c r="B243">
        <v>4</v>
      </c>
      <c r="D243" t="s">
        <v>288</v>
      </c>
      <c r="E243">
        <v>0</v>
      </c>
      <c r="F243">
        <v>0</v>
      </c>
      <c r="G243" t="s">
        <v>288</v>
      </c>
      <c r="H243">
        <v>0</v>
      </c>
      <c r="I243">
        <v>881118</v>
      </c>
      <c r="J243">
        <v>18</v>
      </c>
      <c r="K243" t="s">
        <v>288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881118</v>
      </c>
      <c r="S243">
        <v>18</v>
      </c>
      <c r="T243" t="s">
        <v>288</v>
      </c>
      <c r="U243">
        <v>0</v>
      </c>
      <c r="V243" t="s">
        <v>752</v>
      </c>
      <c r="W243">
        <v>4</v>
      </c>
      <c r="X243">
        <v>881118</v>
      </c>
      <c r="Y243">
        <v>22</v>
      </c>
    </row>
    <row r="244" spans="1:25" x14ac:dyDescent="0.25">
      <c r="A244">
        <v>881118</v>
      </c>
      <c r="B244">
        <v>67</v>
      </c>
      <c r="D244" t="s">
        <v>289</v>
      </c>
      <c r="E244">
        <v>0</v>
      </c>
      <c r="F244">
        <v>0</v>
      </c>
      <c r="G244" t="s">
        <v>289</v>
      </c>
      <c r="H244">
        <v>0</v>
      </c>
      <c r="I244" t="s">
        <v>754</v>
      </c>
      <c r="J244">
        <v>0</v>
      </c>
      <c r="K244" t="s">
        <v>289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 t="s">
        <v>754</v>
      </c>
      <c r="S244">
        <v>0</v>
      </c>
      <c r="T244" t="s">
        <v>289</v>
      </c>
      <c r="U244">
        <v>0</v>
      </c>
      <c r="V244">
        <v>881118</v>
      </c>
      <c r="W244">
        <v>0</v>
      </c>
      <c r="X244" t="s">
        <v>754</v>
      </c>
      <c r="Y244">
        <v>0</v>
      </c>
    </row>
    <row r="245" spans="1:25" x14ac:dyDescent="0.25">
      <c r="A245" t="s">
        <v>754</v>
      </c>
      <c r="B245">
        <v>3</v>
      </c>
      <c r="D245" t="s">
        <v>290</v>
      </c>
      <c r="E245">
        <v>0</v>
      </c>
      <c r="F245">
        <v>0</v>
      </c>
      <c r="G245" t="s">
        <v>290</v>
      </c>
      <c r="H245">
        <v>0</v>
      </c>
      <c r="I245" t="s">
        <v>984</v>
      </c>
      <c r="J245">
        <v>0</v>
      </c>
      <c r="K245" t="s">
        <v>290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 t="s">
        <v>984</v>
      </c>
      <c r="S245">
        <v>0</v>
      </c>
      <c r="T245" t="s">
        <v>290</v>
      </c>
      <c r="U245">
        <v>0</v>
      </c>
      <c r="V245" t="s">
        <v>754</v>
      </c>
      <c r="W245">
        <v>3</v>
      </c>
      <c r="X245" t="s">
        <v>984</v>
      </c>
      <c r="Y245">
        <v>0</v>
      </c>
    </row>
    <row r="246" spans="1:25" x14ac:dyDescent="0.25">
      <c r="A246" t="s">
        <v>984</v>
      </c>
      <c r="B246">
        <v>5</v>
      </c>
      <c r="D246" t="s">
        <v>291</v>
      </c>
      <c r="E246">
        <v>0</v>
      </c>
      <c r="F246">
        <v>0</v>
      </c>
      <c r="G246" t="s">
        <v>291</v>
      </c>
      <c r="H246">
        <v>0</v>
      </c>
      <c r="I246" t="s">
        <v>756</v>
      </c>
      <c r="J246">
        <v>0</v>
      </c>
      <c r="K246" t="s">
        <v>291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 t="s">
        <v>756</v>
      </c>
      <c r="S246">
        <v>0</v>
      </c>
      <c r="T246" t="s">
        <v>291</v>
      </c>
      <c r="U246">
        <v>0</v>
      </c>
      <c r="V246" t="s">
        <v>984</v>
      </c>
      <c r="W246">
        <v>5</v>
      </c>
      <c r="X246" t="s">
        <v>756</v>
      </c>
      <c r="Y246">
        <v>0</v>
      </c>
    </row>
    <row r="247" spans="1:25" x14ac:dyDescent="0.25">
      <c r="A247" t="s">
        <v>756</v>
      </c>
      <c r="B247">
        <v>1</v>
      </c>
      <c r="D247" t="s">
        <v>292</v>
      </c>
      <c r="E247">
        <v>0</v>
      </c>
      <c r="F247">
        <v>0</v>
      </c>
      <c r="G247" t="s">
        <v>292</v>
      </c>
      <c r="H247">
        <v>0</v>
      </c>
      <c r="I247" t="s">
        <v>757</v>
      </c>
      <c r="J247">
        <v>0</v>
      </c>
      <c r="K247" t="s">
        <v>292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 t="s">
        <v>757</v>
      </c>
      <c r="S247">
        <v>0</v>
      </c>
      <c r="T247" t="s">
        <v>292</v>
      </c>
      <c r="U247">
        <v>0</v>
      </c>
      <c r="V247" t="s">
        <v>756</v>
      </c>
      <c r="W247">
        <v>1</v>
      </c>
      <c r="X247" t="s">
        <v>757</v>
      </c>
      <c r="Y247">
        <v>0</v>
      </c>
    </row>
    <row r="248" spans="1:25" x14ac:dyDescent="0.25">
      <c r="A248" t="s">
        <v>757</v>
      </c>
      <c r="B248">
        <v>2</v>
      </c>
      <c r="D248" t="s">
        <v>293</v>
      </c>
      <c r="E248">
        <v>0</v>
      </c>
      <c r="F248">
        <v>0</v>
      </c>
      <c r="G248" t="s">
        <v>293</v>
      </c>
      <c r="H248">
        <v>0</v>
      </c>
      <c r="I248" t="s">
        <v>758</v>
      </c>
      <c r="J248">
        <v>0</v>
      </c>
      <c r="K248" t="s">
        <v>293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 t="s">
        <v>758</v>
      </c>
      <c r="S248">
        <v>0</v>
      </c>
      <c r="T248" t="s">
        <v>293</v>
      </c>
      <c r="U248">
        <v>0</v>
      </c>
      <c r="V248" t="s">
        <v>757</v>
      </c>
      <c r="W248">
        <v>2</v>
      </c>
      <c r="X248" t="s">
        <v>758</v>
      </c>
      <c r="Y248">
        <v>0</v>
      </c>
    </row>
    <row r="249" spans="1:25" x14ac:dyDescent="0.25">
      <c r="A249" t="s">
        <v>758</v>
      </c>
      <c r="B249">
        <v>4</v>
      </c>
      <c r="D249" t="s">
        <v>294</v>
      </c>
      <c r="E249">
        <v>0</v>
      </c>
      <c r="F249">
        <v>0</v>
      </c>
      <c r="G249" t="s">
        <v>294</v>
      </c>
      <c r="H249">
        <v>0</v>
      </c>
      <c r="I249" t="s">
        <v>759</v>
      </c>
      <c r="J249">
        <v>0</v>
      </c>
      <c r="K249" t="s">
        <v>294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 t="s">
        <v>759</v>
      </c>
      <c r="S249">
        <v>0</v>
      </c>
      <c r="T249" t="s">
        <v>294</v>
      </c>
      <c r="U249">
        <v>0</v>
      </c>
      <c r="V249" t="s">
        <v>758</v>
      </c>
      <c r="W249">
        <v>2</v>
      </c>
      <c r="X249" t="s">
        <v>759</v>
      </c>
      <c r="Y249">
        <v>0</v>
      </c>
    </row>
    <row r="250" spans="1:25" x14ac:dyDescent="0.25">
      <c r="A250" t="s">
        <v>759</v>
      </c>
      <c r="B250">
        <v>1</v>
      </c>
      <c r="D250" t="s">
        <v>295</v>
      </c>
      <c r="E250">
        <v>0</v>
      </c>
      <c r="F250">
        <v>0</v>
      </c>
      <c r="G250" t="s">
        <v>295</v>
      </c>
      <c r="H250">
        <v>0</v>
      </c>
      <c r="I250" t="s">
        <v>763</v>
      </c>
      <c r="J250">
        <v>0</v>
      </c>
      <c r="K250" t="s">
        <v>295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 t="s">
        <v>763</v>
      </c>
      <c r="S250">
        <v>0</v>
      </c>
      <c r="T250" t="s">
        <v>295</v>
      </c>
      <c r="U250">
        <v>0</v>
      </c>
      <c r="V250" t="s">
        <v>759</v>
      </c>
      <c r="W250">
        <v>1</v>
      </c>
      <c r="X250" t="s">
        <v>763</v>
      </c>
      <c r="Y250">
        <v>0</v>
      </c>
    </row>
    <row r="251" spans="1:25" x14ac:dyDescent="0.25">
      <c r="A251" t="s">
        <v>763</v>
      </c>
      <c r="B251">
        <v>1</v>
      </c>
      <c r="D251" t="s">
        <v>296</v>
      </c>
      <c r="E251">
        <v>0</v>
      </c>
      <c r="F251">
        <v>0</v>
      </c>
      <c r="G251" t="s">
        <v>296</v>
      </c>
      <c r="H251">
        <v>0</v>
      </c>
      <c r="I251">
        <v>877932</v>
      </c>
      <c r="J251">
        <v>0</v>
      </c>
      <c r="K251" t="s">
        <v>296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877932</v>
      </c>
      <c r="S251">
        <v>0</v>
      </c>
      <c r="T251" t="s">
        <v>296</v>
      </c>
      <c r="U251">
        <v>0</v>
      </c>
      <c r="V251" t="s">
        <v>763</v>
      </c>
      <c r="W251">
        <v>1</v>
      </c>
      <c r="X251">
        <v>877932</v>
      </c>
      <c r="Y251">
        <v>0</v>
      </c>
    </row>
    <row r="252" spans="1:25" x14ac:dyDescent="0.25">
      <c r="A252">
        <v>877932</v>
      </c>
      <c r="B252">
        <v>0</v>
      </c>
      <c r="D252" t="s">
        <v>297</v>
      </c>
      <c r="E252">
        <v>0</v>
      </c>
      <c r="F252">
        <v>0</v>
      </c>
      <c r="G252" t="s">
        <v>297</v>
      </c>
      <c r="H252">
        <v>0</v>
      </c>
      <c r="I252" t="s">
        <v>766</v>
      </c>
      <c r="J252">
        <v>0</v>
      </c>
      <c r="K252" t="s">
        <v>297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4</v>
      </c>
      <c r="R252" t="s">
        <v>766</v>
      </c>
      <c r="S252">
        <v>0</v>
      </c>
      <c r="T252" t="s">
        <v>297</v>
      </c>
      <c r="U252">
        <v>0</v>
      </c>
      <c r="V252">
        <v>877932</v>
      </c>
      <c r="W252">
        <v>0</v>
      </c>
      <c r="X252" t="s">
        <v>766</v>
      </c>
      <c r="Y252">
        <v>0</v>
      </c>
    </row>
    <row r="253" spans="1:25" x14ac:dyDescent="0.25">
      <c r="A253" t="s">
        <v>766</v>
      </c>
      <c r="B253">
        <v>0.70000000000000007</v>
      </c>
      <c r="D253" t="s">
        <v>298</v>
      </c>
      <c r="E253">
        <v>0</v>
      </c>
      <c r="F253">
        <v>0</v>
      </c>
      <c r="G253" t="s">
        <v>298</v>
      </c>
      <c r="H253">
        <v>0</v>
      </c>
      <c r="I253" t="s">
        <v>767</v>
      </c>
      <c r="J253">
        <v>0</v>
      </c>
      <c r="K253" t="s">
        <v>298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 t="s">
        <v>767</v>
      </c>
      <c r="S253">
        <v>0</v>
      </c>
      <c r="T253" t="s">
        <v>298</v>
      </c>
      <c r="U253">
        <v>0</v>
      </c>
      <c r="V253" t="s">
        <v>766</v>
      </c>
      <c r="W253">
        <v>0</v>
      </c>
      <c r="X253" t="s">
        <v>767</v>
      </c>
      <c r="Y253">
        <v>0</v>
      </c>
    </row>
    <row r="254" spans="1:25" x14ac:dyDescent="0.25">
      <c r="A254" t="s">
        <v>767</v>
      </c>
      <c r="B254">
        <v>3</v>
      </c>
      <c r="D254" t="s">
        <v>299</v>
      </c>
      <c r="E254">
        <v>0</v>
      </c>
      <c r="F254">
        <v>0</v>
      </c>
      <c r="G254" t="s">
        <v>299</v>
      </c>
      <c r="H254">
        <v>0</v>
      </c>
      <c r="I254" t="s">
        <v>768</v>
      </c>
      <c r="J254">
        <v>0</v>
      </c>
      <c r="K254" t="s">
        <v>299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 t="s">
        <v>768</v>
      </c>
      <c r="S254">
        <v>0</v>
      </c>
      <c r="T254" t="s">
        <v>299</v>
      </c>
      <c r="U254">
        <v>0</v>
      </c>
      <c r="V254" t="s">
        <v>767</v>
      </c>
      <c r="W254">
        <v>1</v>
      </c>
      <c r="X254" t="s">
        <v>768</v>
      </c>
      <c r="Y254">
        <v>0</v>
      </c>
    </row>
    <row r="255" spans="1:25" x14ac:dyDescent="0.25">
      <c r="A255" t="s">
        <v>768</v>
      </c>
      <c r="B255">
        <v>1</v>
      </c>
      <c r="D255" t="s">
        <v>300</v>
      </c>
      <c r="E255">
        <v>0</v>
      </c>
      <c r="F255">
        <v>0</v>
      </c>
      <c r="G255" t="s">
        <v>300</v>
      </c>
      <c r="H255">
        <v>0</v>
      </c>
      <c r="I255" t="s">
        <v>774</v>
      </c>
      <c r="J255">
        <v>0</v>
      </c>
      <c r="K255" t="s">
        <v>300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 t="s">
        <v>774</v>
      </c>
      <c r="S255">
        <v>0</v>
      </c>
      <c r="T255" t="s">
        <v>300</v>
      </c>
      <c r="U255">
        <v>0</v>
      </c>
      <c r="V255" t="s">
        <v>768</v>
      </c>
      <c r="W255">
        <v>1</v>
      </c>
      <c r="X255" t="s">
        <v>774</v>
      </c>
      <c r="Y255">
        <v>0</v>
      </c>
    </row>
    <row r="256" spans="1:25" x14ac:dyDescent="0.25">
      <c r="A256" t="s">
        <v>774</v>
      </c>
      <c r="B256">
        <v>1</v>
      </c>
      <c r="D256" t="s">
        <v>301</v>
      </c>
      <c r="E256">
        <v>0</v>
      </c>
      <c r="F256">
        <v>0</v>
      </c>
      <c r="G256" t="s">
        <v>301</v>
      </c>
      <c r="H256">
        <v>0</v>
      </c>
      <c r="I256">
        <v>881119</v>
      </c>
      <c r="J256">
        <v>2</v>
      </c>
      <c r="K256" t="s">
        <v>301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881119</v>
      </c>
      <c r="S256">
        <v>2</v>
      </c>
      <c r="T256" t="s">
        <v>301</v>
      </c>
      <c r="U256">
        <v>0</v>
      </c>
      <c r="V256" t="s">
        <v>774</v>
      </c>
      <c r="W256">
        <v>1</v>
      </c>
      <c r="X256">
        <v>881119</v>
      </c>
      <c r="Y256">
        <v>2</v>
      </c>
    </row>
    <row r="257" spans="1:25" x14ac:dyDescent="0.25">
      <c r="A257">
        <v>881119</v>
      </c>
      <c r="B257">
        <v>0</v>
      </c>
      <c r="D257" t="s">
        <v>302</v>
      </c>
      <c r="E257">
        <v>0</v>
      </c>
      <c r="F257">
        <v>0</v>
      </c>
      <c r="G257" t="s">
        <v>302</v>
      </c>
      <c r="H257">
        <v>0</v>
      </c>
      <c r="I257" t="s">
        <v>778</v>
      </c>
      <c r="J257">
        <v>0</v>
      </c>
      <c r="K257" t="s">
        <v>302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 t="s">
        <v>778</v>
      </c>
      <c r="S257">
        <v>0</v>
      </c>
      <c r="T257" t="s">
        <v>302</v>
      </c>
      <c r="U257">
        <v>0</v>
      </c>
      <c r="V257">
        <v>881119</v>
      </c>
      <c r="W257">
        <v>0</v>
      </c>
      <c r="X257" t="s">
        <v>778</v>
      </c>
      <c r="Y257">
        <v>0</v>
      </c>
    </row>
    <row r="258" spans="1:25" x14ac:dyDescent="0.25">
      <c r="A258" t="s">
        <v>778</v>
      </c>
      <c r="B258">
        <v>11</v>
      </c>
      <c r="D258" t="s">
        <v>303</v>
      </c>
      <c r="E258">
        <v>0</v>
      </c>
      <c r="F258">
        <v>0</v>
      </c>
      <c r="G258" t="s">
        <v>303</v>
      </c>
      <c r="H258">
        <v>0</v>
      </c>
      <c r="I258" t="s">
        <v>781</v>
      </c>
      <c r="J258">
        <v>0</v>
      </c>
      <c r="K258" t="s">
        <v>303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 t="s">
        <v>781</v>
      </c>
      <c r="S258">
        <v>0</v>
      </c>
      <c r="T258" t="s">
        <v>303</v>
      </c>
      <c r="U258">
        <v>0</v>
      </c>
      <c r="V258" t="s">
        <v>778</v>
      </c>
      <c r="W258">
        <v>9</v>
      </c>
      <c r="X258" t="s">
        <v>781</v>
      </c>
      <c r="Y258">
        <v>0</v>
      </c>
    </row>
    <row r="259" spans="1:25" x14ac:dyDescent="0.25">
      <c r="A259" t="s">
        <v>781</v>
      </c>
      <c r="B259">
        <v>1</v>
      </c>
      <c r="D259" t="s">
        <v>304</v>
      </c>
      <c r="E259">
        <v>0</v>
      </c>
      <c r="F259">
        <v>0</v>
      </c>
      <c r="G259" t="s">
        <v>304</v>
      </c>
      <c r="H259">
        <v>0</v>
      </c>
      <c r="I259" t="s">
        <v>786</v>
      </c>
      <c r="J259">
        <v>0</v>
      </c>
      <c r="K259" t="s">
        <v>304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 t="s">
        <v>786</v>
      </c>
      <c r="S259">
        <v>0</v>
      </c>
      <c r="T259" t="s">
        <v>304</v>
      </c>
      <c r="U259">
        <v>0</v>
      </c>
      <c r="V259" t="s">
        <v>781</v>
      </c>
      <c r="W259">
        <v>1</v>
      </c>
      <c r="X259" t="s">
        <v>786</v>
      </c>
      <c r="Y259">
        <v>0</v>
      </c>
    </row>
    <row r="260" spans="1:25" x14ac:dyDescent="0.25">
      <c r="A260" t="s">
        <v>786</v>
      </c>
      <c r="B260">
        <v>0</v>
      </c>
      <c r="D260" t="s">
        <v>305</v>
      </c>
      <c r="E260">
        <v>0</v>
      </c>
      <c r="F260">
        <v>0</v>
      </c>
      <c r="G260" t="s">
        <v>305</v>
      </c>
      <c r="H260">
        <v>0</v>
      </c>
      <c r="I260" t="s">
        <v>788</v>
      </c>
      <c r="J260">
        <v>0</v>
      </c>
      <c r="K260" t="s">
        <v>305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 t="s">
        <v>788</v>
      </c>
      <c r="S260">
        <v>0</v>
      </c>
      <c r="T260" t="s">
        <v>305</v>
      </c>
      <c r="U260">
        <v>0</v>
      </c>
      <c r="V260" t="s">
        <v>786</v>
      </c>
      <c r="W260">
        <v>0</v>
      </c>
      <c r="X260" t="s">
        <v>788</v>
      </c>
      <c r="Y260">
        <v>0</v>
      </c>
    </row>
    <row r="261" spans="1:25" x14ac:dyDescent="0.25">
      <c r="A261" t="s">
        <v>788</v>
      </c>
      <c r="B261">
        <v>2</v>
      </c>
      <c r="D261" t="s">
        <v>306</v>
      </c>
      <c r="E261">
        <v>0</v>
      </c>
      <c r="F261">
        <v>0</v>
      </c>
      <c r="G261" t="s">
        <v>306</v>
      </c>
      <c r="H261">
        <v>0</v>
      </c>
      <c r="I261" t="s">
        <v>789</v>
      </c>
      <c r="J261">
        <v>0</v>
      </c>
      <c r="K261" t="s">
        <v>306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 t="s">
        <v>789</v>
      </c>
      <c r="S261">
        <v>0</v>
      </c>
      <c r="T261" t="s">
        <v>306</v>
      </c>
      <c r="U261">
        <v>0</v>
      </c>
      <c r="V261" t="s">
        <v>788</v>
      </c>
      <c r="W261">
        <v>2</v>
      </c>
      <c r="X261" t="s">
        <v>789</v>
      </c>
      <c r="Y261">
        <v>0</v>
      </c>
    </row>
    <row r="262" spans="1:25" x14ac:dyDescent="0.25">
      <c r="A262" t="s">
        <v>789</v>
      </c>
      <c r="B262">
        <v>1</v>
      </c>
      <c r="D262" t="s">
        <v>307</v>
      </c>
      <c r="E262">
        <v>0</v>
      </c>
      <c r="F262">
        <v>0</v>
      </c>
      <c r="G262" t="s">
        <v>307</v>
      </c>
      <c r="H262">
        <v>0</v>
      </c>
      <c r="I262" t="s">
        <v>790</v>
      </c>
      <c r="J262">
        <v>0</v>
      </c>
      <c r="K262" t="s">
        <v>307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 t="s">
        <v>790</v>
      </c>
      <c r="S262">
        <v>0</v>
      </c>
      <c r="T262" t="s">
        <v>307</v>
      </c>
      <c r="U262">
        <v>0</v>
      </c>
      <c r="V262" t="s">
        <v>789</v>
      </c>
      <c r="W262">
        <v>1</v>
      </c>
      <c r="X262" t="s">
        <v>790</v>
      </c>
      <c r="Y262">
        <v>0</v>
      </c>
    </row>
    <row r="263" spans="1:25" x14ac:dyDescent="0.25">
      <c r="A263" t="s">
        <v>790</v>
      </c>
      <c r="B263">
        <v>1</v>
      </c>
      <c r="D263" t="s">
        <v>308</v>
      </c>
      <c r="E263">
        <v>0</v>
      </c>
      <c r="F263">
        <v>0</v>
      </c>
      <c r="G263" t="s">
        <v>308</v>
      </c>
      <c r="H263">
        <v>0</v>
      </c>
      <c r="I263">
        <v>880912</v>
      </c>
      <c r="J263">
        <v>0</v>
      </c>
      <c r="K263" t="s">
        <v>308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880912</v>
      </c>
      <c r="S263">
        <v>0</v>
      </c>
      <c r="T263" t="s">
        <v>308</v>
      </c>
      <c r="U263">
        <v>0</v>
      </c>
      <c r="V263" t="s">
        <v>790</v>
      </c>
      <c r="W263">
        <v>1</v>
      </c>
      <c r="X263">
        <v>880912</v>
      </c>
      <c r="Y263">
        <v>0</v>
      </c>
    </row>
    <row r="264" spans="1:25" x14ac:dyDescent="0.25">
      <c r="A264">
        <v>880912</v>
      </c>
      <c r="B264">
        <v>1</v>
      </c>
      <c r="D264" t="s">
        <v>309</v>
      </c>
      <c r="E264">
        <v>0</v>
      </c>
      <c r="F264">
        <v>0</v>
      </c>
      <c r="G264" t="s">
        <v>309</v>
      </c>
      <c r="H264">
        <v>0</v>
      </c>
      <c r="I264">
        <v>880946</v>
      </c>
      <c r="J264">
        <v>0</v>
      </c>
      <c r="K264" t="s">
        <v>309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880946</v>
      </c>
      <c r="S264">
        <v>0</v>
      </c>
      <c r="T264" t="s">
        <v>309</v>
      </c>
      <c r="U264">
        <v>0</v>
      </c>
      <c r="V264">
        <v>880912</v>
      </c>
      <c r="W264">
        <v>0</v>
      </c>
      <c r="X264">
        <v>880946</v>
      </c>
      <c r="Y264">
        <v>0</v>
      </c>
    </row>
    <row r="265" spans="1:25" x14ac:dyDescent="0.25">
      <c r="A265">
        <v>880946</v>
      </c>
      <c r="B265">
        <v>3</v>
      </c>
      <c r="D265" t="s">
        <v>310</v>
      </c>
      <c r="E265">
        <v>0</v>
      </c>
      <c r="F265">
        <v>0</v>
      </c>
      <c r="G265" t="s">
        <v>310</v>
      </c>
      <c r="H265">
        <v>0</v>
      </c>
      <c r="I265">
        <v>874946</v>
      </c>
      <c r="J265">
        <v>0</v>
      </c>
      <c r="K265" t="s">
        <v>310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874946</v>
      </c>
      <c r="S265">
        <v>0</v>
      </c>
      <c r="T265" t="s">
        <v>310</v>
      </c>
      <c r="U265">
        <v>0</v>
      </c>
      <c r="V265">
        <v>880946</v>
      </c>
      <c r="W265">
        <v>0</v>
      </c>
      <c r="X265">
        <v>874946</v>
      </c>
      <c r="Y265">
        <v>0</v>
      </c>
    </row>
    <row r="266" spans="1:25" x14ac:dyDescent="0.25">
      <c r="A266">
        <v>874946</v>
      </c>
      <c r="B266">
        <v>0</v>
      </c>
      <c r="D266" t="s">
        <v>311</v>
      </c>
      <c r="E266">
        <v>0</v>
      </c>
      <c r="F266">
        <v>0</v>
      </c>
      <c r="G266" t="s">
        <v>311</v>
      </c>
      <c r="H266">
        <v>0</v>
      </c>
      <c r="I266" t="s">
        <v>791</v>
      </c>
      <c r="J266">
        <v>0</v>
      </c>
      <c r="K266" t="s">
        <v>311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 t="s">
        <v>791</v>
      </c>
      <c r="S266">
        <v>0</v>
      </c>
      <c r="T266" t="s">
        <v>311</v>
      </c>
      <c r="U266">
        <v>0</v>
      </c>
      <c r="V266">
        <v>874946</v>
      </c>
      <c r="W266">
        <v>0</v>
      </c>
      <c r="X266" t="s">
        <v>791</v>
      </c>
      <c r="Y266">
        <v>0</v>
      </c>
    </row>
    <row r="267" spans="1:25" x14ac:dyDescent="0.25">
      <c r="A267" t="s">
        <v>791</v>
      </c>
      <c r="B267">
        <v>0</v>
      </c>
      <c r="D267" t="s">
        <v>312</v>
      </c>
      <c r="E267">
        <v>0</v>
      </c>
      <c r="F267">
        <v>0</v>
      </c>
      <c r="G267" t="s">
        <v>312</v>
      </c>
      <c r="H267">
        <v>0</v>
      </c>
      <c r="I267" t="s">
        <v>793</v>
      </c>
      <c r="J267">
        <v>17</v>
      </c>
      <c r="K267" t="s">
        <v>312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 t="s">
        <v>793</v>
      </c>
      <c r="S267">
        <v>12</v>
      </c>
      <c r="T267" t="s">
        <v>312</v>
      </c>
      <c r="U267">
        <v>0</v>
      </c>
      <c r="V267" t="s">
        <v>791</v>
      </c>
      <c r="W267">
        <v>0</v>
      </c>
      <c r="X267" t="s">
        <v>793</v>
      </c>
      <c r="Y267">
        <v>5</v>
      </c>
    </row>
    <row r="268" spans="1:25" x14ac:dyDescent="0.25">
      <c r="A268" t="s">
        <v>793</v>
      </c>
      <c r="B268">
        <v>33.777777777777771</v>
      </c>
      <c r="D268" t="s">
        <v>313</v>
      </c>
      <c r="E268">
        <v>0</v>
      </c>
      <c r="F268">
        <v>0</v>
      </c>
      <c r="G268" t="s">
        <v>313</v>
      </c>
      <c r="H268">
        <v>0</v>
      </c>
      <c r="I268">
        <v>885120</v>
      </c>
      <c r="J268">
        <v>24</v>
      </c>
      <c r="K268" t="s">
        <v>313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885120</v>
      </c>
      <c r="S268">
        <v>24</v>
      </c>
      <c r="T268" t="s">
        <v>313</v>
      </c>
      <c r="U268">
        <v>0</v>
      </c>
      <c r="V268" t="s">
        <v>793</v>
      </c>
      <c r="W268">
        <v>0.77777777777777146</v>
      </c>
      <c r="X268">
        <v>885120</v>
      </c>
      <c r="Y268">
        <v>24</v>
      </c>
    </row>
    <row r="269" spans="1:25" x14ac:dyDescent="0.25">
      <c r="A269">
        <v>885120</v>
      </c>
      <c r="B269">
        <v>30</v>
      </c>
      <c r="D269" t="s">
        <v>314</v>
      </c>
      <c r="E269">
        <v>0</v>
      </c>
      <c r="F269">
        <v>0</v>
      </c>
      <c r="G269" t="s">
        <v>314</v>
      </c>
      <c r="H269">
        <v>0</v>
      </c>
      <c r="I269">
        <v>885194</v>
      </c>
      <c r="J269">
        <v>8</v>
      </c>
      <c r="K269" t="s">
        <v>314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885194</v>
      </c>
      <c r="S269">
        <v>8</v>
      </c>
      <c r="T269" t="s">
        <v>314</v>
      </c>
      <c r="U269">
        <v>0</v>
      </c>
      <c r="V269">
        <v>885120</v>
      </c>
      <c r="W269">
        <v>27</v>
      </c>
      <c r="X269">
        <v>885194</v>
      </c>
      <c r="Y269">
        <v>8</v>
      </c>
    </row>
    <row r="270" spans="1:25" x14ac:dyDescent="0.25">
      <c r="A270">
        <v>885194</v>
      </c>
      <c r="B270">
        <v>0</v>
      </c>
      <c r="D270" t="s">
        <v>315</v>
      </c>
      <c r="E270">
        <v>0</v>
      </c>
      <c r="F270">
        <v>0</v>
      </c>
      <c r="G270" t="s">
        <v>315</v>
      </c>
      <c r="H270">
        <v>0</v>
      </c>
      <c r="I270">
        <v>874950</v>
      </c>
      <c r="J270">
        <v>0</v>
      </c>
      <c r="K270" t="s">
        <v>315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874950</v>
      </c>
      <c r="S270">
        <v>0</v>
      </c>
      <c r="T270" t="s">
        <v>315</v>
      </c>
      <c r="U270">
        <v>0</v>
      </c>
      <c r="V270">
        <v>885194</v>
      </c>
      <c r="W270">
        <v>0</v>
      </c>
      <c r="X270">
        <v>874950</v>
      </c>
      <c r="Y270">
        <v>0</v>
      </c>
    </row>
    <row r="271" spans="1:25" x14ac:dyDescent="0.25">
      <c r="A271">
        <v>874950</v>
      </c>
      <c r="B271">
        <v>0</v>
      </c>
      <c r="D271" t="s">
        <v>316</v>
      </c>
      <c r="E271">
        <v>0</v>
      </c>
      <c r="F271">
        <v>0</v>
      </c>
      <c r="G271" t="s">
        <v>316</v>
      </c>
      <c r="H271">
        <v>0</v>
      </c>
      <c r="I271">
        <v>803820</v>
      </c>
      <c r="J271">
        <v>0</v>
      </c>
      <c r="K271" t="s">
        <v>316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803820</v>
      </c>
      <c r="S271">
        <v>0</v>
      </c>
      <c r="T271" t="s">
        <v>316</v>
      </c>
      <c r="U271">
        <v>0</v>
      </c>
      <c r="V271">
        <v>874950</v>
      </c>
      <c r="W271">
        <v>0</v>
      </c>
      <c r="X271">
        <v>803820</v>
      </c>
      <c r="Y271">
        <v>0</v>
      </c>
    </row>
    <row r="272" spans="1:25" x14ac:dyDescent="0.25">
      <c r="A272">
        <v>803820</v>
      </c>
      <c r="B272">
        <v>0</v>
      </c>
      <c r="D272" t="s">
        <v>317</v>
      </c>
      <c r="E272">
        <v>0</v>
      </c>
      <c r="F272">
        <v>0</v>
      </c>
      <c r="G272" t="s">
        <v>317</v>
      </c>
      <c r="H272">
        <v>0</v>
      </c>
      <c r="I272">
        <v>881285</v>
      </c>
      <c r="J272">
        <v>34</v>
      </c>
      <c r="K272" t="s">
        <v>317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881285</v>
      </c>
      <c r="S272">
        <v>31</v>
      </c>
      <c r="T272" t="s">
        <v>317</v>
      </c>
      <c r="U272">
        <v>0</v>
      </c>
      <c r="V272">
        <v>803820</v>
      </c>
      <c r="W272">
        <v>0</v>
      </c>
      <c r="X272">
        <v>881285</v>
      </c>
      <c r="Y272">
        <v>30</v>
      </c>
    </row>
    <row r="273" spans="1:25" x14ac:dyDescent="0.25">
      <c r="A273">
        <v>881285</v>
      </c>
      <c r="B273">
        <v>15</v>
      </c>
      <c r="D273" t="s">
        <v>318</v>
      </c>
      <c r="E273">
        <v>0</v>
      </c>
      <c r="F273">
        <v>0</v>
      </c>
      <c r="G273" t="s">
        <v>318</v>
      </c>
      <c r="H273">
        <v>0</v>
      </c>
      <c r="I273" t="s">
        <v>797</v>
      </c>
      <c r="J273">
        <v>0</v>
      </c>
      <c r="K273" t="s">
        <v>318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 t="s">
        <v>797</v>
      </c>
      <c r="S273">
        <v>0</v>
      </c>
      <c r="T273" t="s">
        <v>318</v>
      </c>
      <c r="U273">
        <v>0</v>
      </c>
      <c r="V273">
        <v>881285</v>
      </c>
      <c r="W273">
        <v>53</v>
      </c>
      <c r="X273" t="s">
        <v>797</v>
      </c>
      <c r="Y273">
        <v>0</v>
      </c>
    </row>
    <row r="274" spans="1:25" x14ac:dyDescent="0.25">
      <c r="A274" t="s">
        <v>797</v>
      </c>
      <c r="B274">
        <v>12</v>
      </c>
      <c r="D274" t="s">
        <v>319</v>
      </c>
      <c r="E274">
        <v>0</v>
      </c>
      <c r="F274">
        <v>0</v>
      </c>
      <c r="G274" t="s">
        <v>319</v>
      </c>
      <c r="H274">
        <v>0</v>
      </c>
      <c r="I274" t="s">
        <v>799</v>
      </c>
      <c r="J274">
        <v>0</v>
      </c>
      <c r="K274" t="s">
        <v>319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 t="s">
        <v>799</v>
      </c>
      <c r="S274">
        <v>0</v>
      </c>
      <c r="T274" t="s">
        <v>319</v>
      </c>
      <c r="U274">
        <v>0</v>
      </c>
      <c r="V274" t="s">
        <v>797</v>
      </c>
      <c r="W274">
        <v>12</v>
      </c>
      <c r="X274" t="s">
        <v>799</v>
      </c>
      <c r="Y274">
        <v>0</v>
      </c>
    </row>
    <row r="275" spans="1:25" x14ac:dyDescent="0.25">
      <c r="A275" t="s">
        <v>799</v>
      </c>
      <c r="B275">
        <v>0</v>
      </c>
      <c r="D275" t="s">
        <v>320</v>
      </c>
      <c r="E275">
        <v>0</v>
      </c>
      <c r="F275">
        <v>0</v>
      </c>
      <c r="G275" t="s">
        <v>320</v>
      </c>
      <c r="H275">
        <v>0</v>
      </c>
      <c r="I275" t="s">
        <v>816</v>
      </c>
      <c r="J275">
        <v>0</v>
      </c>
      <c r="K275" t="s">
        <v>320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 t="s">
        <v>816</v>
      </c>
      <c r="S275">
        <v>0</v>
      </c>
      <c r="T275" t="s">
        <v>320</v>
      </c>
      <c r="U275">
        <v>0</v>
      </c>
      <c r="V275" t="s">
        <v>799</v>
      </c>
      <c r="W275">
        <v>0</v>
      </c>
      <c r="X275" t="s">
        <v>816</v>
      </c>
      <c r="Y275">
        <v>0</v>
      </c>
    </row>
    <row r="276" spans="1:25" x14ac:dyDescent="0.25">
      <c r="A276" t="s">
        <v>816</v>
      </c>
      <c r="B276">
        <v>0</v>
      </c>
      <c r="D276" t="s">
        <v>321</v>
      </c>
      <c r="E276">
        <v>0</v>
      </c>
      <c r="F276">
        <v>0</v>
      </c>
      <c r="G276" t="s">
        <v>321</v>
      </c>
      <c r="H276">
        <v>0</v>
      </c>
      <c r="I276" t="s">
        <v>817</v>
      </c>
      <c r="J276">
        <v>0</v>
      </c>
      <c r="K276" t="s">
        <v>321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 t="s">
        <v>817</v>
      </c>
      <c r="S276">
        <v>0</v>
      </c>
      <c r="T276" t="s">
        <v>321</v>
      </c>
      <c r="U276">
        <v>0</v>
      </c>
      <c r="V276" t="s">
        <v>816</v>
      </c>
      <c r="W276">
        <v>0</v>
      </c>
      <c r="X276" t="s">
        <v>817</v>
      </c>
      <c r="Y276">
        <v>0</v>
      </c>
    </row>
    <row r="277" spans="1:25" x14ac:dyDescent="0.25">
      <c r="A277" t="s">
        <v>817</v>
      </c>
      <c r="B277">
        <v>0</v>
      </c>
      <c r="D277" t="s">
        <v>322</v>
      </c>
      <c r="E277">
        <v>0</v>
      </c>
      <c r="F277">
        <v>0</v>
      </c>
      <c r="G277" t="s">
        <v>322</v>
      </c>
      <c r="H277">
        <v>0</v>
      </c>
      <c r="I277" t="s">
        <v>818</v>
      </c>
      <c r="J277">
        <v>0</v>
      </c>
      <c r="K277" t="s">
        <v>322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 t="s">
        <v>818</v>
      </c>
      <c r="S277">
        <v>0</v>
      </c>
      <c r="T277" t="s">
        <v>322</v>
      </c>
      <c r="U277">
        <v>0</v>
      </c>
      <c r="V277" t="s">
        <v>817</v>
      </c>
      <c r="W277">
        <v>0</v>
      </c>
      <c r="X277" t="s">
        <v>818</v>
      </c>
      <c r="Y277">
        <v>0</v>
      </c>
    </row>
    <row r="278" spans="1:25" x14ac:dyDescent="0.25">
      <c r="A278" t="s">
        <v>818</v>
      </c>
      <c r="B278">
        <v>0</v>
      </c>
      <c r="D278" t="s">
        <v>323</v>
      </c>
      <c r="E278">
        <v>0</v>
      </c>
      <c r="F278">
        <v>0</v>
      </c>
      <c r="G278" t="s">
        <v>323</v>
      </c>
      <c r="H278">
        <v>0</v>
      </c>
      <c r="I278">
        <v>26560163</v>
      </c>
      <c r="J278">
        <v>1</v>
      </c>
      <c r="K278" t="s">
        <v>323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26560163</v>
      </c>
      <c r="S278">
        <v>1</v>
      </c>
      <c r="T278" t="s">
        <v>323</v>
      </c>
      <c r="U278">
        <v>0</v>
      </c>
      <c r="V278" t="s">
        <v>818</v>
      </c>
      <c r="W278">
        <v>0</v>
      </c>
      <c r="X278">
        <v>26560163</v>
      </c>
      <c r="Y278">
        <v>1</v>
      </c>
    </row>
    <row r="279" spans="1:25" x14ac:dyDescent="0.25">
      <c r="A279" t="s">
        <v>819</v>
      </c>
      <c r="B279">
        <v>0</v>
      </c>
      <c r="D279" t="s">
        <v>324</v>
      </c>
      <c r="E279">
        <v>0</v>
      </c>
      <c r="F279">
        <v>0</v>
      </c>
      <c r="G279" t="s">
        <v>324</v>
      </c>
      <c r="H279">
        <v>0</v>
      </c>
      <c r="I279" t="s">
        <v>819</v>
      </c>
      <c r="J279">
        <v>0</v>
      </c>
      <c r="K279" t="s">
        <v>324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 t="s">
        <v>819</v>
      </c>
      <c r="S279">
        <v>0</v>
      </c>
      <c r="T279" t="s">
        <v>324</v>
      </c>
      <c r="U279">
        <v>0</v>
      </c>
      <c r="V279" t="s">
        <v>819</v>
      </c>
      <c r="W279">
        <v>0</v>
      </c>
      <c r="X279" t="s">
        <v>819</v>
      </c>
      <c r="Y279">
        <v>0</v>
      </c>
    </row>
    <row r="280" spans="1:25" x14ac:dyDescent="0.25">
      <c r="A280">
        <v>881568</v>
      </c>
      <c r="B280">
        <v>0</v>
      </c>
      <c r="D280" t="s">
        <v>325</v>
      </c>
      <c r="E280">
        <v>0</v>
      </c>
      <c r="F280">
        <v>0</v>
      </c>
      <c r="G280" t="s">
        <v>325</v>
      </c>
      <c r="H280">
        <v>0</v>
      </c>
      <c r="I280">
        <v>881568</v>
      </c>
      <c r="J280">
        <v>0</v>
      </c>
      <c r="K280" t="s">
        <v>325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881568</v>
      </c>
      <c r="S280">
        <v>0</v>
      </c>
      <c r="T280" t="s">
        <v>325</v>
      </c>
      <c r="U280">
        <v>0</v>
      </c>
      <c r="V280">
        <v>881568</v>
      </c>
      <c r="W280">
        <v>0</v>
      </c>
      <c r="X280">
        <v>881568</v>
      </c>
      <c r="Y280">
        <v>0</v>
      </c>
    </row>
    <row r="281" spans="1:25" x14ac:dyDescent="0.25">
      <c r="A281">
        <v>550001</v>
      </c>
      <c r="B281">
        <v>0</v>
      </c>
      <c r="D281" t="s">
        <v>326</v>
      </c>
      <c r="E281">
        <v>0</v>
      </c>
      <c r="F281">
        <v>0</v>
      </c>
      <c r="G281" t="s">
        <v>326</v>
      </c>
      <c r="H281">
        <v>0</v>
      </c>
      <c r="I281">
        <v>550001</v>
      </c>
      <c r="J281">
        <v>0</v>
      </c>
      <c r="K281" t="s">
        <v>326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550001</v>
      </c>
      <c r="S281">
        <v>0</v>
      </c>
      <c r="T281" t="s">
        <v>326</v>
      </c>
      <c r="U281">
        <v>0</v>
      </c>
      <c r="V281">
        <v>550001</v>
      </c>
      <c r="W281">
        <v>0</v>
      </c>
      <c r="X281">
        <v>550001</v>
      </c>
      <c r="Y281">
        <v>0</v>
      </c>
    </row>
    <row r="282" spans="1:25" x14ac:dyDescent="0.25">
      <c r="A282">
        <v>450001</v>
      </c>
      <c r="B282">
        <v>0</v>
      </c>
      <c r="D282" t="s">
        <v>327</v>
      </c>
      <c r="E282">
        <v>0</v>
      </c>
      <c r="F282">
        <v>0</v>
      </c>
      <c r="G282" t="s">
        <v>327</v>
      </c>
      <c r="H282">
        <v>0</v>
      </c>
      <c r="I282">
        <v>450001</v>
      </c>
      <c r="J282">
        <v>0</v>
      </c>
      <c r="K282" t="s">
        <v>327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450001</v>
      </c>
      <c r="S282">
        <v>0</v>
      </c>
      <c r="T282" t="s">
        <v>327</v>
      </c>
      <c r="U282">
        <v>0</v>
      </c>
      <c r="V282">
        <v>450001</v>
      </c>
      <c r="W282">
        <v>0</v>
      </c>
      <c r="X282">
        <v>450001</v>
      </c>
      <c r="Y282">
        <v>0</v>
      </c>
    </row>
    <row r="283" spans="1:25" x14ac:dyDescent="0.25">
      <c r="A283">
        <v>450013</v>
      </c>
      <c r="B283">
        <v>1086</v>
      </c>
      <c r="D283" t="s">
        <v>328</v>
      </c>
      <c r="E283">
        <v>0</v>
      </c>
      <c r="F283">
        <v>0</v>
      </c>
      <c r="G283" t="s">
        <v>328</v>
      </c>
      <c r="H283">
        <v>0</v>
      </c>
      <c r="I283">
        <v>450012</v>
      </c>
      <c r="J283">
        <v>69</v>
      </c>
      <c r="K283" t="s">
        <v>328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450012</v>
      </c>
      <c r="S283">
        <v>66</v>
      </c>
      <c r="T283" t="s">
        <v>328</v>
      </c>
      <c r="U283">
        <v>0</v>
      </c>
      <c r="V283">
        <v>450013</v>
      </c>
      <c r="W283">
        <v>616</v>
      </c>
      <c r="X283">
        <v>450012</v>
      </c>
      <c r="Y283">
        <v>59</v>
      </c>
    </row>
    <row r="284" spans="1:25" x14ac:dyDescent="0.25">
      <c r="A284">
        <v>450012</v>
      </c>
      <c r="B284">
        <v>131</v>
      </c>
      <c r="D284" t="s">
        <v>329</v>
      </c>
      <c r="E284">
        <v>0</v>
      </c>
      <c r="F284">
        <v>0</v>
      </c>
      <c r="G284" t="s">
        <v>329</v>
      </c>
      <c r="H284">
        <v>0</v>
      </c>
      <c r="I284">
        <v>450013</v>
      </c>
      <c r="J284">
        <v>543</v>
      </c>
      <c r="K284" t="s">
        <v>329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450013</v>
      </c>
      <c r="S284">
        <v>994</v>
      </c>
      <c r="T284" t="s">
        <v>329</v>
      </c>
      <c r="U284">
        <v>0</v>
      </c>
      <c r="V284">
        <v>450012</v>
      </c>
      <c r="W284">
        <v>0</v>
      </c>
      <c r="X284">
        <v>450013</v>
      </c>
      <c r="Y284">
        <v>1111</v>
      </c>
    </row>
    <row r="285" spans="1:25" x14ac:dyDescent="0.25">
      <c r="A285">
        <v>887715</v>
      </c>
      <c r="B285">
        <v>0</v>
      </c>
      <c r="D285" t="s">
        <v>330</v>
      </c>
      <c r="E285">
        <v>0</v>
      </c>
      <c r="F285">
        <v>0</v>
      </c>
      <c r="G285" t="s">
        <v>330</v>
      </c>
      <c r="H285">
        <v>0</v>
      </c>
      <c r="I285">
        <v>887715</v>
      </c>
      <c r="J285">
        <v>87</v>
      </c>
      <c r="K285" t="s">
        <v>330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887715</v>
      </c>
      <c r="S285">
        <v>74</v>
      </c>
      <c r="T285" t="s">
        <v>330</v>
      </c>
      <c r="U285">
        <v>0</v>
      </c>
      <c r="V285">
        <v>887715</v>
      </c>
      <c r="W285">
        <v>0</v>
      </c>
      <c r="X285">
        <v>887715</v>
      </c>
      <c r="Y285">
        <v>14</v>
      </c>
    </row>
    <row r="286" spans="1:25" x14ac:dyDescent="0.25">
      <c r="A286">
        <v>887517</v>
      </c>
      <c r="B286">
        <v>59</v>
      </c>
      <c r="D286" t="s">
        <v>331</v>
      </c>
      <c r="E286">
        <v>0</v>
      </c>
      <c r="F286">
        <v>0</v>
      </c>
      <c r="G286" t="s">
        <v>331</v>
      </c>
      <c r="H286">
        <v>0</v>
      </c>
      <c r="I286">
        <v>887517</v>
      </c>
      <c r="J286">
        <v>132</v>
      </c>
      <c r="K286" t="s">
        <v>331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887517</v>
      </c>
      <c r="S286">
        <v>118</v>
      </c>
      <c r="T286" t="s">
        <v>331</v>
      </c>
      <c r="U286">
        <v>0</v>
      </c>
      <c r="V286">
        <v>887517</v>
      </c>
      <c r="W286">
        <v>6</v>
      </c>
      <c r="X286">
        <v>887517</v>
      </c>
      <c r="Y286">
        <v>80</v>
      </c>
    </row>
    <row r="287" spans="1:25" x14ac:dyDescent="0.25">
      <c r="A287">
        <v>150035</v>
      </c>
      <c r="B287">
        <v>200</v>
      </c>
      <c r="D287" t="s">
        <v>332</v>
      </c>
      <c r="E287">
        <v>0</v>
      </c>
      <c r="F287">
        <v>0</v>
      </c>
      <c r="G287" t="s">
        <v>332</v>
      </c>
      <c r="H287">
        <v>0</v>
      </c>
      <c r="I287">
        <v>150035</v>
      </c>
      <c r="J287">
        <v>80</v>
      </c>
      <c r="K287" t="s">
        <v>332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150035</v>
      </c>
      <c r="S287">
        <v>78</v>
      </c>
      <c r="T287" t="s">
        <v>332</v>
      </c>
      <c r="U287">
        <v>0</v>
      </c>
      <c r="V287">
        <v>150035</v>
      </c>
      <c r="W287">
        <v>1</v>
      </c>
      <c r="X287">
        <v>150035</v>
      </c>
      <c r="Y287">
        <v>8</v>
      </c>
    </row>
    <row r="288" spans="1:25" x14ac:dyDescent="0.25">
      <c r="A288" t="s">
        <v>824</v>
      </c>
      <c r="B288">
        <v>0</v>
      </c>
      <c r="D288" t="s">
        <v>333</v>
      </c>
      <c r="E288">
        <v>0</v>
      </c>
      <c r="F288">
        <v>0</v>
      </c>
      <c r="G288" t="s">
        <v>333</v>
      </c>
      <c r="H288">
        <v>0</v>
      </c>
      <c r="I288" t="s">
        <v>824</v>
      </c>
      <c r="J288">
        <v>0</v>
      </c>
      <c r="K288" t="s">
        <v>333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 t="s">
        <v>824</v>
      </c>
      <c r="S288">
        <v>0</v>
      </c>
      <c r="T288" t="s">
        <v>333</v>
      </c>
      <c r="U288">
        <v>0</v>
      </c>
      <c r="V288" t="s">
        <v>824</v>
      </c>
      <c r="W288">
        <v>0</v>
      </c>
      <c r="X288" t="s">
        <v>824</v>
      </c>
      <c r="Y288">
        <v>0</v>
      </c>
    </row>
    <row r="289" spans="1:25" x14ac:dyDescent="0.25">
      <c r="A289" t="s">
        <v>825</v>
      </c>
      <c r="B289">
        <v>4</v>
      </c>
      <c r="D289" t="s">
        <v>334</v>
      </c>
      <c r="E289">
        <v>0</v>
      </c>
      <c r="F289">
        <v>0</v>
      </c>
      <c r="G289" t="s">
        <v>334</v>
      </c>
      <c r="H289">
        <v>0</v>
      </c>
      <c r="I289" t="s">
        <v>825</v>
      </c>
      <c r="J289">
        <v>0</v>
      </c>
      <c r="K289" t="s">
        <v>334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 t="s">
        <v>825</v>
      </c>
      <c r="S289">
        <v>0</v>
      </c>
      <c r="T289" t="s">
        <v>334</v>
      </c>
      <c r="U289">
        <v>0</v>
      </c>
      <c r="V289" t="s">
        <v>825</v>
      </c>
      <c r="W289">
        <v>2</v>
      </c>
      <c r="X289" t="s">
        <v>825</v>
      </c>
      <c r="Y289">
        <v>0</v>
      </c>
    </row>
    <row r="290" spans="1:25" x14ac:dyDescent="0.25">
      <c r="A290" t="s">
        <v>826</v>
      </c>
      <c r="B290">
        <v>1</v>
      </c>
      <c r="D290" t="s">
        <v>335</v>
      </c>
      <c r="E290">
        <v>0</v>
      </c>
      <c r="F290">
        <v>0</v>
      </c>
      <c r="G290" t="s">
        <v>335</v>
      </c>
      <c r="H290">
        <v>0</v>
      </c>
      <c r="I290" t="s">
        <v>826</v>
      </c>
      <c r="J290">
        <v>0</v>
      </c>
      <c r="K290" t="s">
        <v>335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 t="s">
        <v>826</v>
      </c>
      <c r="S290">
        <v>0</v>
      </c>
      <c r="T290" t="s">
        <v>335</v>
      </c>
      <c r="U290">
        <v>0</v>
      </c>
      <c r="V290" t="s">
        <v>826</v>
      </c>
      <c r="W290">
        <v>1</v>
      </c>
      <c r="X290" t="s">
        <v>826</v>
      </c>
      <c r="Y290">
        <v>0</v>
      </c>
    </row>
    <row r="291" spans="1:25" x14ac:dyDescent="0.25">
      <c r="A291" t="s">
        <v>827</v>
      </c>
      <c r="B291">
        <v>4056</v>
      </c>
      <c r="D291" t="s">
        <v>336</v>
      </c>
      <c r="E291">
        <v>0</v>
      </c>
      <c r="F291">
        <v>0</v>
      </c>
      <c r="G291" t="s">
        <v>336</v>
      </c>
      <c r="H291">
        <v>0</v>
      </c>
      <c r="I291" t="s">
        <v>827</v>
      </c>
      <c r="J291">
        <v>155</v>
      </c>
      <c r="K291" t="s">
        <v>336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 t="s">
        <v>827</v>
      </c>
      <c r="S291">
        <v>2010</v>
      </c>
      <c r="T291" t="s">
        <v>336</v>
      </c>
      <c r="U291">
        <v>0</v>
      </c>
      <c r="V291" t="s">
        <v>827</v>
      </c>
      <c r="W291">
        <v>11392</v>
      </c>
      <c r="X291" t="s">
        <v>827</v>
      </c>
      <c r="Y291">
        <v>1066</v>
      </c>
    </row>
    <row r="292" spans="1:25" x14ac:dyDescent="0.25">
      <c r="A292" t="s">
        <v>828</v>
      </c>
      <c r="B292">
        <v>2043</v>
      </c>
      <c r="D292" t="s">
        <v>337</v>
      </c>
      <c r="E292">
        <v>0</v>
      </c>
      <c r="F292">
        <v>0</v>
      </c>
      <c r="G292" t="s">
        <v>337</v>
      </c>
      <c r="H292">
        <v>0</v>
      </c>
      <c r="I292" t="s">
        <v>828</v>
      </c>
      <c r="J292">
        <v>582</v>
      </c>
      <c r="K292" t="s">
        <v>337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 t="s">
        <v>828</v>
      </c>
      <c r="S292">
        <v>628</v>
      </c>
      <c r="T292" t="s">
        <v>337</v>
      </c>
      <c r="U292">
        <v>0</v>
      </c>
      <c r="V292" t="s">
        <v>828</v>
      </c>
      <c r="W292">
        <v>1758</v>
      </c>
      <c r="X292" t="s">
        <v>828</v>
      </c>
      <c r="Y292">
        <v>283</v>
      </c>
    </row>
    <row r="293" spans="1:25" x14ac:dyDescent="0.25">
      <c r="A293" t="s">
        <v>829</v>
      </c>
      <c r="B293">
        <v>329</v>
      </c>
      <c r="D293" t="s">
        <v>338</v>
      </c>
      <c r="E293">
        <v>0</v>
      </c>
      <c r="F293">
        <v>0</v>
      </c>
      <c r="G293" t="s">
        <v>338</v>
      </c>
      <c r="H293">
        <v>0</v>
      </c>
      <c r="I293" t="s">
        <v>829</v>
      </c>
      <c r="J293">
        <v>635</v>
      </c>
      <c r="K293" t="s">
        <v>338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 t="s">
        <v>829</v>
      </c>
      <c r="S293">
        <v>527</v>
      </c>
      <c r="T293" t="s">
        <v>338</v>
      </c>
      <c r="U293">
        <v>0</v>
      </c>
      <c r="V293" t="s">
        <v>829</v>
      </c>
      <c r="W293">
        <v>46</v>
      </c>
      <c r="X293" t="s">
        <v>829</v>
      </c>
      <c r="Y293">
        <v>193</v>
      </c>
    </row>
    <row r="294" spans="1:25" x14ac:dyDescent="0.25">
      <c r="A294" t="s">
        <v>830</v>
      </c>
      <c r="B294">
        <v>753</v>
      </c>
      <c r="D294" t="s">
        <v>339</v>
      </c>
      <c r="E294">
        <v>0</v>
      </c>
      <c r="F294">
        <v>0</v>
      </c>
      <c r="G294" t="s">
        <v>339</v>
      </c>
      <c r="H294">
        <v>0</v>
      </c>
      <c r="I294" t="s">
        <v>830</v>
      </c>
      <c r="J294">
        <v>216</v>
      </c>
      <c r="K294" t="s">
        <v>339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 t="s">
        <v>830</v>
      </c>
      <c r="S294">
        <v>319</v>
      </c>
      <c r="T294" t="s">
        <v>339</v>
      </c>
      <c r="U294">
        <v>0</v>
      </c>
      <c r="V294" t="s">
        <v>830</v>
      </c>
      <c r="W294">
        <v>1247</v>
      </c>
      <c r="X294" t="s">
        <v>830</v>
      </c>
      <c r="Y294">
        <v>260</v>
      </c>
    </row>
    <row r="295" spans="1:25" x14ac:dyDescent="0.25">
      <c r="A295" t="s">
        <v>831</v>
      </c>
      <c r="B295">
        <v>12</v>
      </c>
      <c r="D295" t="s">
        <v>340</v>
      </c>
      <c r="E295">
        <v>0</v>
      </c>
      <c r="F295">
        <v>0</v>
      </c>
      <c r="G295" t="s">
        <v>340</v>
      </c>
      <c r="H295">
        <v>0</v>
      </c>
      <c r="I295" t="s">
        <v>831</v>
      </c>
      <c r="J295">
        <v>15</v>
      </c>
      <c r="K295" t="s">
        <v>340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 t="s">
        <v>831</v>
      </c>
      <c r="S295">
        <v>15</v>
      </c>
      <c r="T295" t="s">
        <v>340</v>
      </c>
      <c r="U295">
        <v>0</v>
      </c>
      <c r="V295" t="s">
        <v>831</v>
      </c>
      <c r="W295">
        <v>5</v>
      </c>
      <c r="X295" t="s">
        <v>831</v>
      </c>
      <c r="Y295">
        <v>8</v>
      </c>
    </row>
    <row r="296" spans="1:25" x14ac:dyDescent="0.25">
      <c r="A296" t="s">
        <v>832</v>
      </c>
      <c r="B296">
        <v>90</v>
      </c>
      <c r="D296" t="s">
        <v>341</v>
      </c>
      <c r="E296">
        <v>0</v>
      </c>
      <c r="F296">
        <v>0</v>
      </c>
      <c r="G296" t="s">
        <v>341</v>
      </c>
      <c r="H296">
        <v>0</v>
      </c>
      <c r="I296" t="s">
        <v>832</v>
      </c>
      <c r="J296">
        <v>56</v>
      </c>
      <c r="K296" t="s">
        <v>341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 t="s">
        <v>832</v>
      </c>
      <c r="S296">
        <v>46</v>
      </c>
      <c r="T296" t="s">
        <v>341</v>
      </c>
      <c r="U296">
        <v>0</v>
      </c>
      <c r="V296" t="s">
        <v>832</v>
      </c>
      <c r="W296">
        <v>15</v>
      </c>
      <c r="X296" t="s">
        <v>832</v>
      </c>
      <c r="Y296">
        <v>23</v>
      </c>
    </row>
    <row r="297" spans="1:25" x14ac:dyDescent="0.25">
      <c r="A297" t="s">
        <v>833</v>
      </c>
      <c r="B297">
        <v>152</v>
      </c>
      <c r="D297" t="s">
        <v>342</v>
      </c>
      <c r="E297">
        <v>0</v>
      </c>
      <c r="F297">
        <v>0</v>
      </c>
      <c r="G297" t="s">
        <v>342</v>
      </c>
      <c r="H297">
        <v>0</v>
      </c>
      <c r="I297" t="s">
        <v>833</v>
      </c>
      <c r="J297">
        <v>17</v>
      </c>
      <c r="K297" t="s">
        <v>342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 t="s">
        <v>833</v>
      </c>
      <c r="S297">
        <v>25</v>
      </c>
      <c r="T297" t="s">
        <v>342</v>
      </c>
      <c r="U297">
        <v>0</v>
      </c>
      <c r="V297" t="s">
        <v>833</v>
      </c>
      <c r="W297">
        <v>97</v>
      </c>
      <c r="X297" t="s">
        <v>833</v>
      </c>
      <c r="Y297">
        <v>20</v>
      </c>
    </row>
    <row r="298" spans="1:25" x14ac:dyDescent="0.25">
      <c r="A298" t="s">
        <v>834</v>
      </c>
      <c r="B298">
        <v>22</v>
      </c>
      <c r="D298" t="s">
        <v>343</v>
      </c>
      <c r="E298">
        <v>0</v>
      </c>
      <c r="F298">
        <v>0</v>
      </c>
      <c r="G298" t="s">
        <v>343</v>
      </c>
      <c r="H298">
        <v>0</v>
      </c>
      <c r="I298" t="s">
        <v>834</v>
      </c>
      <c r="J298">
        <v>0</v>
      </c>
      <c r="K298" t="s">
        <v>343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 t="s">
        <v>834</v>
      </c>
      <c r="S298">
        <v>0</v>
      </c>
      <c r="T298" t="s">
        <v>343</v>
      </c>
      <c r="U298">
        <v>0</v>
      </c>
      <c r="V298" t="s">
        <v>834</v>
      </c>
      <c r="W298">
        <v>0</v>
      </c>
      <c r="X298" t="s">
        <v>834</v>
      </c>
      <c r="Y298">
        <v>0</v>
      </c>
    </row>
    <row r="299" spans="1:25" x14ac:dyDescent="0.25">
      <c r="A299" t="s">
        <v>835</v>
      </c>
      <c r="B299">
        <v>25</v>
      </c>
      <c r="D299" t="s">
        <v>344</v>
      </c>
      <c r="E299">
        <v>0</v>
      </c>
      <c r="F299">
        <v>0</v>
      </c>
      <c r="G299" t="s">
        <v>344</v>
      </c>
      <c r="H299">
        <v>0</v>
      </c>
      <c r="I299" t="s">
        <v>835</v>
      </c>
      <c r="J299">
        <v>1</v>
      </c>
      <c r="K299" t="s">
        <v>344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 t="s">
        <v>835</v>
      </c>
      <c r="S299">
        <v>3</v>
      </c>
      <c r="T299" t="s">
        <v>344</v>
      </c>
      <c r="U299">
        <v>0</v>
      </c>
      <c r="V299" t="s">
        <v>835</v>
      </c>
      <c r="W299">
        <v>1</v>
      </c>
      <c r="X299" t="s">
        <v>835</v>
      </c>
      <c r="Y299">
        <v>5</v>
      </c>
    </row>
    <row r="300" spans="1:25" x14ac:dyDescent="0.25">
      <c r="A300" t="s">
        <v>836</v>
      </c>
      <c r="B300">
        <v>18</v>
      </c>
      <c r="D300" t="s">
        <v>345</v>
      </c>
      <c r="E300">
        <v>0</v>
      </c>
      <c r="F300">
        <v>0</v>
      </c>
      <c r="G300" t="s">
        <v>345</v>
      </c>
      <c r="H300">
        <v>0</v>
      </c>
      <c r="I300" t="s">
        <v>836</v>
      </c>
      <c r="J300">
        <v>9</v>
      </c>
      <c r="K300" t="s">
        <v>345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 t="s">
        <v>836</v>
      </c>
      <c r="S300">
        <v>9</v>
      </c>
      <c r="T300" t="s">
        <v>345</v>
      </c>
      <c r="U300">
        <v>0</v>
      </c>
      <c r="V300" t="s">
        <v>836</v>
      </c>
      <c r="W300">
        <v>1</v>
      </c>
      <c r="X300" t="s">
        <v>836</v>
      </c>
      <c r="Y300">
        <v>7</v>
      </c>
    </row>
    <row r="301" spans="1:25" x14ac:dyDescent="0.25">
      <c r="A301">
        <v>450016</v>
      </c>
      <c r="B301">
        <v>0</v>
      </c>
      <c r="D301" t="s">
        <v>346</v>
      </c>
      <c r="E301">
        <v>0</v>
      </c>
      <c r="F301">
        <v>0</v>
      </c>
      <c r="G301" t="s">
        <v>346</v>
      </c>
      <c r="H301">
        <v>0</v>
      </c>
      <c r="I301">
        <v>450016</v>
      </c>
      <c r="J301">
        <v>0</v>
      </c>
      <c r="K301" t="s">
        <v>346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450016</v>
      </c>
      <c r="S301">
        <v>0</v>
      </c>
      <c r="T301" t="s">
        <v>346</v>
      </c>
      <c r="U301">
        <v>0</v>
      </c>
      <c r="V301">
        <v>450016</v>
      </c>
      <c r="W301">
        <v>0</v>
      </c>
      <c r="X301">
        <v>450016</v>
      </c>
      <c r="Y301">
        <v>0</v>
      </c>
    </row>
    <row r="302" spans="1:25" x14ac:dyDescent="0.25">
      <c r="A302" t="s">
        <v>840</v>
      </c>
      <c r="B302">
        <v>0</v>
      </c>
      <c r="D302" t="s">
        <v>347</v>
      </c>
      <c r="E302">
        <v>0</v>
      </c>
      <c r="F302">
        <v>0</v>
      </c>
      <c r="G302" t="s">
        <v>347</v>
      </c>
      <c r="H302">
        <v>0</v>
      </c>
      <c r="I302" t="s">
        <v>840</v>
      </c>
      <c r="J302">
        <v>6</v>
      </c>
      <c r="K302" t="s">
        <v>347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 t="s">
        <v>840</v>
      </c>
      <c r="S302">
        <v>6</v>
      </c>
      <c r="T302" t="s">
        <v>347</v>
      </c>
      <c r="U302">
        <v>0</v>
      </c>
      <c r="V302" t="s">
        <v>840</v>
      </c>
      <c r="W302">
        <v>0</v>
      </c>
      <c r="X302" t="s">
        <v>840</v>
      </c>
      <c r="Y302">
        <v>6</v>
      </c>
    </row>
    <row r="303" spans="1:25" x14ac:dyDescent="0.25">
      <c r="A303" t="s">
        <v>841</v>
      </c>
      <c r="B303">
        <v>0</v>
      </c>
      <c r="D303" t="s">
        <v>348</v>
      </c>
      <c r="E303">
        <v>0</v>
      </c>
      <c r="F303">
        <v>0</v>
      </c>
      <c r="G303" t="s">
        <v>348</v>
      </c>
      <c r="H303">
        <v>0</v>
      </c>
      <c r="I303" t="s">
        <v>841</v>
      </c>
      <c r="J303">
        <v>0</v>
      </c>
      <c r="K303" t="s">
        <v>348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 t="s">
        <v>841</v>
      </c>
      <c r="S303">
        <v>0</v>
      </c>
      <c r="T303" t="s">
        <v>348</v>
      </c>
      <c r="U303">
        <v>0</v>
      </c>
      <c r="V303" t="s">
        <v>841</v>
      </c>
      <c r="W303">
        <v>0</v>
      </c>
      <c r="X303" t="s">
        <v>841</v>
      </c>
      <c r="Y303">
        <v>0</v>
      </c>
    </row>
    <row r="304" spans="1:25" x14ac:dyDescent="0.25">
      <c r="A304" t="s">
        <v>842</v>
      </c>
      <c r="B304">
        <v>2.2222222222224586E-3</v>
      </c>
      <c r="D304" t="s">
        <v>349</v>
      </c>
      <c r="E304">
        <v>0</v>
      </c>
      <c r="F304">
        <v>0</v>
      </c>
      <c r="G304" t="s">
        <v>349</v>
      </c>
      <c r="H304">
        <v>0</v>
      </c>
      <c r="I304" t="s">
        <v>842</v>
      </c>
      <c r="J304">
        <v>0</v>
      </c>
      <c r="K304" t="s">
        <v>349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 t="s">
        <v>842</v>
      </c>
      <c r="S304">
        <v>0</v>
      </c>
      <c r="T304" t="s">
        <v>349</v>
      </c>
      <c r="U304">
        <v>0</v>
      </c>
      <c r="V304" t="s">
        <v>842</v>
      </c>
      <c r="W304">
        <v>2.2222222222224586E-3</v>
      </c>
      <c r="X304" t="s">
        <v>842</v>
      </c>
      <c r="Y304">
        <v>0</v>
      </c>
    </row>
    <row r="305" spans="1:25" x14ac:dyDescent="0.25">
      <c r="A305" t="s">
        <v>843</v>
      </c>
      <c r="B305">
        <v>0</v>
      </c>
      <c r="D305" t="s">
        <v>350</v>
      </c>
      <c r="E305">
        <v>0</v>
      </c>
      <c r="F305">
        <v>0</v>
      </c>
      <c r="G305" t="s">
        <v>350</v>
      </c>
      <c r="H305">
        <v>0</v>
      </c>
      <c r="I305" t="s">
        <v>843</v>
      </c>
      <c r="J305">
        <v>1</v>
      </c>
      <c r="K305" t="s">
        <v>350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 t="s">
        <v>843</v>
      </c>
      <c r="S305">
        <v>1</v>
      </c>
      <c r="T305" t="s">
        <v>350</v>
      </c>
      <c r="U305">
        <v>0</v>
      </c>
      <c r="V305" t="s">
        <v>843</v>
      </c>
      <c r="W305">
        <v>0</v>
      </c>
      <c r="X305" t="s">
        <v>843</v>
      </c>
      <c r="Y305">
        <v>0</v>
      </c>
    </row>
    <row r="306" spans="1:25" x14ac:dyDescent="0.25">
      <c r="A306" t="s">
        <v>844</v>
      </c>
      <c r="B306">
        <v>0</v>
      </c>
      <c r="D306" t="s">
        <v>351</v>
      </c>
      <c r="E306">
        <v>0</v>
      </c>
      <c r="F306">
        <v>0</v>
      </c>
      <c r="G306" t="s">
        <v>351</v>
      </c>
      <c r="H306">
        <v>0</v>
      </c>
      <c r="I306" t="s">
        <v>844</v>
      </c>
      <c r="J306">
        <v>0</v>
      </c>
      <c r="K306" t="s">
        <v>351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 t="s">
        <v>844</v>
      </c>
      <c r="S306">
        <v>0</v>
      </c>
      <c r="T306" t="s">
        <v>351</v>
      </c>
      <c r="U306">
        <v>0</v>
      </c>
      <c r="V306" t="s">
        <v>844</v>
      </c>
      <c r="W306">
        <v>0</v>
      </c>
      <c r="X306" t="s">
        <v>844</v>
      </c>
      <c r="Y306">
        <v>0</v>
      </c>
    </row>
    <row r="307" spans="1:25" x14ac:dyDescent="0.25">
      <c r="A307" t="s">
        <v>845</v>
      </c>
      <c r="B307">
        <v>0</v>
      </c>
      <c r="D307" t="s">
        <v>352</v>
      </c>
      <c r="E307">
        <v>0</v>
      </c>
      <c r="F307">
        <v>0</v>
      </c>
      <c r="G307" t="s">
        <v>352</v>
      </c>
      <c r="H307">
        <v>0</v>
      </c>
      <c r="I307" t="s">
        <v>845</v>
      </c>
      <c r="J307">
        <v>0</v>
      </c>
      <c r="K307" t="s">
        <v>352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 t="s">
        <v>845</v>
      </c>
      <c r="S307">
        <v>0</v>
      </c>
      <c r="T307" t="s">
        <v>352</v>
      </c>
      <c r="U307">
        <v>0</v>
      </c>
      <c r="V307" t="s">
        <v>845</v>
      </c>
      <c r="W307">
        <v>0</v>
      </c>
      <c r="X307" t="s">
        <v>845</v>
      </c>
      <c r="Y307">
        <v>0</v>
      </c>
    </row>
    <row r="308" spans="1:25" x14ac:dyDescent="0.25">
      <c r="A308" t="s">
        <v>846</v>
      </c>
      <c r="B308">
        <v>0</v>
      </c>
      <c r="D308" t="s">
        <v>353</v>
      </c>
      <c r="E308">
        <v>0</v>
      </c>
      <c r="F308">
        <v>0</v>
      </c>
      <c r="G308" t="s">
        <v>353</v>
      </c>
      <c r="H308">
        <v>0</v>
      </c>
      <c r="I308" t="s">
        <v>846</v>
      </c>
      <c r="J308">
        <v>0</v>
      </c>
      <c r="K308" t="s">
        <v>353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 t="s">
        <v>846</v>
      </c>
      <c r="S308">
        <v>0</v>
      </c>
      <c r="T308" t="s">
        <v>353</v>
      </c>
      <c r="U308">
        <v>0</v>
      </c>
      <c r="V308" t="s">
        <v>846</v>
      </c>
      <c r="W308">
        <v>0</v>
      </c>
      <c r="X308" t="s">
        <v>846</v>
      </c>
      <c r="Y308">
        <v>0</v>
      </c>
    </row>
    <row r="309" spans="1:25" x14ac:dyDescent="0.25">
      <c r="A309" t="s">
        <v>847</v>
      </c>
      <c r="B309">
        <v>0</v>
      </c>
      <c r="D309" t="s">
        <v>354</v>
      </c>
      <c r="E309">
        <v>0</v>
      </c>
      <c r="F309">
        <v>0</v>
      </c>
      <c r="G309" t="s">
        <v>354</v>
      </c>
      <c r="H309">
        <v>0</v>
      </c>
      <c r="I309" t="s">
        <v>847</v>
      </c>
      <c r="J309">
        <v>3</v>
      </c>
      <c r="K309" t="s">
        <v>354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 t="s">
        <v>847</v>
      </c>
      <c r="S309">
        <v>3</v>
      </c>
      <c r="T309" t="s">
        <v>354</v>
      </c>
      <c r="U309">
        <v>0</v>
      </c>
      <c r="V309" t="s">
        <v>847</v>
      </c>
      <c r="W309">
        <v>0</v>
      </c>
      <c r="X309" t="s">
        <v>847</v>
      </c>
      <c r="Y309">
        <v>0</v>
      </c>
    </row>
    <row r="310" spans="1:25" x14ac:dyDescent="0.25">
      <c r="A310">
        <v>869084</v>
      </c>
      <c r="B310">
        <v>0</v>
      </c>
      <c r="D310" t="s">
        <v>355</v>
      </c>
      <c r="E310">
        <v>0</v>
      </c>
      <c r="F310">
        <v>0</v>
      </c>
      <c r="G310" t="s">
        <v>355</v>
      </c>
      <c r="H310">
        <v>0</v>
      </c>
      <c r="I310">
        <v>869084</v>
      </c>
      <c r="J310">
        <v>368</v>
      </c>
      <c r="K310" t="s">
        <v>355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869084</v>
      </c>
      <c r="S310">
        <v>743</v>
      </c>
      <c r="T310" t="s">
        <v>355</v>
      </c>
      <c r="U310">
        <v>0</v>
      </c>
      <c r="V310">
        <v>869084</v>
      </c>
      <c r="W310">
        <v>3</v>
      </c>
      <c r="X310">
        <v>869084</v>
      </c>
      <c r="Y310">
        <v>529</v>
      </c>
    </row>
    <row r="311" spans="1:25" x14ac:dyDescent="0.25">
      <c r="A311" t="s">
        <v>849</v>
      </c>
      <c r="B311">
        <v>444</v>
      </c>
      <c r="D311" t="s">
        <v>356</v>
      </c>
      <c r="E311">
        <v>0</v>
      </c>
      <c r="F311">
        <v>0</v>
      </c>
      <c r="G311" t="s">
        <v>356</v>
      </c>
      <c r="H311">
        <v>0</v>
      </c>
      <c r="I311" t="s">
        <v>849</v>
      </c>
      <c r="J311">
        <v>368</v>
      </c>
      <c r="K311" t="s">
        <v>356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 t="s">
        <v>849</v>
      </c>
      <c r="S311">
        <v>710</v>
      </c>
      <c r="T311" t="s">
        <v>356</v>
      </c>
      <c r="U311">
        <v>0</v>
      </c>
      <c r="V311" t="s">
        <v>849</v>
      </c>
      <c r="W311">
        <v>1344</v>
      </c>
      <c r="X311" t="s">
        <v>849</v>
      </c>
      <c r="Y311">
        <v>625</v>
      </c>
    </row>
    <row r="312" spans="1:25" x14ac:dyDescent="0.25">
      <c r="A312" t="s">
        <v>850</v>
      </c>
      <c r="B312">
        <v>117</v>
      </c>
      <c r="D312" t="s">
        <v>357</v>
      </c>
      <c r="E312">
        <v>0</v>
      </c>
      <c r="F312">
        <v>0</v>
      </c>
      <c r="G312" t="s">
        <v>357</v>
      </c>
      <c r="H312">
        <v>0</v>
      </c>
      <c r="I312" t="s">
        <v>850</v>
      </c>
      <c r="J312">
        <v>51</v>
      </c>
      <c r="K312" t="s">
        <v>357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 t="s">
        <v>850</v>
      </c>
      <c r="S312">
        <v>51</v>
      </c>
      <c r="T312" t="s">
        <v>357</v>
      </c>
      <c r="U312">
        <v>0</v>
      </c>
      <c r="V312" t="s">
        <v>850</v>
      </c>
      <c r="W312">
        <v>93</v>
      </c>
      <c r="X312" t="s">
        <v>850</v>
      </c>
      <c r="Y312">
        <v>63</v>
      </c>
    </row>
    <row r="313" spans="1:25" x14ac:dyDescent="0.25">
      <c r="A313" t="s">
        <v>851</v>
      </c>
      <c r="B313">
        <v>46</v>
      </c>
      <c r="D313" t="s">
        <v>358</v>
      </c>
      <c r="E313">
        <v>0</v>
      </c>
      <c r="F313">
        <v>0</v>
      </c>
      <c r="G313" t="s">
        <v>358</v>
      </c>
      <c r="H313">
        <v>0</v>
      </c>
      <c r="I313" t="s">
        <v>851</v>
      </c>
      <c r="J313">
        <v>57</v>
      </c>
      <c r="K313" t="s">
        <v>358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 t="s">
        <v>851</v>
      </c>
      <c r="S313">
        <v>65</v>
      </c>
      <c r="T313" t="s">
        <v>358</v>
      </c>
      <c r="U313">
        <v>0</v>
      </c>
      <c r="V313" t="s">
        <v>851</v>
      </c>
      <c r="W313">
        <v>9</v>
      </c>
      <c r="X313" t="s">
        <v>851</v>
      </c>
      <c r="Y313">
        <v>60</v>
      </c>
    </row>
    <row r="314" spans="1:25" x14ac:dyDescent="0.25">
      <c r="A314" t="s">
        <v>852</v>
      </c>
      <c r="B314">
        <v>469</v>
      </c>
      <c r="D314" t="s">
        <v>359</v>
      </c>
      <c r="E314">
        <v>0</v>
      </c>
      <c r="F314">
        <v>0</v>
      </c>
      <c r="G314" t="s">
        <v>359</v>
      </c>
      <c r="H314">
        <v>0</v>
      </c>
      <c r="I314" t="s">
        <v>852</v>
      </c>
      <c r="J314">
        <v>216</v>
      </c>
      <c r="K314" t="s">
        <v>359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 t="s">
        <v>852</v>
      </c>
      <c r="S314">
        <v>216</v>
      </c>
      <c r="T314" t="s">
        <v>359</v>
      </c>
      <c r="U314">
        <v>0</v>
      </c>
      <c r="V314" t="s">
        <v>852</v>
      </c>
      <c r="W314">
        <v>9</v>
      </c>
      <c r="X314" t="s">
        <v>852</v>
      </c>
      <c r="Y314">
        <v>168</v>
      </c>
    </row>
    <row r="315" spans="1:25" x14ac:dyDescent="0.25">
      <c r="A315" t="s">
        <v>853</v>
      </c>
      <c r="B315">
        <v>0</v>
      </c>
      <c r="D315" t="s">
        <v>360</v>
      </c>
      <c r="E315">
        <v>0</v>
      </c>
      <c r="F315">
        <v>0</v>
      </c>
      <c r="G315" t="s">
        <v>360</v>
      </c>
      <c r="H315">
        <v>0</v>
      </c>
      <c r="I315" t="s">
        <v>853</v>
      </c>
      <c r="J315">
        <v>6</v>
      </c>
      <c r="K315" t="s">
        <v>360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 t="s">
        <v>853</v>
      </c>
      <c r="S315">
        <v>4</v>
      </c>
      <c r="T315" t="s">
        <v>360</v>
      </c>
      <c r="U315">
        <v>0</v>
      </c>
      <c r="V315" t="s">
        <v>853</v>
      </c>
      <c r="W315">
        <v>3</v>
      </c>
      <c r="X315" t="s">
        <v>853</v>
      </c>
      <c r="Y315">
        <v>1</v>
      </c>
    </row>
    <row r="316" spans="1:25" x14ac:dyDescent="0.25">
      <c r="A316" t="s">
        <v>854</v>
      </c>
      <c r="B316">
        <v>0</v>
      </c>
      <c r="D316" t="s">
        <v>361</v>
      </c>
      <c r="E316">
        <v>0</v>
      </c>
      <c r="F316">
        <v>0</v>
      </c>
      <c r="G316" t="s">
        <v>361</v>
      </c>
      <c r="H316">
        <v>0</v>
      </c>
      <c r="I316" t="s">
        <v>854</v>
      </c>
      <c r="J316">
        <v>0</v>
      </c>
      <c r="K316" t="s">
        <v>361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 t="s">
        <v>854</v>
      </c>
      <c r="S316">
        <v>0</v>
      </c>
      <c r="T316" t="s">
        <v>361</v>
      </c>
      <c r="U316">
        <v>0</v>
      </c>
      <c r="V316" t="s">
        <v>854</v>
      </c>
      <c r="W316">
        <v>0</v>
      </c>
      <c r="X316" t="s">
        <v>854</v>
      </c>
      <c r="Y316">
        <v>0</v>
      </c>
    </row>
    <row r="317" spans="1:25" x14ac:dyDescent="0.25">
      <c r="A317" t="s">
        <v>855</v>
      </c>
      <c r="B317">
        <v>13</v>
      </c>
      <c r="D317" t="s">
        <v>362</v>
      </c>
      <c r="E317">
        <v>0</v>
      </c>
      <c r="F317">
        <v>0</v>
      </c>
      <c r="G317" t="s">
        <v>362</v>
      </c>
      <c r="H317">
        <v>0</v>
      </c>
      <c r="I317" t="s">
        <v>855</v>
      </c>
      <c r="J317">
        <v>21</v>
      </c>
      <c r="K317" t="s">
        <v>362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 t="s">
        <v>855</v>
      </c>
      <c r="S317">
        <v>14</v>
      </c>
      <c r="T317" t="s">
        <v>362</v>
      </c>
      <c r="U317">
        <v>0</v>
      </c>
      <c r="V317" t="s">
        <v>855</v>
      </c>
      <c r="W317">
        <v>0</v>
      </c>
      <c r="X317" t="s">
        <v>855</v>
      </c>
      <c r="Y317">
        <v>0</v>
      </c>
    </row>
    <row r="318" spans="1:25" x14ac:dyDescent="0.25">
      <c r="A318" t="s">
        <v>856</v>
      </c>
      <c r="B318">
        <v>0</v>
      </c>
      <c r="D318" t="s">
        <v>363</v>
      </c>
      <c r="E318">
        <v>0</v>
      </c>
      <c r="F318">
        <v>0</v>
      </c>
      <c r="G318" t="s">
        <v>363</v>
      </c>
      <c r="H318">
        <v>0</v>
      </c>
      <c r="I318" t="s">
        <v>856</v>
      </c>
      <c r="J318">
        <v>2</v>
      </c>
      <c r="K318" t="s">
        <v>363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 t="s">
        <v>856</v>
      </c>
      <c r="S318">
        <v>2</v>
      </c>
      <c r="T318" t="s">
        <v>363</v>
      </c>
      <c r="U318">
        <v>0</v>
      </c>
      <c r="V318" t="s">
        <v>856</v>
      </c>
      <c r="W318">
        <v>1</v>
      </c>
      <c r="X318" t="s">
        <v>856</v>
      </c>
      <c r="Y318">
        <v>0</v>
      </c>
    </row>
    <row r="319" spans="1:25" x14ac:dyDescent="0.25">
      <c r="A319">
        <v>887716</v>
      </c>
      <c r="B319">
        <v>287</v>
      </c>
      <c r="D319" t="s">
        <v>364</v>
      </c>
      <c r="E319">
        <v>0</v>
      </c>
      <c r="F319">
        <v>0</v>
      </c>
      <c r="G319" t="s">
        <v>364</v>
      </c>
      <c r="H319">
        <v>0</v>
      </c>
      <c r="I319">
        <v>887716</v>
      </c>
      <c r="J319">
        <v>239</v>
      </c>
      <c r="K319" t="s">
        <v>364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887716</v>
      </c>
      <c r="S319">
        <v>213</v>
      </c>
      <c r="T319" t="s">
        <v>364</v>
      </c>
      <c r="U319">
        <v>0</v>
      </c>
      <c r="V319">
        <v>887716</v>
      </c>
      <c r="W319">
        <v>449</v>
      </c>
      <c r="X319">
        <v>887716</v>
      </c>
      <c r="Y319">
        <v>224</v>
      </c>
    </row>
    <row r="320" spans="1:25" x14ac:dyDescent="0.25">
      <c r="A320" t="s">
        <v>872</v>
      </c>
      <c r="B320">
        <v>1</v>
      </c>
      <c r="D320" t="s">
        <v>365</v>
      </c>
      <c r="E320">
        <v>0</v>
      </c>
      <c r="F320">
        <v>0</v>
      </c>
      <c r="G320" t="s">
        <v>365</v>
      </c>
      <c r="H320">
        <v>0</v>
      </c>
      <c r="I320" t="s">
        <v>872</v>
      </c>
      <c r="J320">
        <v>0</v>
      </c>
      <c r="K320" t="s">
        <v>365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 t="s">
        <v>872</v>
      </c>
      <c r="S320">
        <v>0</v>
      </c>
      <c r="T320" t="s">
        <v>365</v>
      </c>
      <c r="U320">
        <v>0</v>
      </c>
      <c r="V320" t="s">
        <v>872</v>
      </c>
      <c r="W320">
        <v>0</v>
      </c>
      <c r="X320" t="s">
        <v>872</v>
      </c>
      <c r="Y320">
        <v>0</v>
      </c>
    </row>
    <row r="321" spans="1:25" x14ac:dyDescent="0.25">
      <c r="A321">
        <v>888811</v>
      </c>
      <c r="B321">
        <v>281</v>
      </c>
      <c r="D321" t="s">
        <v>366</v>
      </c>
      <c r="E321">
        <v>0</v>
      </c>
      <c r="F321">
        <v>0</v>
      </c>
      <c r="G321" t="s">
        <v>366</v>
      </c>
      <c r="H321">
        <v>0</v>
      </c>
      <c r="I321">
        <v>888811</v>
      </c>
      <c r="J321">
        <v>96</v>
      </c>
      <c r="K321" t="s">
        <v>366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888811</v>
      </c>
      <c r="S321">
        <v>133</v>
      </c>
      <c r="T321" t="s">
        <v>366</v>
      </c>
      <c r="U321">
        <v>0</v>
      </c>
      <c r="V321">
        <v>888811</v>
      </c>
      <c r="W321">
        <v>30</v>
      </c>
      <c r="X321">
        <v>888811</v>
      </c>
      <c r="Y321">
        <v>55</v>
      </c>
    </row>
    <row r="322" spans="1:25" x14ac:dyDescent="0.25">
      <c r="A322">
        <v>888770</v>
      </c>
      <c r="B322">
        <v>292</v>
      </c>
      <c r="D322" t="s">
        <v>367</v>
      </c>
      <c r="E322">
        <v>0</v>
      </c>
      <c r="F322">
        <v>0</v>
      </c>
      <c r="G322" t="s">
        <v>367</v>
      </c>
      <c r="H322">
        <v>0</v>
      </c>
      <c r="I322">
        <v>888770</v>
      </c>
      <c r="J322">
        <v>173</v>
      </c>
      <c r="K322" t="s">
        <v>367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888770</v>
      </c>
      <c r="S322">
        <v>176</v>
      </c>
      <c r="T322" t="s">
        <v>367</v>
      </c>
      <c r="U322">
        <v>0</v>
      </c>
      <c r="V322">
        <v>888770</v>
      </c>
      <c r="W322">
        <v>174</v>
      </c>
      <c r="X322">
        <v>888770</v>
      </c>
      <c r="Y322">
        <v>164</v>
      </c>
    </row>
    <row r="323" spans="1:25" x14ac:dyDescent="0.25">
      <c r="A323" t="s">
        <v>908</v>
      </c>
      <c r="B323">
        <v>1</v>
      </c>
      <c r="D323" t="s">
        <v>368</v>
      </c>
      <c r="E323">
        <v>0</v>
      </c>
      <c r="F323">
        <v>0</v>
      </c>
      <c r="G323" t="s">
        <v>368</v>
      </c>
      <c r="H323">
        <v>0</v>
      </c>
      <c r="I323" t="s">
        <v>908</v>
      </c>
      <c r="J323">
        <v>0</v>
      </c>
      <c r="K323" t="s">
        <v>368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 t="s">
        <v>908</v>
      </c>
      <c r="S323">
        <v>0</v>
      </c>
      <c r="T323" t="s">
        <v>368</v>
      </c>
      <c r="U323">
        <v>0</v>
      </c>
      <c r="V323" t="s">
        <v>908</v>
      </c>
      <c r="W323">
        <v>1</v>
      </c>
      <c r="X323" t="s">
        <v>908</v>
      </c>
      <c r="Y323">
        <v>0</v>
      </c>
    </row>
    <row r="324" spans="1:25" x14ac:dyDescent="0.25">
      <c r="A324" t="s">
        <v>887</v>
      </c>
      <c r="B324">
        <v>370</v>
      </c>
      <c r="D324" t="s">
        <v>369</v>
      </c>
      <c r="E324">
        <v>0</v>
      </c>
      <c r="F324">
        <v>0</v>
      </c>
      <c r="G324" t="s">
        <v>369</v>
      </c>
      <c r="H324">
        <v>0</v>
      </c>
      <c r="I324" t="s">
        <v>887</v>
      </c>
      <c r="J324">
        <v>108</v>
      </c>
      <c r="K324" t="s">
        <v>369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 t="s">
        <v>887</v>
      </c>
      <c r="S324">
        <v>72</v>
      </c>
      <c r="T324" t="s">
        <v>369</v>
      </c>
      <c r="U324">
        <v>0</v>
      </c>
      <c r="V324" t="s">
        <v>887</v>
      </c>
      <c r="W324">
        <v>204</v>
      </c>
      <c r="X324" t="s">
        <v>887</v>
      </c>
      <c r="Y324">
        <v>243</v>
      </c>
    </row>
    <row r="325" spans="1:25" x14ac:dyDescent="0.25">
      <c r="A325" t="s">
        <v>888</v>
      </c>
      <c r="B325">
        <v>2280</v>
      </c>
      <c r="D325" t="s">
        <v>370</v>
      </c>
      <c r="E325">
        <v>0</v>
      </c>
      <c r="F325">
        <v>0</v>
      </c>
      <c r="G325" t="s">
        <v>370</v>
      </c>
      <c r="H325">
        <v>0</v>
      </c>
      <c r="I325" t="s">
        <v>888</v>
      </c>
      <c r="J325">
        <v>176</v>
      </c>
      <c r="K325" t="s">
        <v>370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 t="s">
        <v>888</v>
      </c>
      <c r="S325">
        <v>61</v>
      </c>
      <c r="T325" t="s">
        <v>370</v>
      </c>
      <c r="U325">
        <v>0</v>
      </c>
      <c r="V325" t="s">
        <v>888</v>
      </c>
      <c r="W325">
        <v>10</v>
      </c>
      <c r="X325" t="s">
        <v>888</v>
      </c>
      <c r="Y325">
        <v>96</v>
      </c>
    </row>
    <row r="326" spans="1:25" x14ac:dyDescent="0.25">
      <c r="A326" t="s">
        <v>889</v>
      </c>
      <c r="B326">
        <v>2039</v>
      </c>
      <c r="D326" t="s">
        <v>371</v>
      </c>
      <c r="E326">
        <v>0</v>
      </c>
      <c r="F326">
        <v>0</v>
      </c>
      <c r="G326" t="s">
        <v>371</v>
      </c>
      <c r="H326">
        <v>0</v>
      </c>
      <c r="I326" t="s">
        <v>889</v>
      </c>
      <c r="J326">
        <v>353</v>
      </c>
      <c r="K326" t="s">
        <v>371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 t="s">
        <v>889</v>
      </c>
      <c r="S326">
        <v>440</v>
      </c>
      <c r="T326" t="s">
        <v>371</v>
      </c>
      <c r="U326">
        <v>0</v>
      </c>
      <c r="V326" t="s">
        <v>889</v>
      </c>
      <c r="W326">
        <v>3444</v>
      </c>
      <c r="X326" t="s">
        <v>889</v>
      </c>
      <c r="Y326">
        <v>387</v>
      </c>
    </row>
    <row r="327" spans="1:25" x14ac:dyDescent="0.25">
      <c r="A327" t="s">
        <v>890</v>
      </c>
      <c r="B327">
        <v>514</v>
      </c>
      <c r="D327" t="s">
        <v>372</v>
      </c>
      <c r="E327">
        <v>0</v>
      </c>
      <c r="F327">
        <v>0</v>
      </c>
      <c r="G327" t="s">
        <v>372</v>
      </c>
      <c r="H327">
        <v>0</v>
      </c>
      <c r="I327" t="s">
        <v>890</v>
      </c>
      <c r="J327">
        <v>328</v>
      </c>
      <c r="K327" t="s">
        <v>372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 t="s">
        <v>890</v>
      </c>
      <c r="S327">
        <v>400</v>
      </c>
      <c r="T327" t="s">
        <v>372</v>
      </c>
      <c r="U327">
        <v>0</v>
      </c>
      <c r="V327" t="s">
        <v>890</v>
      </c>
      <c r="W327">
        <v>419</v>
      </c>
      <c r="X327" t="s">
        <v>890</v>
      </c>
      <c r="Y327">
        <v>300</v>
      </c>
    </row>
    <row r="328" spans="1:25" x14ac:dyDescent="0.25">
      <c r="A328" t="s">
        <v>891</v>
      </c>
      <c r="B328">
        <v>217</v>
      </c>
      <c r="D328" t="s">
        <v>373</v>
      </c>
      <c r="E328">
        <v>0</v>
      </c>
      <c r="F328">
        <v>0</v>
      </c>
      <c r="G328" t="s">
        <v>373</v>
      </c>
      <c r="H328">
        <v>0</v>
      </c>
      <c r="I328" t="s">
        <v>891</v>
      </c>
      <c r="J328">
        <v>74</v>
      </c>
      <c r="K328" t="s">
        <v>373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 t="s">
        <v>891</v>
      </c>
      <c r="S328">
        <v>436</v>
      </c>
      <c r="T328" t="s">
        <v>373</v>
      </c>
      <c r="U328">
        <v>0</v>
      </c>
      <c r="V328" t="s">
        <v>891</v>
      </c>
      <c r="W328">
        <v>3937</v>
      </c>
      <c r="X328" t="s">
        <v>891</v>
      </c>
      <c r="Y328">
        <v>293</v>
      </c>
    </row>
    <row r="329" spans="1:25" x14ac:dyDescent="0.25">
      <c r="A329" t="s">
        <v>893</v>
      </c>
      <c r="B329">
        <v>0</v>
      </c>
      <c r="D329" t="s">
        <v>374</v>
      </c>
      <c r="E329">
        <v>0</v>
      </c>
      <c r="F329">
        <v>0</v>
      </c>
      <c r="G329" t="s">
        <v>374</v>
      </c>
      <c r="H329">
        <v>0</v>
      </c>
      <c r="I329" t="s">
        <v>893</v>
      </c>
      <c r="J329">
        <v>12</v>
      </c>
      <c r="K329" t="s">
        <v>374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 t="s">
        <v>893</v>
      </c>
      <c r="S329">
        <v>11</v>
      </c>
      <c r="T329" t="s">
        <v>374</v>
      </c>
      <c r="U329">
        <v>0</v>
      </c>
      <c r="V329" t="s">
        <v>893</v>
      </c>
      <c r="W329">
        <v>0</v>
      </c>
      <c r="X329" t="s">
        <v>893</v>
      </c>
      <c r="Y329">
        <v>8</v>
      </c>
    </row>
    <row r="330" spans="1:25" x14ac:dyDescent="0.25">
      <c r="A330" t="s">
        <v>894</v>
      </c>
      <c r="B330">
        <v>0</v>
      </c>
      <c r="D330" t="s">
        <v>375</v>
      </c>
      <c r="E330">
        <v>0</v>
      </c>
      <c r="F330">
        <v>0</v>
      </c>
      <c r="G330" t="s">
        <v>375</v>
      </c>
      <c r="H330">
        <v>0</v>
      </c>
      <c r="I330" t="s">
        <v>894</v>
      </c>
      <c r="J330">
        <v>0</v>
      </c>
      <c r="K330" t="s">
        <v>375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 t="s">
        <v>894</v>
      </c>
      <c r="S330">
        <v>0</v>
      </c>
      <c r="T330" t="s">
        <v>375</v>
      </c>
      <c r="U330">
        <v>0</v>
      </c>
      <c r="V330" t="s">
        <v>894</v>
      </c>
      <c r="W330">
        <v>0</v>
      </c>
      <c r="X330" t="s">
        <v>894</v>
      </c>
      <c r="Y330">
        <v>0</v>
      </c>
    </row>
    <row r="331" spans="1:25" x14ac:dyDescent="0.25">
      <c r="A331" t="s">
        <v>892</v>
      </c>
      <c r="B331">
        <v>0</v>
      </c>
      <c r="D331" t="s">
        <v>376</v>
      </c>
      <c r="E331">
        <v>0</v>
      </c>
      <c r="F331">
        <v>0</v>
      </c>
      <c r="G331" t="s">
        <v>376</v>
      </c>
      <c r="H331">
        <v>0</v>
      </c>
      <c r="I331" t="s">
        <v>892</v>
      </c>
      <c r="J331">
        <v>0</v>
      </c>
      <c r="K331" t="s">
        <v>376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 t="s">
        <v>892</v>
      </c>
      <c r="S331">
        <v>0</v>
      </c>
      <c r="T331" t="s">
        <v>376</v>
      </c>
      <c r="U331">
        <v>0</v>
      </c>
      <c r="V331" t="s">
        <v>892</v>
      </c>
      <c r="W331">
        <v>0</v>
      </c>
      <c r="X331" t="s">
        <v>892</v>
      </c>
      <c r="Y331">
        <v>0</v>
      </c>
    </row>
    <row r="332" spans="1:25" x14ac:dyDescent="0.25">
      <c r="A332" t="s">
        <v>895</v>
      </c>
      <c r="B332">
        <v>0</v>
      </c>
      <c r="D332" t="s">
        <v>377</v>
      </c>
      <c r="E332">
        <v>0</v>
      </c>
      <c r="F332">
        <v>0</v>
      </c>
      <c r="G332" t="s">
        <v>377</v>
      </c>
      <c r="H332">
        <v>0</v>
      </c>
      <c r="I332" t="s">
        <v>895</v>
      </c>
      <c r="J332">
        <v>8</v>
      </c>
      <c r="K332" t="s">
        <v>377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 t="s">
        <v>895</v>
      </c>
      <c r="S332">
        <v>8</v>
      </c>
      <c r="T332" t="s">
        <v>377</v>
      </c>
      <c r="U332">
        <v>0</v>
      </c>
      <c r="V332" t="s">
        <v>895</v>
      </c>
      <c r="W332">
        <v>407</v>
      </c>
      <c r="X332" t="s">
        <v>895</v>
      </c>
      <c r="Y332">
        <v>43</v>
      </c>
    </row>
    <row r="333" spans="1:25" x14ac:dyDescent="0.25">
      <c r="A333" t="s">
        <v>896</v>
      </c>
      <c r="B333">
        <v>0</v>
      </c>
      <c r="D333" t="s">
        <v>378</v>
      </c>
      <c r="E333">
        <v>0</v>
      </c>
      <c r="F333">
        <v>0</v>
      </c>
      <c r="G333" t="s">
        <v>378</v>
      </c>
      <c r="H333">
        <v>0</v>
      </c>
      <c r="I333" t="s">
        <v>896</v>
      </c>
      <c r="J333">
        <v>0</v>
      </c>
      <c r="K333" t="s">
        <v>378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 t="s">
        <v>896</v>
      </c>
      <c r="S333">
        <v>0</v>
      </c>
      <c r="T333" t="s">
        <v>378</v>
      </c>
      <c r="U333">
        <v>0</v>
      </c>
      <c r="V333" t="s">
        <v>896</v>
      </c>
      <c r="W333">
        <v>0</v>
      </c>
      <c r="X333" t="s">
        <v>896</v>
      </c>
      <c r="Y333">
        <v>48</v>
      </c>
    </row>
    <row r="334" spans="1:25" x14ac:dyDescent="0.25">
      <c r="A334" t="s">
        <v>897</v>
      </c>
      <c r="B334">
        <v>1</v>
      </c>
      <c r="D334" t="s">
        <v>379</v>
      </c>
      <c r="E334">
        <v>0</v>
      </c>
      <c r="F334">
        <v>0</v>
      </c>
      <c r="G334" t="s">
        <v>379</v>
      </c>
      <c r="H334">
        <v>0</v>
      </c>
      <c r="I334" t="s">
        <v>897</v>
      </c>
      <c r="J334">
        <v>33</v>
      </c>
      <c r="K334" t="s">
        <v>379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 t="s">
        <v>897</v>
      </c>
      <c r="S334">
        <v>27</v>
      </c>
      <c r="T334" t="s">
        <v>379</v>
      </c>
      <c r="U334">
        <v>0</v>
      </c>
      <c r="V334" t="s">
        <v>897</v>
      </c>
      <c r="W334">
        <v>1</v>
      </c>
      <c r="X334" t="s">
        <v>897</v>
      </c>
      <c r="Y334">
        <v>19</v>
      </c>
    </row>
    <row r="335" spans="1:25" x14ac:dyDescent="0.25">
      <c r="A335" t="s">
        <v>898</v>
      </c>
      <c r="B335">
        <v>317</v>
      </c>
      <c r="D335" t="s">
        <v>380</v>
      </c>
      <c r="E335">
        <v>0</v>
      </c>
      <c r="F335">
        <v>0</v>
      </c>
      <c r="G335" t="s">
        <v>380</v>
      </c>
      <c r="H335">
        <v>0</v>
      </c>
      <c r="I335" t="s">
        <v>898</v>
      </c>
      <c r="J335">
        <v>91</v>
      </c>
      <c r="K335" t="s">
        <v>380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 t="s">
        <v>898</v>
      </c>
      <c r="S335">
        <v>69</v>
      </c>
      <c r="T335" t="s">
        <v>380</v>
      </c>
      <c r="U335">
        <v>0</v>
      </c>
      <c r="V335" t="s">
        <v>898</v>
      </c>
      <c r="W335">
        <v>246</v>
      </c>
      <c r="X335" t="s">
        <v>898</v>
      </c>
      <c r="Y335">
        <v>125</v>
      </c>
    </row>
    <row r="336" spans="1:25" x14ac:dyDescent="0.25">
      <c r="A336" t="s">
        <v>899</v>
      </c>
      <c r="B336">
        <v>438</v>
      </c>
      <c r="D336" t="s">
        <v>381</v>
      </c>
      <c r="E336">
        <v>0</v>
      </c>
      <c r="F336">
        <v>0</v>
      </c>
      <c r="G336" t="s">
        <v>381</v>
      </c>
      <c r="H336">
        <v>0</v>
      </c>
      <c r="I336" t="s">
        <v>899</v>
      </c>
      <c r="J336">
        <v>208</v>
      </c>
      <c r="K336" t="s">
        <v>381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 t="s">
        <v>899</v>
      </c>
      <c r="S336">
        <v>140</v>
      </c>
      <c r="T336" t="s">
        <v>381</v>
      </c>
      <c r="U336">
        <v>0</v>
      </c>
      <c r="V336" t="s">
        <v>899</v>
      </c>
      <c r="W336">
        <v>1042</v>
      </c>
      <c r="X336" t="s">
        <v>899</v>
      </c>
      <c r="Y336">
        <v>127</v>
      </c>
    </row>
    <row r="337" spans="1:25" x14ac:dyDescent="0.25">
      <c r="A337" t="s">
        <v>900</v>
      </c>
      <c r="B337">
        <v>0</v>
      </c>
      <c r="D337" t="s">
        <v>382</v>
      </c>
      <c r="E337">
        <v>0</v>
      </c>
      <c r="F337">
        <v>0</v>
      </c>
      <c r="G337" t="s">
        <v>382</v>
      </c>
      <c r="H337">
        <v>0</v>
      </c>
      <c r="I337" t="s">
        <v>900</v>
      </c>
      <c r="J337">
        <v>75</v>
      </c>
      <c r="K337" t="s">
        <v>382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 t="s">
        <v>900</v>
      </c>
      <c r="S337">
        <v>45</v>
      </c>
      <c r="T337" t="s">
        <v>382</v>
      </c>
      <c r="U337">
        <v>0</v>
      </c>
      <c r="V337" t="s">
        <v>900</v>
      </c>
      <c r="W337">
        <v>0</v>
      </c>
      <c r="X337" t="s">
        <v>900</v>
      </c>
      <c r="Y337">
        <v>0</v>
      </c>
    </row>
    <row r="338" spans="1:25" x14ac:dyDescent="0.25">
      <c r="A338" t="s">
        <v>901</v>
      </c>
      <c r="B338">
        <v>0</v>
      </c>
      <c r="D338" t="s">
        <v>383</v>
      </c>
      <c r="E338">
        <v>0</v>
      </c>
      <c r="F338">
        <v>0</v>
      </c>
      <c r="G338" t="s">
        <v>383</v>
      </c>
      <c r="H338">
        <v>0</v>
      </c>
      <c r="I338" t="s">
        <v>901</v>
      </c>
      <c r="J338">
        <v>35</v>
      </c>
      <c r="K338" t="s">
        <v>383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 t="s">
        <v>901</v>
      </c>
      <c r="S338">
        <v>33</v>
      </c>
      <c r="T338" t="s">
        <v>383</v>
      </c>
      <c r="U338">
        <v>0</v>
      </c>
      <c r="V338" t="s">
        <v>901</v>
      </c>
      <c r="W338">
        <v>0</v>
      </c>
      <c r="X338" t="s">
        <v>901</v>
      </c>
      <c r="Y338">
        <v>0</v>
      </c>
    </row>
    <row r="339" spans="1:25" x14ac:dyDescent="0.25">
      <c r="A339" t="s">
        <v>903</v>
      </c>
      <c r="B339">
        <v>44</v>
      </c>
      <c r="D339" t="s">
        <v>384</v>
      </c>
      <c r="E339">
        <v>0</v>
      </c>
      <c r="F339">
        <v>0</v>
      </c>
      <c r="G339" t="s">
        <v>384</v>
      </c>
      <c r="H339">
        <v>0</v>
      </c>
      <c r="I339" t="s">
        <v>903</v>
      </c>
      <c r="J339">
        <v>61</v>
      </c>
      <c r="K339" t="s">
        <v>384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 t="s">
        <v>903</v>
      </c>
      <c r="S339">
        <v>56</v>
      </c>
      <c r="T339" t="s">
        <v>384</v>
      </c>
      <c r="U339">
        <v>0</v>
      </c>
      <c r="V339" t="s">
        <v>903</v>
      </c>
      <c r="W339">
        <v>0</v>
      </c>
      <c r="X339" t="s">
        <v>903</v>
      </c>
      <c r="Y339">
        <v>56</v>
      </c>
    </row>
    <row r="340" spans="1:25" x14ac:dyDescent="0.25">
      <c r="A340" t="s">
        <v>902</v>
      </c>
      <c r="B340">
        <v>1489</v>
      </c>
      <c r="D340" t="s">
        <v>385</v>
      </c>
      <c r="E340">
        <v>0</v>
      </c>
      <c r="F340">
        <v>0</v>
      </c>
      <c r="G340" t="s">
        <v>385</v>
      </c>
      <c r="H340">
        <v>0</v>
      </c>
      <c r="I340" t="s">
        <v>902</v>
      </c>
      <c r="J340">
        <v>209</v>
      </c>
      <c r="K340" t="s">
        <v>385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 t="s">
        <v>902</v>
      </c>
      <c r="S340">
        <v>352</v>
      </c>
      <c r="T340" t="s">
        <v>385</v>
      </c>
      <c r="U340">
        <v>0</v>
      </c>
      <c r="V340" t="s">
        <v>902</v>
      </c>
      <c r="W340">
        <v>19</v>
      </c>
      <c r="X340" t="s">
        <v>902</v>
      </c>
      <c r="Y340">
        <v>124</v>
      </c>
    </row>
    <row r="341" spans="1:25" x14ac:dyDescent="0.25">
      <c r="A341">
        <v>846438</v>
      </c>
      <c r="B341">
        <v>0</v>
      </c>
      <c r="D341" t="s">
        <v>386</v>
      </c>
      <c r="E341">
        <v>0</v>
      </c>
      <c r="F341">
        <v>0</v>
      </c>
      <c r="G341" t="s">
        <v>386</v>
      </c>
      <c r="H341">
        <v>0</v>
      </c>
      <c r="I341">
        <v>846438</v>
      </c>
      <c r="J341">
        <v>0</v>
      </c>
      <c r="K341" t="s">
        <v>386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846438</v>
      </c>
      <c r="S341">
        <v>0</v>
      </c>
      <c r="T341" t="s">
        <v>386</v>
      </c>
      <c r="U341">
        <v>0</v>
      </c>
      <c r="V341">
        <v>846438</v>
      </c>
      <c r="W341">
        <v>0</v>
      </c>
      <c r="X341">
        <v>846438</v>
      </c>
      <c r="Y341">
        <v>0</v>
      </c>
    </row>
    <row r="342" spans="1:25" x14ac:dyDescent="0.25">
      <c r="A342" t="s">
        <v>917</v>
      </c>
      <c r="B342">
        <v>0</v>
      </c>
      <c r="D342" t="s">
        <v>387</v>
      </c>
      <c r="E342">
        <v>0</v>
      </c>
      <c r="F342">
        <v>0</v>
      </c>
      <c r="G342" t="s">
        <v>387</v>
      </c>
      <c r="H342">
        <v>0</v>
      </c>
      <c r="I342" t="s">
        <v>917</v>
      </c>
      <c r="J342">
        <v>7</v>
      </c>
      <c r="K342" t="s">
        <v>387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 t="s">
        <v>917</v>
      </c>
      <c r="S342">
        <v>29</v>
      </c>
      <c r="T342" t="s">
        <v>387</v>
      </c>
      <c r="U342">
        <v>0</v>
      </c>
      <c r="V342" t="s">
        <v>917</v>
      </c>
      <c r="W342">
        <v>27</v>
      </c>
      <c r="X342" t="s">
        <v>917</v>
      </c>
      <c r="Y342">
        <v>42</v>
      </c>
    </row>
    <row r="343" spans="1:25" x14ac:dyDescent="0.25">
      <c r="A343" t="s">
        <v>918</v>
      </c>
      <c r="B343">
        <v>0</v>
      </c>
      <c r="D343" t="s">
        <v>388</v>
      </c>
      <c r="E343">
        <v>0</v>
      </c>
      <c r="F343">
        <v>0</v>
      </c>
      <c r="G343" t="s">
        <v>388</v>
      </c>
      <c r="H343">
        <v>0</v>
      </c>
      <c r="I343" t="s">
        <v>918</v>
      </c>
      <c r="J343">
        <v>0</v>
      </c>
      <c r="K343" t="s">
        <v>388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 t="s">
        <v>918</v>
      </c>
      <c r="S343">
        <v>0</v>
      </c>
      <c r="T343" t="s">
        <v>388</v>
      </c>
      <c r="U343">
        <v>0</v>
      </c>
      <c r="V343" t="s">
        <v>918</v>
      </c>
      <c r="W343">
        <v>0</v>
      </c>
      <c r="X343" t="s">
        <v>918</v>
      </c>
      <c r="Y343">
        <v>0</v>
      </c>
    </row>
    <row r="344" spans="1:25" x14ac:dyDescent="0.25">
      <c r="A344" t="s">
        <v>919</v>
      </c>
      <c r="B344">
        <v>1.9950000000000045</v>
      </c>
      <c r="D344" t="s">
        <v>389</v>
      </c>
      <c r="E344">
        <v>0</v>
      </c>
      <c r="F344">
        <v>0</v>
      </c>
      <c r="G344" t="s">
        <v>389</v>
      </c>
      <c r="H344">
        <v>0</v>
      </c>
      <c r="I344" t="s">
        <v>919</v>
      </c>
      <c r="J344">
        <v>47</v>
      </c>
      <c r="K344" t="s">
        <v>389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 t="s">
        <v>919</v>
      </c>
      <c r="S344">
        <v>71</v>
      </c>
      <c r="T344" t="s">
        <v>389</v>
      </c>
      <c r="U344">
        <v>0</v>
      </c>
      <c r="V344" t="s">
        <v>919</v>
      </c>
      <c r="W344">
        <v>21</v>
      </c>
      <c r="X344" t="s">
        <v>919</v>
      </c>
      <c r="Y344">
        <v>17</v>
      </c>
    </row>
    <row r="345" spans="1:25" x14ac:dyDescent="0.25">
      <c r="A345" t="s">
        <v>857</v>
      </c>
      <c r="B345">
        <v>96</v>
      </c>
      <c r="D345" t="s">
        <v>390</v>
      </c>
      <c r="E345">
        <v>0</v>
      </c>
      <c r="F345">
        <v>0</v>
      </c>
      <c r="G345" t="s">
        <v>390</v>
      </c>
      <c r="H345">
        <v>0</v>
      </c>
      <c r="I345" t="s">
        <v>857</v>
      </c>
      <c r="J345">
        <v>0</v>
      </c>
      <c r="K345" t="s">
        <v>390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 t="s">
        <v>857</v>
      </c>
      <c r="S345">
        <v>0</v>
      </c>
      <c r="T345" t="s">
        <v>390</v>
      </c>
      <c r="U345">
        <v>0</v>
      </c>
      <c r="V345" t="s">
        <v>857</v>
      </c>
      <c r="W345">
        <v>96</v>
      </c>
      <c r="X345" t="s">
        <v>857</v>
      </c>
      <c r="Y345">
        <v>0</v>
      </c>
    </row>
    <row r="346" spans="1:25" x14ac:dyDescent="0.25">
      <c r="A346" t="s">
        <v>920</v>
      </c>
      <c r="B346">
        <v>0</v>
      </c>
      <c r="D346" t="s">
        <v>391</v>
      </c>
      <c r="E346">
        <v>0</v>
      </c>
      <c r="F346">
        <v>0</v>
      </c>
      <c r="G346" t="s">
        <v>391</v>
      </c>
      <c r="H346">
        <v>0</v>
      </c>
      <c r="I346" t="s">
        <v>920</v>
      </c>
      <c r="J346">
        <v>2</v>
      </c>
      <c r="K346" t="s">
        <v>391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 t="s">
        <v>920</v>
      </c>
      <c r="S346">
        <v>38</v>
      </c>
      <c r="T346" t="s">
        <v>391</v>
      </c>
      <c r="U346">
        <v>0</v>
      </c>
      <c r="V346" t="s">
        <v>920</v>
      </c>
      <c r="W346">
        <v>0</v>
      </c>
      <c r="X346" t="s">
        <v>920</v>
      </c>
      <c r="Y346">
        <v>15</v>
      </c>
    </row>
    <row r="347" spans="1:25" x14ac:dyDescent="0.25">
      <c r="A347">
        <v>891553</v>
      </c>
      <c r="B347">
        <v>242</v>
      </c>
      <c r="D347" t="s">
        <v>392</v>
      </c>
      <c r="E347">
        <v>0</v>
      </c>
      <c r="F347">
        <v>0</v>
      </c>
      <c r="G347" t="s">
        <v>392</v>
      </c>
      <c r="H347">
        <v>0</v>
      </c>
      <c r="I347">
        <v>891553</v>
      </c>
      <c r="J347">
        <v>132</v>
      </c>
      <c r="K347" t="s">
        <v>392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891553</v>
      </c>
      <c r="S347">
        <v>108</v>
      </c>
      <c r="T347" t="s">
        <v>392</v>
      </c>
      <c r="U347">
        <v>0</v>
      </c>
      <c r="V347">
        <v>891553</v>
      </c>
      <c r="W347">
        <v>4</v>
      </c>
      <c r="X347">
        <v>891553</v>
      </c>
      <c r="Y347">
        <v>180</v>
      </c>
    </row>
    <row r="348" spans="1:25" x14ac:dyDescent="0.25">
      <c r="A348">
        <v>887513</v>
      </c>
      <c r="B348">
        <v>196</v>
      </c>
      <c r="D348" t="s">
        <v>393</v>
      </c>
      <c r="E348">
        <v>0</v>
      </c>
      <c r="F348">
        <v>0</v>
      </c>
      <c r="G348" t="s">
        <v>393</v>
      </c>
      <c r="H348">
        <v>0</v>
      </c>
      <c r="I348">
        <v>887513</v>
      </c>
      <c r="J348">
        <v>410</v>
      </c>
      <c r="K348" t="s">
        <v>393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887513</v>
      </c>
      <c r="S348">
        <v>382</v>
      </c>
      <c r="T348" t="s">
        <v>393</v>
      </c>
      <c r="U348">
        <v>0</v>
      </c>
      <c r="V348">
        <v>887513</v>
      </c>
      <c r="W348">
        <v>36</v>
      </c>
      <c r="X348">
        <v>887513</v>
      </c>
      <c r="Y348">
        <v>281</v>
      </c>
    </row>
    <row r="349" spans="1:25" x14ac:dyDescent="0.25">
      <c r="A349">
        <v>894325</v>
      </c>
      <c r="B349">
        <v>134</v>
      </c>
      <c r="D349" t="s">
        <v>394</v>
      </c>
      <c r="E349">
        <v>0</v>
      </c>
      <c r="F349">
        <v>0</v>
      </c>
      <c r="G349" t="s">
        <v>394</v>
      </c>
      <c r="H349">
        <v>0</v>
      </c>
      <c r="I349">
        <v>894325</v>
      </c>
      <c r="J349">
        <v>29</v>
      </c>
      <c r="K349" t="s">
        <v>394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894325</v>
      </c>
      <c r="S349">
        <v>27</v>
      </c>
      <c r="T349" t="s">
        <v>394</v>
      </c>
      <c r="U349">
        <v>0</v>
      </c>
      <c r="V349">
        <v>894325</v>
      </c>
      <c r="W349">
        <v>96</v>
      </c>
      <c r="X349">
        <v>894325</v>
      </c>
      <c r="Y349">
        <v>62</v>
      </c>
    </row>
    <row r="350" spans="1:25" x14ac:dyDescent="0.25">
      <c r="A350">
        <v>887713</v>
      </c>
      <c r="B350">
        <v>73</v>
      </c>
      <c r="D350" t="s">
        <v>395</v>
      </c>
      <c r="E350">
        <v>0</v>
      </c>
      <c r="F350">
        <v>0</v>
      </c>
      <c r="G350" t="s">
        <v>395</v>
      </c>
      <c r="H350">
        <v>0</v>
      </c>
      <c r="I350">
        <v>887713</v>
      </c>
      <c r="J350">
        <v>49</v>
      </c>
      <c r="K350" t="s">
        <v>395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887713</v>
      </c>
      <c r="S350">
        <v>68</v>
      </c>
      <c r="T350" t="s">
        <v>395</v>
      </c>
      <c r="U350">
        <v>0</v>
      </c>
      <c r="V350">
        <v>887713</v>
      </c>
      <c r="W350">
        <v>1</v>
      </c>
      <c r="X350">
        <v>887713</v>
      </c>
      <c r="Y350">
        <v>10</v>
      </c>
    </row>
    <row r="351" spans="1:25" x14ac:dyDescent="0.25">
      <c r="A351" t="s">
        <v>956</v>
      </c>
      <c r="B351">
        <v>15</v>
      </c>
      <c r="D351" t="s">
        <v>396</v>
      </c>
      <c r="E351">
        <v>0</v>
      </c>
      <c r="F351">
        <v>0</v>
      </c>
      <c r="G351" t="s">
        <v>396</v>
      </c>
      <c r="H351">
        <v>0</v>
      </c>
      <c r="I351" t="s">
        <v>956</v>
      </c>
      <c r="J351">
        <v>0</v>
      </c>
      <c r="K351" t="s">
        <v>396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 t="s">
        <v>956</v>
      </c>
      <c r="S351">
        <v>0</v>
      </c>
      <c r="T351" t="s">
        <v>396</v>
      </c>
      <c r="U351">
        <v>0</v>
      </c>
      <c r="V351" t="s">
        <v>956</v>
      </c>
      <c r="W351">
        <v>1</v>
      </c>
      <c r="X351" t="s">
        <v>956</v>
      </c>
      <c r="Y351">
        <v>0</v>
      </c>
    </row>
    <row r="352" spans="1:25" x14ac:dyDescent="0.25">
      <c r="A352" t="s">
        <v>957</v>
      </c>
      <c r="B352">
        <v>0.94444444444444287</v>
      </c>
      <c r="D352" t="s">
        <v>397</v>
      </c>
      <c r="E352">
        <v>0</v>
      </c>
      <c r="F352">
        <v>0</v>
      </c>
      <c r="G352" t="s">
        <v>397</v>
      </c>
      <c r="H352">
        <v>0</v>
      </c>
      <c r="I352" t="s">
        <v>957</v>
      </c>
      <c r="J352">
        <v>8</v>
      </c>
      <c r="K352" t="s">
        <v>397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 t="s">
        <v>957</v>
      </c>
      <c r="S352">
        <v>6</v>
      </c>
      <c r="T352" t="s">
        <v>397</v>
      </c>
      <c r="U352">
        <v>0</v>
      </c>
      <c r="V352" t="s">
        <v>957</v>
      </c>
      <c r="W352">
        <v>7.9444444444444429</v>
      </c>
      <c r="X352" t="s">
        <v>957</v>
      </c>
      <c r="Y352">
        <v>22</v>
      </c>
    </row>
    <row r="353" spans="1:25" x14ac:dyDescent="0.25">
      <c r="A353" t="s">
        <v>958</v>
      </c>
      <c r="B353">
        <v>3</v>
      </c>
      <c r="D353" t="s">
        <v>398</v>
      </c>
      <c r="E353">
        <v>0</v>
      </c>
      <c r="F353">
        <v>0</v>
      </c>
      <c r="G353" t="s">
        <v>398</v>
      </c>
      <c r="H353">
        <v>0</v>
      </c>
      <c r="I353" t="s">
        <v>958</v>
      </c>
      <c r="J353">
        <v>39</v>
      </c>
      <c r="K353" t="s">
        <v>398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 t="s">
        <v>958</v>
      </c>
      <c r="S353">
        <v>39</v>
      </c>
      <c r="T353" t="s">
        <v>398</v>
      </c>
      <c r="U353">
        <v>0</v>
      </c>
      <c r="V353" t="s">
        <v>958</v>
      </c>
      <c r="W353">
        <v>8</v>
      </c>
      <c r="X353" t="s">
        <v>958</v>
      </c>
      <c r="Y353">
        <v>34</v>
      </c>
    </row>
    <row r="354" spans="1:25" x14ac:dyDescent="0.25">
      <c r="A354" t="s">
        <v>959</v>
      </c>
      <c r="B354">
        <v>2</v>
      </c>
      <c r="D354" t="s">
        <v>399</v>
      </c>
      <c r="E354">
        <v>0</v>
      </c>
      <c r="F354">
        <v>0</v>
      </c>
      <c r="G354" t="s">
        <v>399</v>
      </c>
      <c r="H354">
        <v>0</v>
      </c>
      <c r="I354" t="s">
        <v>959</v>
      </c>
      <c r="J354">
        <v>43</v>
      </c>
      <c r="K354" t="s">
        <v>399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 t="s">
        <v>959</v>
      </c>
      <c r="S354">
        <v>32</v>
      </c>
      <c r="T354" t="s">
        <v>399</v>
      </c>
      <c r="U354">
        <v>0</v>
      </c>
      <c r="V354" t="s">
        <v>959</v>
      </c>
      <c r="W354">
        <v>0</v>
      </c>
      <c r="X354" t="s">
        <v>959</v>
      </c>
      <c r="Y354">
        <v>30</v>
      </c>
    </row>
    <row r="355" spans="1:25" x14ac:dyDescent="0.25">
      <c r="A355" t="s">
        <v>947</v>
      </c>
      <c r="B355">
        <v>11</v>
      </c>
      <c r="D355" t="s">
        <v>400</v>
      </c>
      <c r="E355">
        <v>0</v>
      </c>
      <c r="F355">
        <v>0</v>
      </c>
      <c r="G355" t="s">
        <v>400</v>
      </c>
      <c r="H355">
        <v>0</v>
      </c>
      <c r="I355" t="s">
        <v>947</v>
      </c>
      <c r="J355">
        <v>2870</v>
      </c>
      <c r="K355" t="s">
        <v>400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 t="s">
        <v>947</v>
      </c>
      <c r="S355">
        <v>2765</v>
      </c>
      <c r="T355" t="s">
        <v>400</v>
      </c>
      <c r="U355">
        <v>0</v>
      </c>
      <c r="V355" t="s">
        <v>947</v>
      </c>
      <c r="W355">
        <v>13526</v>
      </c>
      <c r="X355" t="s">
        <v>947</v>
      </c>
      <c r="Y355">
        <v>1245</v>
      </c>
    </row>
    <row r="356" spans="1:25" x14ac:dyDescent="0.25">
      <c r="A356" t="s">
        <v>948</v>
      </c>
      <c r="B356">
        <v>1034</v>
      </c>
      <c r="D356" t="s">
        <v>401</v>
      </c>
      <c r="E356">
        <v>0</v>
      </c>
      <c r="F356">
        <v>0</v>
      </c>
      <c r="G356" t="s">
        <v>401</v>
      </c>
      <c r="H356">
        <v>0</v>
      </c>
      <c r="I356" t="s">
        <v>948</v>
      </c>
      <c r="J356">
        <v>628</v>
      </c>
      <c r="K356" t="s">
        <v>401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 t="s">
        <v>948</v>
      </c>
      <c r="S356">
        <v>574</v>
      </c>
      <c r="T356" t="s">
        <v>401</v>
      </c>
      <c r="U356">
        <v>0</v>
      </c>
      <c r="V356" t="s">
        <v>948</v>
      </c>
      <c r="W356">
        <v>3474</v>
      </c>
      <c r="X356" t="s">
        <v>948</v>
      </c>
      <c r="Y356">
        <v>411</v>
      </c>
    </row>
    <row r="357" spans="1:25" x14ac:dyDescent="0.25">
      <c r="A357">
        <v>891908</v>
      </c>
      <c r="B357">
        <v>434</v>
      </c>
      <c r="D357" t="s">
        <v>402</v>
      </c>
      <c r="E357">
        <v>0</v>
      </c>
      <c r="F357">
        <v>0</v>
      </c>
      <c r="G357" t="s">
        <v>402</v>
      </c>
      <c r="H357">
        <v>0</v>
      </c>
      <c r="I357">
        <v>891908</v>
      </c>
      <c r="J357">
        <v>51</v>
      </c>
      <c r="K357" t="s">
        <v>402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891908</v>
      </c>
      <c r="S357">
        <v>51</v>
      </c>
      <c r="T357" t="s">
        <v>402</v>
      </c>
      <c r="U357">
        <v>0</v>
      </c>
      <c r="V357">
        <v>891908</v>
      </c>
      <c r="W357">
        <v>367</v>
      </c>
      <c r="X357">
        <v>891908</v>
      </c>
      <c r="Y357">
        <v>73</v>
      </c>
    </row>
    <row r="358" spans="1:25" x14ac:dyDescent="0.25">
      <c r="A358">
        <v>896345</v>
      </c>
      <c r="B358">
        <v>56</v>
      </c>
      <c r="D358" t="s">
        <v>403</v>
      </c>
      <c r="E358">
        <v>0</v>
      </c>
      <c r="F358">
        <v>0</v>
      </c>
      <c r="G358" t="s">
        <v>403</v>
      </c>
      <c r="H358">
        <v>0</v>
      </c>
      <c r="I358">
        <v>896345</v>
      </c>
      <c r="J358">
        <v>119</v>
      </c>
      <c r="K358" t="s">
        <v>403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896345</v>
      </c>
      <c r="S358">
        <v>65</v>
      </c>
      <c r="T358" t="s">
        <v>403</v>
      </c>
      <c r="U358">
        <v>0</v>
      </c>
      <c r="V358">
        <v>896345</v>
      </c>
      <c r="W358">
        <v>2</v>
      </c>
      <c r="X358">
        <v>896345</v>
      </c>
      <c r="Y358">
        <v>69</v>
      </c>
    </row>
    <row r="359" spans="1:25" x14ac:dyDescent="0.25">
      <c r="A359" t="s">
        <v>960</v>
      </c>
      <c r="B359">
        <v>630</v>
      </c>
      <c r="D359" t="s">
        <v>404</v>
      </c>
      <c r="E359">
        <v>0</v>
      </c>
      <c r="F359">
        <v>0</v>
      </c>
      <c r="G359" t="s">
        <v>404</v>
      </c>
      <c r="H359">
        <v>0</v>
      </c>
      <c r="I359" t="s">
        <v>960</v>
      </c>
      <c r="J359">
        <v>0</v>
      </c>
      <c r="K359" t="s">
        <v>404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 t="s">
        <v>960</v>
      </c>
      <c r="S359">
        <v>9</v>
      </c>
      <c r="T359" t="s">
        <v>404</v>
      </c>
      <c r="U359">
        <v>0</v>
      </c>
      <c r="V359" t="s">
        <v>960</v>
      </c>
      <c r="W359">
        <v>587</v>
      </c>
      <c r="X359" t="s">
        <v>960</v>
      </c>
      <c r="Y359">
        <v>9</v>
      </c>
    </row>
    <row r="360" spans="1:25" x14ac:dyDescent="0.25">
      <c r="A360" t="s">
        <v>961</v>
      </c>
      <c r="B360">
        <v>959</v>
      </c>
      <c r="D360" t="s">
        <v>405</v>
      </c>
      <c r="E360">
        <v>0</v>
      </c>
      <c r="F360">
        <v>0</v>
      </c>
      <c r="G360" t="s">
        <v>405</v>
      </c>
      <c r="H360">
        <v>0</v>
      </c>
      <c r="I360" t="s">
        <v>961</v>
      </c>
      <c r="J360">
        <v>456</v>
      </c>
      <c r="K360" t="s">
        <v>405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 t="s">
        <v>961</v>
      </c>
      <c r="S360">
        <v>703</v>
      </c>
      <c r="T360" t="s">
        <v>405</v>
      </c>
      <c r="U360">
        <v>0</v>
      </c>
      <c r="V360" t="s">
        <v>961</v>
      </c>
      <c r="W360">
        <v>2698</v>
      </c>
      <c r="X360" t="s">
        <v>961</v>
      </c>
      <c r="Y360">
        <v>601</v>
      </c>
    </row>
    <row r="361" spans="1:25" x14ac:dyDescent="0.25">
      <c r="A361" t="s">
        <v>962</v>
      </c>
      <c r="B361">
        <v>152</v>
      </c>
      <c r="D361" t="s">
        <v>406</v>
      </c>
      <c r="E361">
        <v>0</v>
      </c>
      <c r="F361">
        <v>0</v>
      </c>
      <c r="G361" t="s">
        <v>406</v>
      </c>
      <c r="H361">
        <v>0</v>
      </c>
      <c r="I361" t="s">
        <v>962</v>
      </c>
      <c r="J361">
        <v>256</v>
      </c>
      <c r="K361" t="s">
        <v>406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 t="s">
        <v>962</v>
      </c>
      <c r="S361">
        <v>416</v>
      </c>
      <c r="T361" t="s">
        <v>406</v>
      </c>
      <c r="U361">
        <v>0</v>
      </c>
      <c r="V361" t="s">
        <v>962</v>
      </c>
      <c r="W361">
        <v>9</v>
      </c>
      <c r="X361" t="s">
        <v>962</v>
      </c>
      <c r="Y361">
        <v>189</v>
      </c>
    </row>
    <row r="362" spans="1:25" x14ac:dyDescent="0.25">
      <c r="A362" t="s">
        <v>963</v>
      </c>
      <c r="B362">
        <v>0</v>
      </c>
      <c r="D362" t="s">
        <v>407</v>
      </c>
      <c r="E362">
        <v>0</v>
      </c>
      <c r="F362">
        <v>0</v>
      </c>
      <c r="G362" t="s">
        <v>407</v>
      </c>
      <c r="H362">
        <v>0</v>
      </c>
      <c r="I362" t="s">
        <v>963</v>
      </c>
      <c r="J362">
        <v>2</v>
      </c>
      <c r="K362" t="s">
        <v>407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 t="s">
        <v>963</v>
      </c>
      <c r="S362">
        <v>2.1799999999999997</v>
      </c>
      <c r="T362" t="s">
        <v>407</v>
      </c>
      <c r="U362">
        <v>0</v>
      </c>
      <c r="V362" t="s">
        <v>963</v>
      </c>
      <c r="W362">
        <v>23.090000000000003</v>
      </c>
      <c r="X362" t="s">
        <v>963</v>
      </c>
      <c r="Y362">
        <v>3.9999999999999929</v>
      </c>
    </row>
    <row r="363" spans="1:25" x14ac:dyDescent="0.25">
      <c r="A363" t="s">
        <v>949</v>
      </c>
      <c r="B363">
        <v>0</v>
      </c>
      <c r="D363" t="s">
        <v>408</v>
      </c>
      <c r="E363">
        <v>0</v>
      </c>
      <c r="F363">
        <v>0</v>
      </c>
      <c r="G363" t="s">
        <v>408</v>
      </c>
      <c r="H363">
        <v>0</v>
      </c>
      <c r="I363" t="s">
        <v>949</v>
      </c>
      <c r="J363">
        <v>0</v>
      </c>
      <c r="K363" t="s">
        <v>408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 t="s">
        <v>949</v>
      </c>
      <c r="S363">
        <v>0</v>
      </c>
      <c r="T363" t="s">
        <v>408</v>
      </c>
      <c r="U363">
        <v>0</v>
      </c>
      <c r="V363" t="s">
        <v>949</v>
      </c>
      <c r="W363">
        <v>0</v>
      </c>
      <c r="X363" t="s">
        <v>949</v>
      </c>
      <c r="Y363">
        <v>0</v>
      </c>
    </row>
    <row r="364" spans="1:25" x14ac:dyDescent="0.25">
      <c r="A364" t="s">
        <v>950</v>
      </c>
      <c r="B364">
        <v>0</v>
      </c>
      <c r="D364" t="s">
        <v>409</v>
      </c>
      <c r="E364">
        <v>0</v>
      </c>
      <c r="F364">
        <v>0</v>
      </c>
      <c r="G364" t="s">
        <v>409</v>
      </c>
      <c r="H364">
        <v>0</v>
      </c>
      <c r="I364" t="s">
        <v>950</v>
      </c>
      <c r="J364">
        <v>0</v>
      </c>
      <c r="K364" t="s">
        <v>409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 t="s">
        <v>950</v>
      </c>
      <c r="S364">
        <v>0</v>
      </c>
      <c r="T364" t="s">
        <v>409</v>
      </c>
      <c r="U364">
        <v>0</v>
      </c>
      <c r="V364" t="s">
        <v>950</v>
      </c>
      <c r="W364">
        <v>0</v>
      </c>
      <c r="X364" t="s">
        <v>950</v>
      </c>
      <c r="Y364">
        <v>0</v>
      </c>
    </row>
    <row r="365" spans="1:25" x14ac:dyDescent="0.25">
      <c r="A365" t="s">
        <v>964</v>
      </c>
      <c r="B365">
        <v>4517</v>
      </c>
      <c r="D365" t="s">
        <v>410</v>
      </c>
      <c r="E365">
        <v>0</v>
      </c>
      <c r="F365">
        <v>0</v>
      </c>
      <c r="G365" t="s">
        <v>410</v>
      </c>
      <c r="H365">
        <v>0</v>
      </c>
      <c r="I365" t="s">
        <v>964</v>
      </c>
      <c r="J365">
        <v>798</v>
      </c>
      <c r="K365" t="s">
        <v>410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 t="s">
        <v>964</v>
      </c>
      <c r="S365">
        <v>489</v>
      </c>
      <c r="T365" t="s">
        <v>410</v>
      </c>
      <c r="U365">
        <v>0</v>
      </c>
      <c r="V365" t="s">
        <v>964</v>
      </c>
      <c r="W365">
        <v>0</v>
      </c>
      <c r="X365" t="s">
        <v>964</v>
      </c>
      <c r="Y365">
        <v>150</v>
      </c>
    </row>
    <row r="366" spans="1:25" x14ac:dyDescent="0.25">
      <c r="A366" t="s">
        <v>965</v>
      </c>
      <c r="B366">
        <v>0</v>
      </c>
      <c r="D366" t="s">
        <v>411</v>
      </c>
      <c r="E366">
        <v>0</v>
      </c>
      <c r="F366">
        <v>0</v>
      </c>
      <c r="G366" t="s">
        <v>411</v>
      </c>
      <c r="H366">
        <v>0</v>
      </c>
      <c r="I366" t="s">
        <v>965</v>
      </c>
      <c r="J366">
        <v>0</v>
      </c>
      <c r="K366" t="s">
        <v>411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 t="s">
        <v>965</v>
      </c>
      <c r="S366">
        <v>0</v>
      </c>
      <c r="T366" t="s">
        <v>411</v>
      </c>
      <c r="U366">
        <v>0</v>
      </c>
      <c r="V366" t="s">
        <v>965</v>
      </c>
      <c r="W366">
        <v>0</v>
      </c>
      <c r="X366" t="s">
        <v>965</v>
      </c>
      <c r="Y366">
        <v>0</v>
      </c>
    </row>
    <row r="367" spans="1:25" x14ac:dyDescent="0.25">
      <c r="A367">
        <v>894333</v>
      </c>
      <c r="B367">
        <v>576</v>
      </c>
      <c r="D367" t="s">
        <v>412</v>
      </c>
      <c r="E367">
        <v>0</v>
      </c>
      <c r="F367">
        <v>0</v>
      </c>
      <c r="G367" t="s">
        <v>412</v>
      </c>
      <c r="H367">
        <v>0</v>
      </c>
      <c r="I367">
        <v>894333</v>
      </c>
      <c r="J367">
        <v>189</v>
      </c>
      <c r="K367" t="s">
        <v>412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894333</v>
      </c>
      <c r="S367">
        <v>247</v>
      </c>
      <c r="T367" t="s">
        <v>412</v>
      </c>
      <c r="U367">
        <v>0</v>
      </c>
      <c r="V367">
        <v>894333</v>
      </c>
      <c r="W367">
        <v>0</v>
      </c>
      <c r="X367">
        <v>894333</v>
      </c>
      <c r="Y367">
        <v>273</v>
      </c>
    </row>
    <row r="368" spans="1:25" x14ac:dyDescent="0.25">
      <c r="A368" t="s">
        <v>966</v>
      </c>
      <c r="B368">
        <v>0</v>
      </c>
      <c r="D368" t="s">
        <v>413</v>
      </c>
      <c r="E368">
        <v>0</v>
      </c>
      <c r="F368">
        <v>0</v>
      </c>
      <c r="G368" t="s">
        <v>413</v>
      </c>
      <c r="H368">
        <v>0</v>
      </c>
      <c r="I368" t="s">
        <v>966</v>
      </c>
      <c r="J368">
        <v>0</v>
      </c>
      <c r="K368" t="s">
        <v>413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 t="s">
        <v>966</v>
      </c>
      <c r="S368">
        <v>0</v>
      </c>
      <c r="T368" t="s">
        <v>413</v>
      </c>
      <c r="U368">
        <v>0</v>
      </c>
      <c r="V368" t="s">
        <v>966</v>
      </c>
      <c r="W368">
        <v>0</v>
      </c>
      <c r="X368" t="s">
        <v>966</v>
      </c>
      <c r="Y368">
        <v>0</v>
      </c>
    </row>
    <row r="369" spans="1:25" x14ac:dyDescent="0.25">
      <c r="A369" t="s">
        <v>943</v>
      </c>
      <c r="B369">
        <v>0</v>
      </c>
      <c r="D369" t="s">
        <v>414</v>
      </c>
      <c r="E369">
        <v>0</v>
      </c>
      <c r="F369">
        <v>0</v>
      </c>
      <c r="G369" t="s">
        <v>414</v>
      </c>
      <c r="H369">
        <v>0</v>
      </c>
      <c r="I369" t="s">
        <v>943</v>
      </c>
      <c r="J369">
        <v>2</v>
      </c>
      <c r="K369" t="s">
        <v>414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 t="s">
        <v>943</v>
      </c>
      <c r="S369">
        <v>0</v>
      </c>
      <c r="T369" t="s">
        <v>414</v>
      </c>
      <c r="U369">
        <v>0</v>
      </c>
      <c r="V369" t="s">
        <v>943</v>
      </c>
      <c r="W369">
        <v>2</v>
      </c>
      <c r="X369" t="s">
        <v>943</v>
      </c>
      <c r="Y369">
        <v>0</v>
      </c>
    </row>
    <row r="370" spans="1:25" x14ac:dyDescent="0.25">
      <c r="A370" t="s">
        <v>970</v>
      </c>
      <c r="B370">
        <v>0</v>
      </c>
      <c r="D370" t="s">
        <v>415</v>
      </c>
      <c r="E370">
        <v>0</v>
      </c>
      <c r="F370">
        <v>0</v>
      </c>
      <c r="G370" t="s">
        <v>415</v>
      </c>
      <c r="H370">
        <v>0</v>
      </c>
      <c r="I370" t="s">
        <v>970</v>
      </c>
      <c r="J370">
        <v>0</v>
      </c>
      <c r="K370" t="s">
        <v>415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 t="s">
        <v>970</v>
      </c>
      <c r="S370">
        <v>0</v>
      </c>
      <c r="T370" t="s">
        <v>415</v>
      </c>
      <c r="U370">
        <v>0</v>
      </c>
      <c r="V370" t="s">
        <v>970</v>
      </c>
      <c r="W370">
        <v>0</v>
      </c>
      <c r="X370" t="s">
        <v>970</v>
      </c>
      <c r="Y370">
        <v>0</v>
      </c>
    </row>
    <row r="371" spans="1:25" x14ac:dyDescent="0.25">
      <c r="A371" t="s">
        <v>971</v>
      </c>
      <c r="B371">
        <v>44</v>
      </c>
      <c r="D371" t="s">
        <v>416</v>
      </c>
      <c r="E371">
        <v>0</v>
      </c>
      <c r="F371">
        <v>0</v>
      </c>
      <c r="G371" t="s">
        <v>416</v>
      </c>
      <c r="H371">
        <v>0</v>
      </c>
      <c r="I371" t="s">
        <v>971</v>
      </c>
      <c r="J371">
        <v>53</v>
      </c>
      <c r="K371" t="s">
        <v>416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 t="s">
        <v>971</v>
      </c>
      <c r="S371">
        <v>47</v>
      </c>
      <c r="T371" t="s">
        <v>416</v>
      </c>
      <c r="U371">
        <v>0</v>
      </c>
      <c r="V371" t="s">
        <v>971</v>
      </c>
      <c r="W371">
        <v>34.095000000000027</v>
      </c>
      <c r="X371" t="s">
        <v>971</v>
      </c>
      <c r="Y371">
        <v>32</v>
      </c>
    </row>
    <row r="372" spans="1:25" x14ac:dyDescent="0.25">
      <c r="A372" t="s">
        <v>972</v>
      </c>
      <c r="B372">
        <v>0</v>
      </c>
      <c r="D372" t="s">
        <v>417</v>
      </c>
      <c r="E372">
        <v>0</v>
      </c>
      <c r="F372">
        <v>0</v>
      </c>
      <c r="G372" t="s">
        <v>417</v>
      </c>
      <c r="H372">
        <v>0</v>
      </c>
      <c r="I372" t="s">
        <v>972</v>
      </c>
      <c r="J372">
        <v>0</v>
      </c>
      <c r="K372" t="s">
        <v>417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 t="s">
        <v>972</v>
      </c>
      <c r="S372">
        <v>0</v>
      </c>
      <c r="T372" t="s">
        <v>417</v>
      </c>
      <c r="U372">
        <v>0</v>
      </c>
      <c r="V372" t="s">
        <v>972</v>
      </c>
      <c r="W372">
        <v>0</v>
      </c>
      <c r="X372" t="s">
        <v>972</v>
      </c>
      <c r="Y372">
        <v>0</v>
      </c>
    </row>
    <row r="373" spans="1:25" x14ac:dyDescent="0.25">
      <c r="A373" t="s">
        <v>979</v>
      </c>
      <c r="B373">
        <v>0</v>
      </c>
      <c r="D373" t="s">
        <v>418</v>
      </c>
      <c r="E373">
        <v>0</v>
      </c>
      <c r="F373">
        <v>0</v>
      </c>
      <c r="G373" t="s">
        <v>418</v>
      </c>
      <c r="H373">
        <v>0</v>
      </c>
      <c r="I373" t="s">
        <v>979</v>
      </c>
      <c r="J373">
        <v>0</v>
      </c>
      <c r="K373" t="s">
        <v>418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 t="s">
        <v>979</v>
      </c>
      <c r="S373">
        <v>0</v>
      </c>
      <c r="T373" t="s">
        <v>418</v>
      </c>
      <c r="U373">
        <v>0</v>
      </c>
      <c r="V373" t="s">
        <v>979</v>
      </c>
      <c r="W373">
        <v>0</v>
      </c>
      <c r="X373" t="s">
        <v>979</v>
      </c>
      <c r="Y373">
        <v>0</v>
      </c>
    </row>
    <row r="374" spans="1:25" x14ac:dyDescent="0.25">
      <c r="A374">
        <v>889677</v>
      </c>
      <c r="B374">
        <v>110</v>
      </c>
      <c r="D374" t="s">
        <v>419</v>
      </c>
      <c r="E374">
        <v>0</v>
      </c>
      <c r="F374">
        <v>0</v>
      </c>
      <c r="G374" t="s">
        <v>419</v>
      </c>
      <c r="H374">
        <v>0</v>
      </c>
      <c r="I374">
        <v>889677</v>
      </c>
      <c r="J374">
        <v>1</v>
      </c>
      <c r="K374" t="s">
        <v>419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889677</v>
      </c>
      <c r="S374">
        <v>1</v>
      </c>
      <c r="T374" t="s">
        <v>419</v>
      </c>
      <c r="U374">
        <v>0</v>
      </c>
      <c r="V374">
        <v>889677</v>
      </c>
      <c r="W374">
        <v>6</v>
      </c>
      <c r="X374">
        <v>889677</v>
      </c>
      <c r="Y374">
        <v>1</v>
      </c>
    </row>
    <row r="375" spans="1:25" x14ac:dyDescent="0.25">
      <c r="A375" t="s">
        <v>945</v>
      </c>
      <c r="B375">
        <v>155</v>
      </c>
      <c r="D375" t="s">
        <v>420</v>
      </c>
      <c r="E375">
        <v>0</v>
      </c>
      <c r="F375">
        <v>0</v>
      </c>
      <c r="G375" t="s">
        <v>420</v>
      </c>
      <c r="H375">
        <v>0</v>
      </c>
      <c r="I375" t="s">
        <v>945</v>
      </c>
      <c r="J375">
        <v>76</v>
      </c>
      <c r="K375" t="s">
        <v>420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11</v>
      </c>
      <c r="R375" t="s">
        <v>945</v>
      </c>
      <c r="S375">
        <v>104</v>
      </c>
      <c r="T375" t="s">
        <v>420</v>
      </c>
      <c r="U375">
        <v>0</v>
      </c>
      <c r="V375" t="s">
        <v>945</v>
      </c>
      <c r="W375">
        <v>324</v>
      </c>
      <c r="X375" t="s">
        <v>945</v>
      </c>
      <c r="Y375">
        <v>102</v>
      </c>
    </row>
    <row r="376" spans="1:25" x14ac:dyDescent="0.25">
      <c r="A376" t="s">
        <v>980</v>
      </c>
      <c r="B376">
        <v>0</v>
      </c>
      <c r="D376" t="s">
        <v>421</v>
      </c>
      <c r="E376">
        <v>0</v>
      </c>
      <c r="F376">
        <v>0</v>
      </c>
      <c r="G376" t="s">
        <v>421</v>
      </c>
      <c r="H376">
        <v>0</v>
      </c>
      <c r="I376" t="s">
        <v>980</v>
      </c>
      <c r="J376">
        <v>0</v>
      </c>
      <c r="K376" t="s">
        <v>421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 t="s">
        <v>980</v>
      </c>
      <c r="S376">
        <v>0</v>
      </c>
      <c r="T376" t="s">
        <v>421</v>
      </c>
      <c r="U376">
        <v>0</v>
      </c>
      <c r="V376" t="s">
        <v>980</v>
      </c>
      <c r="W376">
        <v>0</v>
      </c>
      <c r="X376" t="s">
        <v>980</v>
      </c>
      <c r="Y376">
        <v>0</v>
      </c>
    </row>
    <row r="377" spans="1:25" x14ac:dyDescent="0.25">
      <c r="A377" t="s">
        <v>985</v>
      </c>
      <c r="B377">
        <v>0</v>
      </c>
      <c r="D377" t="s">
        <v>422</v>
      </c>
      <c r="E377">
        <v>0</v>
      </c>
      <c r="F377">
        <v>0</v>
      </c>
      <c r="G377" t="s">
        <v>422</v>
      </c>
      <c r="H377">
        <v>0</v>
      </c>
      <c r="I377" t="s">
        <v>985</v>
      </c>
      <c r="J377">
        <v>0</v>
      </c>
      <c r="K377" t="s">
        <v>422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 t="s">
        <v>985</v>
      </c>
      <c r="S377">
        <v>0</v>
      </c>
      <c r="T377" t="s">
        <v>422</v>
      </c>
      <c r="U377">
        <v>0</v>
      </c>
      <c r="V377" t="s">
        <v>985</v>
      </c>
      <c r="W377">
        <v>0</v>
      </c>
      <c r="X377" t="s">
        <v>985</v>
      </c>
      <c r="Y377">
        <v>0</v>
      </c>
    </row>
    <row r="378" spans="1:25" x14ac:dyDescent="0.25">
      <c r="A378" t="s">
        <v>983</v>
      </c>
      <c r="B378">
        <v>0</v>
      </c>
      <c r="D378" t="s">
        <v>423</v>
      </c>
      <c r="E378">
        <v>0</v>
      </c>
      <c r="F378">
        <v>0</v>
      </c>
      <c r="G378" t="s">
        <v>423</v>
      </c>
      <c r="H378">
        <v>0</v>
      </c>
      <c r="I378" t="s">
        <v>983</v>
      </c>
      <c r="J378">
        <v>11</v>
      </c>
      <c r="K378" t="s">
        <v>423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6</v>
      </c>
      <c r="R378" t="s">
        <v>983</v>
      </c>
      <c r="S378">
        <v>6</v>
      </c>
      <c r="T378" t="s">
        <v>423</v>
      </c>
      <c r="U378">
        <v>0</v>
      </c>
      <c r="V378" t="s">
        <v>983</v>
      </c>
      <c r="W378">
        <v>0</v>
      </c>
      <c r="X378" t="s">
        <v>983</v>
      </c>
      <c r="Y378">
        <v>0</v>
      </c>
    </row>
    <row r="379" spans="1:25" x14ac:dyDescent="0.25">
      <c r="A379" t="s">
        <v>986</v>
      </c>
      <c r="B379">
        <v>42</v>
      </c>
      <c r="D379" t="s">
        <v>424</v>
      </c>
      <c r="E379">
        <v>0</v>
      </c>
      <c r="F379">
        <v>0</v>
      </c>
      <c r="G379" t="s">
        <v>424</v>
      </c>
      <c r="H379">
        <v>0</v>
      </c>
      <c r="I379" t="s">
        <v>986</v>
      </c>
      <c r="J379">
        <v>17</v>
      </c>
      <c r="K379" t="s">
        <v>424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6</v>
      </c>
      <c r="R379" t="s">
        <v>986</v>
      </c>
      <c r="S379">
        <v>13</v>
      </c>
      <c r="T379" t="s">
        <v>424</v>
      </c>
      <c r="U379">
        <v>0</v>
      </c>
      <c r="V379" t="s">
        <v>986</v>
      </c>
      <c r="W379">
        <v>57</v>
      </c>
      <c r="X379" t="s">
        <v>986</v>
      </c>
      <c r="Y379">
        <v>15</v>
      </c>
    </row>
    <row r="380" spans="1:25" x14ac:dyDescent="0.25">
      <c r="A380" t="s">
        <v>987</v>
      </c>
      <c r="B380">
        <v>34</v>
      </c>
      <c r="D380" t="s">
        <v>425</v>
      </c>
      <c r="E380">
        <v>0</v>
      </c>
      <c r="F380">
        <v>0</v>
      </c>
      <c r="G380" t="s">
        <v>425</v>
      </c>
      <c r="H380">
        <v>0</v>
      </c>
      <c r="I380" t="s">
        <v>987</v>
      </c>
      <c r="J380">
        <v>0</v>
      </c>
      <c r="K380" t="s">
        <v>425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 t="s">
        <v>987</v>
      </c>
      <c r="S380">
        <v>0</v>
      </c>
      <c r="T380" t="s">
        <v>425</v>
      </c>
      <c r="U380">
        <v>0</v>
      </c>
      <c r="V380" t="s">
        <v>987</v>
      </c>
      <c r="W380">
        <v>27</v>
      </c>
      <c r="X380" t="s">
        <v>987</v>
      </c>
      <c r="Y380">
        <v>0</v>
      </c>
    </row>
    <row r="381" spans="1:25" x14ac:dyDescent="0.25">
      <c r="A381" t="s">
        <v>988</v>
      </c>
      <c r="B381">
        <v>19</v>
      </c>
      <c r="D381" t="s">
        <v>426</v>
      </c>
      <c r="E381">
        <v>0</v>
      </c>
      <c r="F381">
        <v>0</v>
      </c>
      <c r="G381" t="s">
        <v>426</v>
      </c>
      <c r="H381">
        <v>0</v>
      </c>
      <c r="I381" t="s">
        <v>988</v>
      </c>
      <c r="J381">
        <v>9</v>
      </c>
      <c r="K381" t="s">
        <v>426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 t="s">
        <v>988</v>
      </c>
      <c r="S381">
        <v>9</v>
      </c>
      <c r="T381" t="s">
        <v>426</v>
      </c>
      <c r="U381">
        <v>0</v>
      </c>
      <c r="V381" t="s">
        <v>988</v>
      </c>
      <c r="W381">
        <v>0</v>
      </c>
      <c r="X381" t="s">
        <v>988</v>
      </c>
      <c r="Y381">
        <v>8</v>
      </c>
    </row>
    <row r="382" spans="1:25" x14ac:dyDescent="0.25">
      <c r="A382" t="s">
        <v>989</v>
      </c>
      <c r="B382">
        <v>130</v>
      </c>
      <c r="D382" t="s">
        <v>427</v>
      </c>
      <c r="E382">
        <v>0</v>
      </c>
      <c r="F382">
        <v>0</v>
      </c>
      <c r="G382" t="s">
        <v>427</v>
      </c>
      <c r="H382">
        <v>0</v>
      </c>
      <c r="I382" t="s">
        <v>989</v>
      </c>
      <c r="J382">
        <v>69</v>
      </c>
      <c r="K382" t="s">
        <v>427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 t="s">
        <v>989</v>
      </c>
      <c r="S382">
        <v>58</v>
      </c>
      <c r="T382" t="s">
        <v>427</v>
      </c>
      <c r="U382">
        <v>0</v>
      </c>
      <c r="V382" t="s">
        <v>989</v>
      </c>
      <c r="W382">
        <v>94</v>
      </c>
      <c r="X382" t="s">
        <v>989</v>
      </c>
      <c r="Y382">
        <v>45</v>
      </c>
    </row>
    <row r="383" spans="1:25" x14ac:dyDescent="0.25">
      <c r="A383" t="s">
        <v>990</v>
      </c>
      <c r="B383">
        <v>87</v>
      </c>
      <c r="D383" t="s">
        <v>428</v>
      </c>
      <c r="E383">
        <v>0</v>
      </c>
      <c r="F383">
        <v>0</v>
      </c>
      <c r="G383" t="s">
        <v>428</v>
      </c>
      <c r="H383">
        <v>0</v>
      </c>
      <c r="I383" t="s">
        <v>990</v>
      </c>
      <c r="J383">
        <v>120</v>
      </c>
      <c r="K383" t="s">
        <v>428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5</v>
      </c>
      <c r="R383" t="s">
        <v>990</v>
      </c>
      <c r="S383">
        <v>121</v>
      </c>
      <c r="T383" t="s">
        <v>428</v>
      </c>
      <c r="U383">
        <v>0</v>
      </c>
      <c r="V383" t="s">
        <v>990</v>
      </c>
      <c r="W383">
        <v>579</v>
      </c>
      <c r="X383" t="s">
        <v>990</v>
      </c>
      <c r="Y383">
        <v>159</v>
      </c>
    </row>
    <row r="384" spans="1:25" x14ac:dyDescent="0.25">
      <c r="A384" t="s">
        <v>977</v>
      </c>
      <c r="B384">
        <v>9</v>
      </c>
      <c r="D384" t="s">
        <v>429</v>
      </c>
      <c r="E384">
        <v>0</v>
      </c>
      <c r="F384">
        <v>0</v>
      </c>
      <c r="G384" t="s">
        <v>429</v>
      </c>
      <c r="H384">
        <v>0</v>
      </c>
      <c r="I384" t="s">
        <v>977</v>
      </c>
      <c r="J384">
        <v>2</v>
      </c>
      <c r="K384" t="s">
        <v>429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 t="s">
        <v>977</v>
      </c>
      <c r="S384">
        <v>2</v>
      </c>
      <c r="T384" t="s">
        <v>429</v>
      </c>
      <c r="U384">
        <v>0</v>
      </c>
      <c r="V384" t="s">
        <v>977</v>
      </c>
      <c r="W384">
        <v>1</v>
      </c>
      <c r="X384" t="s">
        <v>977</v>
      </c>
      <c r="Y384">
        <v>1</v>
      </c>
    </row>
    <row r="385" spans="1:25" x14ac:dyDescent="0.25">
      <c r="A385" t="s">
        <v>991</v>
      </c>
      <c r="B385">
        <v>48</v>
      </c>
      <c r="D385" t="s">
        <v>430</v>
      </c>
      <c r="E385">
        <v>0</v>
      </c>
      <c r="F385">
        <v>0</v>
      </c>
      <c r="G385" t="s">
        <v>430</v>
      </c>
      <c r="H385">
        <v>0</v>
      </c>
      <c r="I385" t="s">
        <v>991</v>
      </c>
      <c r="J385">
        <v>11</v>
      </c>
      <c r="K385" t="s">
        <v>430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 t="s">
        <v>991</v>
      </c>
      <c r="S385">
        <v>6</v>
      </c>
      <c r="T385" t="s">
        <v>430</v>
      </c>
      <c r="U385">
        <v>0</v>
      </c>
      <c r="V385" t="s">
        <v>991</v>
      </c>
      <c r="W385">
        <v>0</v>
      </c>
      <c r="X385" t="s">
        <v>991</v>
      </c>
      <c r="Y385">
        <v>2</v>
      </c>
    </row>
    <row r="386" spans="1:25" x14ac:dyDescent="0.25">
      <c r="D386" t="s">
        <v>431</v>
      </c>
      <c r="E386">
        <v>0</v>
      </c>
      <c r="F386">
        <v>0</v>
      </c>
      <c r="G386" t="s">
        <v>431</v>
      </c>
      <c r="H386">
        <v>0</v>
      </c>
      <c r="I386" t="s">
        <v>1002</v>
      </c>
      <c r="J386">
        <v>10</v>
      </c>
      <c r="K386" t="s">
        <v>431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 t="s">
        <v>1002</v>
      </c>
      <c r="S386">
        <v>5</v>
      </c>
      <c r="T386" t="s">
        <v>431</v>
      </c>
      <c r="U386">
        <v>0</v>
      </c>
      <c r="V386" t="s">
        <v>1002</v>
      </c>
      <c r="W386">
        <v>0</v>
      </c>
      <c r="X386" t="s">
        <v>1002</v>
      </c>
      <c r="Y386">
        <v>3</v>
      </c>
    </row>
    <row r="387" spans="1:25" x14ac:dyDescent="0.25">
      <c r="D387" t="s">
        <v>432</v>
      </c>
      <c r="E387">
        <v>0</v>
      </c>
      <c r="F387">
        <v>0</v>
      </c>
      <c r="G387" t="s">
        <v>432</v>
      </c>
      <c r="H387">
        <v>0</v>
      </c>
      <c r="I387" t="s">
        <v>1003</v>
      </c>
      <c r="J387">
        <v>5</v>
      </c>
      <c r="K387" t="s">
        <v>432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 t="s">
        <v>1003</v>
      </c>
      <c r="S387">
        <v>3</v>
      </c>
      <c r="T387" t="s">
        <v>432</v>
      </c>
      <c r="U387">
        <v>0</v>
      </c>
      <c r="V387" t="s">
        <v>1003</v>
      </c>
      <c r="W387">
        <v>0</v>
      </c>
      <c r="X387" t="s">
        <v>1003</v>
      </c>
      <c r="Y387">
        <v>0</v>
      </c>
    </row>
    <row r="388" spans="1:25" x14ac:dyDescent="0.25">
      <c r="D388" t="s">
        <v>433</v>
      </c>
      <c r="E388">
        <v>0</v>
      </c>
      <c r="F388">
        <v>0</v>
      </c>
      <c r="G388" t="s">
        <v>433</v>
      </c>
      <c r="H388">
        <v>0</v>
      </c>
      <c r="I388" t="s">
        <v>946</v>
      </c>
      <c r="J388">
        <v>0</v>
      </c>
      <c r="K388" t="s">
        <v>433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 t="s">
        <v>946</v>
      </c>
      <c r="S388">
        <v>0</v>
      </c>
      <c r="T388" t="s">
        <v>433</v>
      </c>
      <c r="U388">
        <v>0</v>
      </c>
      <c r="V388" t="s">
        <v>946</v>
      </c>
      <c r="W388">
        <v>6</v>
      </c>
      <c r="X388" t="s">
        <v>946</v>
      </c>
      <c r="Y388">
        <v>0</v>
      </c>
    </row>
    <row r="389" spans="1:25" x14ac:dyDescent="0.25">
      <c r="D389" t="s">
        <v>434</v>
      </c>
      <c r="E389">
        <v>0</v>
      </c>
      <c r="F389">
        <v>0</v>
      </c>
      <c r="G389" t="s">
        <v>434</v>
      </c>
      <c r="H389">
        <v>0</v>
      </c>
      <c r="I389" t="s">
        <v>1004</v>
      </c>
      <c r="J389">
        <v>0</v>
      </c>
      <c r="K389" t="s">
        <v>434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 t="s">
        <v>1004</v>
      </c>
      <c r="S389">
        <v>0</v>
      </c>
      <c r="T389" t="s">
        <v>434</v>
      </c>
      <c r="U389">
        <v>0</v>
      </c>
      <c r="V389" t="s">
        <v>1004</v>
      </c>
      <c r="W389">
        <v>60</v>
      </c>
      <c r="X389" t="s">
        <v>1004</v>
      </c>
      <c r="Y389">
        <v>0</v>
      </c>
    </row>
    <row r="390" spans="1:25" x14ac:dyDescent="0.25">
      <c r="D390" t="s">
        <v>435</v>
      </c>
      <c r="E390">
        <v>0</v>
      </c>
      <c r="F390">
        <v>0</v>
      </c>
      <c r="G390" t="s">
        <v>435</v>
      </c>
      <c r="H390">
        <v>0</v>
      </c>
      <c r="I390" t="s">
        <v>1005</v>
      </c>
      <c r="J390">
        <v>0</v>
      </c>
      <c r="K390" t="s">
        <v>435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 t="s">
        <v>1005</v>
      </c>
      <c r="S390">
        <v>0</v>
      </c>
      <c r="T390" t="s">
        <v>435</v>
      </c>
      <c r="U390">
        <v>0</v>
      </c>
      <c r="V390" t="s">
        <v>1005</v>
      </c>
      <c r="W390">
        <v>48</v>
      </c>
      <c r="X390" t="s">
        <v>1005</v>
      </c>
      <c r="Y390">
        <v>3</v>
      </c>
    </row>
    <row r="391" spans="1:25" x14ac:dyDescent="0.25">
      <c r="D391" t="s">
        <v>436</v>
      </c>
      <c r="E391">
        <v>0</v>
      </c>
      <c r="F391">
        <v>0</v>
      </c>
      <c r="G391" t="s">
        <v>436</v>
      </c>
      <c r="H391">
        <v>0</v>
      </c>
      <c r="I391">
        <v>897409</v>
      </c>
      <c r="J391">
        <v>143</v>
      </c>
      <c r="K391" t="s">
        <v>436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897409</v>
      </c>
      <c r="S391">
        <v>278</v>
      </c>
      <c r="T391" t="s">
        <v>436</v>
      </c>
      <c r="U391">
        <v>0</v>
      </c>
      <c r="V391">
        <v>897409</v>
      </c>
      <c r="W391">
        <v>631</v>
      </c>
      <c r="X391">
        <v>897409</v>
      </c>
      <c r="Y391">
        <v>231</v>
      </c>
    </row>
    <row r="392" spans="1:25" x14ac:dyDescent="0.25">
      <c r="D392" t="s">
        <v>437</v>
      </c>
      <c r="E392">
        <v>0</v>
      </c>
      <c r="F392">
        <v>0</v>
      </c>
      <c r="G392" t="s">
        <v>437</v>
      </c>
      <c r="H392">
        <v>0</v>
      </c>
      <c r="K392" t="s">
        <v>437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883081</v>
      </c>
      <c r="S392">
        <v>0</v>
      </c>
      <c r="T392" t="s">
        <v>437</v>
      </c>
      <c r="U392">
        <v>0</v>
      </c>
      <c r="V392">
        <v>883081</v>
      </c>
      <c r="W392">
        <v>0</v>
      </c>
      <c r="X392">
        <v>883081</v>
      </c>
      <c r="Y392">
        <v>25</v>
      </c>
    </row>
    <row r="393" spans="1:25" x14ac:dyDescent="0.25">
      <c r="D393" t="s">
        <v>438</v>
      </c>
      <c r="E393">
        <v>0</v>
      </c>
      <c r="F393">
        <v>0</v>
      </c>
      <c r="G393" t="s">
        <v>438</v>
      </c>
      <c r="H393">
        <v>0</v>
      </c>
      <c r="K393" t="s">
        <v>438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T393" t="s">
        <v>438</v>
      </c>
      <c r="U393">
        <v>0</v>
      </c>
      <c r="V393" t="s">
        <v>969</v>
      </c>
      <c r="W393">
        <v>0</v>
      </c>
      <c r="X393" t="s">
        <v>969</v>
      </c>
      <c r="Y393">
        <v>52</v>
      </c>
    </row>
    <row r="394" spans="1:25" x14ac:dyDescent="0.25">
      <c r="D394" t="s">
        <v>439</v>
      </c>
      <c r="E394">
        <v>0</v>
      </c>
      <c r="F394">
        <v>0</v>
      </c>
      <c r="G394" t="s">
        <v>439</v>
      </c>
      <c r="H394">
        <v>0</v>
      </c>
      <c r="K394" t="s">
        <v>439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T394" t="s">
        <v>439</v>
      </c>
      <c r="U394">
        <v>0</v>
      </c>
      <c r="V394" t="s">
        <v>1015</v>
      </c>
      <c r="W394">
        <v>71</v>
      </c>
      <c r="X394" t="s">
        <v>1015</v>
      </c>
      <c r="Y394">
        <v>0</v>
      </c>
    </row>
    <row r="395" spans="1:25" x14ac:dyDescent="0.25">
      <c r="D395" t="s">
        <v>440</v>
      </c>
      <c r="E395">
        <v>0</v>
      </c>
      <c r="F395">
        <v>0</v>
      </c>
      <c r="G395" t="s">
        <v>440</v>
      </c>
      <c r="H395">
        <v>0</v>
      </c>
      <c r="K395" t="s">
        <v>440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T395" t="s">
        <v>440</v>
      </c>
      <c r="U395">
        <v>0</v>
      </c>
      <c r="V395">
        <v>900685</v>
      </c>
      <c r="W395">
        <v>6635</v>
      </c>
      <c r="X395">
        <v>900685</v>
      </c>
      <c r="Y395">
        <v>889</v>
      </c>
    </row>
    <row r="396" spans="1:25" x14ac:dyDescent="0.25">
      <c r="D396" t="s">
        <v>441</v>
      </c>
      <c r="E396">
        <v>0</v>
      </c>
      <c r="F396">
        <v>0</v>
      </c>
      <c r="G396" t="s">
        <v>441</v>
      </c>
      <c r="H396">
        <v>0</v>
      </c>
      <c r="K396" t="s">
        <v>441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T396" t="s">
        <v>441</v>
      </c>
      <c r="U396">
        <v>0</v>
      </c>
      <c r="X396">
        <v>150165</v>
      </c>
      <c r="Y396">
        <v>84</v>
      </c>
    </row>
    <row r="397" spans="1:25" x14ac:dyDescent="0.25">
      <c r="D397" t="s">
        <v>442</v>
      </c>
      <c r="E397">
        <v>0</v>
      </c>
      <c r="F397">
        <v>0</v>
      </c>
      <c r="G397" t="s">
        <v>442</v>
      </c>
      <c r="H397">
        <v>0</v>
      </c>
      <c r="K397" t="s">
        <v>442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T397" t="s">
        <v>442</v>
      </c>
      <c r="U397">
        <v>0</v>
      </c>
    </row>
    <row r="398" spans="1:25" x14ac:dyDescent="0.25">
      <c r="D398" t="s">
        <v>443</v>
      </c>
      <c r="E398">
        <v>0</v>
      </c>
      <c r="F398">
        <v>0</v>
      </c>
      <c r="G398" t="s">
        <v>443</v>
      </c>
      <c r="H398">
        <v>0</v>
      </c>
      <c r="K398" t="s">
        <v>443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T398" t="s">
        <v>443</v>
      </c>
      <c r="U398">
        <v>0</v>
      </c>
    </row>
    <row r="399" spans="1:25" x14ac:dyDescent="0.25">
      <c r="D399" t="s">
        <v>444</v>
      </c>
      <c r="E399">
        <v>0</v>
      </c>
      <c r="F399">
        <v>0</v>
      </c>
      <c r="G399" t="s">
        <v>444</v>
      </c>
      <c r="H399">
        <v>0</v>
      </c>
      <c r="K399" t="s">
        <v>444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T399" t="s">
        <v>444</v>
      </c>
      <c r="U399">
        <v>0</v>
      </c>
    </row>
    <row r="400" spans="1:25" x14ac:dyDescent="0.25">
      <c r="D400" t="s">
        <v>445</v>
      </c>
      <c r="E400">
        <v>0</v>
      </c>
      <c r="F400">
        <v>0</v>
      </c>
      <c r="G400" t="s">
        <v>445</v>
      </c>
      <c r="H400">
        <v>0</v>
      </c>
      <c r="K400" t="s">
        <v>445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T400" t="s">
        <v>445</v>
      </c>
      <c r="U400">
        <v>0</v>
      </c>
    </row>
    <row r="401" spans="4:21" x14ac:dyDescent="0.25">
      <c r="D401" t="s">
        <v>446</v>
      </c>
      <c r="E401">
        <v>0</v>
      </c>
      <c r="F401">
        <v>0</v>
      </c>
      <c r="G401" t="s">
        <v>446</v>
      </c>
      <c r="H401">
        <v>0</v>
      </c>
      <c r="K401" t="s">
        <v>446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T401" t="s">
        <v>446</v>
      </c>
      <c r="U401">
        <v>0</v>
      </c>
    </row>
    <row r="402" spans="4:21" x14ac:dyDescent="0.25">
      <c r="D402" t="s">
        <v>447</v>
      </c>
      <c r="E402">
        <v>0</v>
      </c>
      <c r="F402">
        <v>0</v>
      </c>
      <c r="G402" t="s">
        <v>447</v>
      </c>
      <c r="H402">
        <v>0</v>
      </c>
      <c r="K402" t="s">
        <v>447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T402" t="s">
        <v>447</v>
      </c>
      <c r="U402">
        <v>0</v>
      </c>
    </row>
    <row r="403" spans="4:21" x14ac:dyDescent="0.25">
      <c r="D403" t="s">
        <v>448</v>
      </c>
      <c r="E403">
        <v>0</v>
      </c>
      <c r="F403">
        <v>0</v>
      </c>
      <c r="G403" t="s">
        <v>448</v>
      </c>
      <c r="H403">
        <v>0</v>
      </c>
      <c r="K403" t="s">
        <v>448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T403" t="s">
        <v>448</v>
      </c>
      <c r="U403">
        <v>0</v>
      </c>
    </row>
    <row r="404" spans="4:21" x14ac:dyDescent="0.25">
      <c r="D404" t="s">
        <v>449</v>
      </c>
      <c r="E404">
        <v>0</v>
      </c>
      <c r="F404">
        <v>0</v>
      </c>
      <c r="G404" t="s">
        <v>449</v>
      </c>
      <c r="H404">
        <v>0</v>
      </c>
      <c r="K404" t="s">
        <v>449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T404" t="s">
        <v>449</v>
      </c>
      <c r="U404">
        <v>0</v>
      </c>
    </row>
    <row r="405" spans="4:21" x14ac:dyDescent="0.25">
      <c r="D405" t="s">
        <v>450</v>
      </c>
      <c r="E405">
        <v>0</v>
      </c>
      <c r="F405">
        <v>0</v>
      </c>
      <c r="G405" t="s">
        <v>450</v>
      </c>
      <c r="H405">
        <v>0</v>
      </c>
      <c r="K405" t="s">
        <v>450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T405" t="s">
        <v>450</v>
      </c>
      <c r="U405">
        <v>0</v>
      </c>
    </row>
    <row r="406" spans="4:21" x14ac:dyDescent="0.25">
      <c r="D406">
        <v>20514654</v>
      </c>
      <c r="E406">
        <v>0</v>
      </c>
      <c r="F406">
        <v>0</v>
      </c>
      <c r="G406">
        <v>20514654</v>
      </c>
      <c r="H406">
        <v>0</v>
      </c>
      <c r="K406">
        <v>20514654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T406">
        <v>20514654</v>
      </c>
      <c r="U406">
        <v>0</v>
      </c>
    </row>
    <row r="407" spans="4:21" x14ac:dyDescent="0.25">
      <c r="D407" t="s">
        <v>451</v>
      </c>
      <c r="E407">
        <v>0</v>
      </c>
      <c r="F407">
        <v>0</v>
      </c>
      <c r="G407" t="s">
        <v>451</v>
      </c>
      <c r="H407">
        <v>0</v>
      </c>
      <c r="K407" t="s">
        <v>451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T407" t="s">
        <v>451</v>
      </c>
      <c r="U407">
        <v>0</v>
      </c>
    </row>
    <row r="408" spans="4:21" x14ac:dyDescent="0.25">
      <c r="D408">
        <v>8602</v>
      </c>
      <c r="E408">
        <v>0</v>
      </c>
      <c r="F408">
        <v>0</v>
      </c>
      <c r="G408">
        <v>8602</v>
      </c>
      <c r="H408">
        <v>0</v>
      </c>
      <c r="K408">
        <v>8602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T408">
        <v>8602</v>
      </c>
      <c r="U408">
        <v>0</v>
      </c>
    </row>
    <row r="409" spans="4:21" x14ac:dyDescent="0.25">
      <c r="D409" t="s">
        <v>452</v>
      </c>
      <c r="E409">
        <v>0</v>
      </c>
      <c r="F409">
        <v>0</v>
      </c>
      <c r="G409" t="s">
        <v>452</v>
      </c>
      <c r="H409">
        <v>0</v>
      </c>
      <c r="K409" t="s">
        <v>452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T409" t="s">
        <v>452</v>
      </c>
      <c r="U409">
        <v>0</v>
      </c>
    </row>
    <row r="410" spans="4:21" x14ac:dyDescent="0.25">
      <c r="D410" t="s">
        <v>453</v>
      </c>
      <c r="E410">
        <v>0</v>
      </c>
      <c r="F410">
        <v>0</v>
      </c>
      <c r="G410" t="s">
        <v>453</v>
      </c>
      <c r="H410">
        <v>0</v>
      </c>
      <c r="K410" t="s">
        <v>453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T410" t="s">
        <v>453</v>
      </c>
      <c r="U410">
        <v>0</v>
      </c>
    </row>
    <row r="411" spans="4:21" x14ac:dyDescent="0.25">
      <c r="D411" t="s">
        <v>454</v>
      </c>
      <c r="E411">
        <v>0</v>
      </c>
      <c r="F411">
        <v>0</v>
      </c>
      <c r="G411" t="s">
        <v>454</v>
      </c>
      <c r="H411">
        <v>0</v>
      </c>
      <c r="K411" t="s">
        <v>454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T411" t="s">
        <v>454</v>
      </c>
      <c r="U411">
        <v>0</v>
      </c>
    </row>
    <row r="412" spans="4:21" x14ac:dyDescent="0.25">
      <c r="D412">
        <v>21707134</v>
      </c>
      <c r="E412">
        <v>0</v>
      </c>
      <c r="F412">
        <v>0</v>
      </c>
      <c r="G412">
        <v>21707134</v>
      </c>
      <c r="H412">
        <v>0</v>
      </c>
      <c r="K412">
        <v>21707134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T412">
        <v>21707134</v>
      </c>
      <c r="U412">
        <v>0</v>
      </c>
    </row>
    <row r="413" spans="4:21" x14ac:dyDescent="0.25">
      <c r="D413">
        <v>20976003</v>
      </c>
      <c r="E413">
        <v>0</v>
      </c>
      <c r="F413">
        <v>0</v>
      </c>
      <c r="G413">
        <v>20976003</v>
      </c>
      <c r="H413">
        <v>0</v>
      </c>
      <c r="K413">
        <v>20976003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T413">
        <v>20976003</v>
      </c>
      <c r="U413">
        <v>0</v>
      </c>
    </row>
    <row r="414" spans="4:21" x14ac:dyDescent="0.25">
      <c r="D414">
        <v>20805349</v>
      </c>
      <c r="E414">
        <v>0</v>
      </c>
      <c r="F414">
        <v>0</v>
      </c>
      <c r="G414">
        <v>20805349</v>
      </c>
      <c r="H414">
        <v>0</v>
      </c>
      <c r="K414">
        <v>20805349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T414">
        <v>20805349</v>
      </c>
      <c r="U414">
        <v>0</v>
      </c>
    </row>
    <row r="415" spans="4:21" x14ac:dyDescent="0.25">
      <c r="D415">
        <v>11110683</v>
      </c>
      <c r="E415">
        <v>0</v>
      </c>
      <c r="F415">
        <v>0</v>
      </c>
      <c r="G415">
        <v>11110683</v>
      </c>
      <c r="H415">
        <v>0</v>
      </c>
      <c r="K415">
        <v>11110683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T415">
        <v>11110683</v>
      </c>
      <c r="U415">
        <v>0</v>
      </c>
    </row>
    <row r="416" spans="4:21" x14ac:dyDescent="0.25">
      <c r="D416">
        <v>11110668</v>
      </c>
      <c r="E416">
        <v>0</v>
      </c>
      <c r="F416">
        <v>0</v>
      </c>
      <c r="G416">
        <v>11110668</v>
      </c>
      <c r="H416">
        <v>0</v>
      </c>
      <c r="K416">
        <v>11110668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T416">
        <v>11110668</v>
      </c>
      <c r="U416">
        <v>0</v>
      </c>
    </row>
    <row r="417" spans="4:21" x14ac:dyDescent="0.25">
      <c r="D417">
        <v>11711074</v>
      </c>
      <c r="E417">
        <v>0</v>
      </c>
      <c r="F417">
        <v>0</v>
      </c>
      <c r="G417">
        <v>11711074</v>
      </c>
      <c r="H417">
        <v>0</v>
      </c>
      <c r="K417">
        <v>11711074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T417">
        <v>11711074</v>
      </c>
      <c r="U417">
        <v>0</v>
      </c>
    </row>
    <row r="418" spans="4:21" x14ac:dyDescent="0.25">
      <c r="D418" t="s">
        <v>455</v>
      </c>
      <c r="E418">
        <v>0</v>
      </c>
      <c r="F418">
        <v>0</v>
      </c>
      <c r="G418" t="s">
        <v>455</v>
      </c>
      <c r="H418">
        <v>0</v>
      </c>
      <c r="K418" t="s">
        <v>455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T418" t="s">
        <v>455</v>
      </c>
      <c r="U418">
        <v>0</v>
      </c>
    </row>
    <row r="419" spans="4:21" x14ac:dyDescent="0.25">
      <c r="D419">
        <v>14524170</v>
      </c>
      <c r="E419">
        <v>0</v>
      </c>
      <c r="F419">
        <v>0</v>
      </c>
      <c r="G419">
        <v>14524170</v>
      </c>
      <c r="H419">
        <v>0</v>
      </c>
      <c r="K419">
        <v>14524170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T419">
        <v>14524170</v>
      </c>
      <c r="U419">
        <v>0</v>
      </c>
    </row>
    <row r="420" spans="4:21" x14ac:dyDescent="0.25">
      <c r="D420">
        <v>14509379</v>
      </c>
      <c r="E420">
        <v>0</v>
      </c>
      <c r="F420">
        <v>0</v>
      </c>
      <c r="G420">
        <v>14509379</v>
      </c>
      <c r="H420">
        <v>0</v>
      </c>
      <c r="K420">
        <v>14509379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T420">
        <v>14509379</v>
      </c>
      <c r="U420">
        <v>0</v>
      </c>
    </row>
    <row r="421" spans="4:21" x14ac:dyDescent="0.25">
      <c r="D421" t="s">
        <v>456</v>
      </c>
      <c r="E421">
        <v>0</v>
      </c>
      <c r="F421">
        <v>0</v>
      </c>
      <c r="G421" t="s">
        <v>456</v>
      </c>
      <c r="H421">
        <v>0</v>
      </c>
      <c r="K421" t="s">
        <v>456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T421" t="s">
        <v>456</v>
      </c>
      <c r="U421">
        <v>0</v>
      </c>
    </row>
    <row r="422" spans="4:21" x14ac:dyDescent="0.25">
      <c r="D422" t="s">
        <v>457</v>
      </c>
      <c r="E422">
        <v>0</v>
      </c>
      <c r="F422">
        <v>0</v>
      </c>
      <c r="G422" t="s">
        <v>457</v>
      </c>
      <c r="H422">
        <v>0</v>
      </c>
      <c r="K422" t="s">
        <v>457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T422" t="s">
        <v>457</v>
      </c>
      <c r="U422">
        <v>0</v>
      </c>
    </row>
    <row r="423" spans="4:21" x14ac:dyDescent="0.25">
      <c r="D423" t="s">
        <v>458</v>
      </c>
      <c r="E423">
        <v>0</v>
      </c>
      <c r="F423">
        <v>0</v>
      </c>
      <c r="G423" t="s">
        <v>458</v>
      </c>
      <c r="H423">
        <v>0</v>
      </c>
      <c r="K423" t="s">
        <v>458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T423" t="s">
        <v>458</v>
      </c>
      <c r="U423">
        <v>0</v>
      </c>
    </row>
    <row r="424" spans="4:21" x14ac:dyDescent="0.25">
      <c r="D424" t="s">
        <v>459</v>
      </c>
      <c r="E424">
        <v>0</v>
      </c>
      <c r="F424">
        <v>0</v>
      </c>
      <c r="G424" t="s">
        <v>459</v>
      </c>
      <c r="H424">
        <v>0</v>
      </c>
      <c r="K424" t="s">
        <v>459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T424" t="s">
        <v>459</v>
      </c>
      <c r="U424">
        <v>0</v>
      </c>
    </row>
    <row r="425" spans="4:21" x14ac:dyDescent="0.25">
      <c r="D425" t="s">
        <v>460</v>
      </c>
      <c r="E425">
        <v>0</v>
      </c>
      <c r="F425">
        <v>0</v>
      </c>
      <c r="G425" t="s">
        <v>460</v>
      </c>
      <c r="H425">
        <v>0</v>
      </c>
      <c r="K425" t="s">
        <v>460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T425" t="s">
        <v>460</v>
      </c>
      <c r="U425">
        <v>0</v>
      </c>
    </row>
    <row r="426" spans="4:21" x14ac:dyDescent="0.25">
      <c r="D426" t="s">
        <v>461</v>
      </c>
      <c r="E426">
        <v>0</v>
      </c>
      <c r="F426">
        <v>0</v>
      </c>
      <c r="G426" t="s">
        <v>461</v>
      </c>
      <c r="H426">
        <v>0</v>
      </c>
      <c r="K426" t="s">
        <v>461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T426" t="s">
        <v>461</v>
      </c>
      <c r="U426">
        <v>0</v>
      </c>
    </row>
    <row r="427" spans="4:21" x14ac:dyDescent="0.25">
      <c r="D427" t="s">
        <v>462</v>
      </c>
      <c r="E427">
        <v>0</v>
      </c>
      <c r="F427">
        <v>0</v>
      </c>
      <c r="G427" t="s">
        <v>462</v>
      </c>
      <c r="H427">
        <v>0</v>
      </c>
      <c r="K427" t="s">
        <v>462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T427" t="s">
        <v>462</v>
      </c>
      <c r="U427">
        <v>0</v>
      </c>
    </row>
    <row r="428" spans="4:21" x14ac:dyDescent="0.25">
      <c r="D428" t="s">
        <v>463</v>
      </c>
      <c r="E428">
        <v>0</v>
      </c>
      <c r="F428">
        <v>0</v>
      </c>
      <c r="G428" t="s">
        <v>463</v>
      </c>
      <c r="H428">
        <v>0</v>
      </c>
      <c r="K428" t="s">
        <v>463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T428" t="s">
        <v>463</v>
      </c>
      <c r="U428">
        <v>0</v>
      </c>
    </row>
    <row r="429" spans="4:21" x14ac:dyDescent="0.25">
      <c r="D429" t="s">
        <v>464</v>
      </c>
      <c r="E429">
        <v>0</v>
      </c>
      <c r="F429">
        <v>0</v>
      </c>
      <c r="G429" t="s">
        <v>464</v>
      </c>
      <c r="H429">
        <v>0</v>
      </c>
      <c r="K429" t="s">
        <v>464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T429" t="s">
        <v>464</v>
      </c>
      <c r="U429">
        <v>0</v>
      </c>
    </row>
    <row r="430" spans="4:21" x14ac:dyDescent="0.25">
      <c r="D430" t="s">
        <v>465</v>
      </c>
      <c r="E430">
        <v>0</v>
      </c>
      <c r="F430">
        <v>0</v>
      </c>
      <c r="G430" t="s">
        <v>465</v>
      </c>
      <c r="H430">
        <v>0</v>
      </c>
      <c r="K430" t="s">
        <v>465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T430" t="s">
        <v>465</v>
      </c>
      <c r="U430">
        <v>0</v>
      </c>
    </row>
    <row r="431" spans="4:21" x14ac:dyDescent="0.25">
      <c r="D431" t="s">
        <v>466</v>
      </c>
      <c r="E431">
        <v>0</v>
      </c>
      <c r="F431">
        <v>0</v>
      </c>
      <c r="G431" t="s">
        <v>466</v>
      </c>
      <c r="H431">
        <v>0</v>
      </c>
      <c r="K431" t="s">
        <v>466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T431" t="s">
        <v>466</v>
      </c>
      <c r="U431">
        <v>0</v>
      </c>
    </row>
    <row r="432" spans="4:21" x14ac:dyDescent="0.25">
      <c r="D432" t="s">
        <v>467</v>
      </c>
      <c r="E432">
        <v>0</v>
      </c>
      <c r="F432">
        <v>0</v>
      </c>
      <c r="G432" t="s">
        <v>467</v>
      </c>
      <c r="H432">
        <v>0</v>
      </c>
      <c r="K432" t="s">
        <v>467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T432" t="s">
        <v>467</v>
      </c>
      <c r="U432">
        <v>0</v>
      </c>
    </row>
    <row r="433" spans="4:21" x14ac:dyDescent="0.25">
      <c r="D433" t="s">
        <v>468</v>
      </c>
      <c r="E433">
        <v>0</v>
      </c>
      <c r="F433">
        <v>0</v>
      </c>
      <c r="G433" t="s">
        <v>468</v>
      </c>
      <c r="H433">
        <v>0</v>
      </c>
      <c r="K433" t="s">
        <v>468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T433" t="s">
        <v>468</v>
      </c>
      <c r="U433">
        <v>0</v>
      </c>
    </row>
    <row r="434" spans="4:21" x14ac:dyDescent="0.25">
      <c r="D434" t="s">
        <v>469</v>
      </c>
      <c r="E434">
        <v>0</v>
      </c>
      <c r="F434">
        <v>0</v>
      </c>
      <c r="G434" t="s">
        <v>469</v>
      </c>
      <c r="H434">
        <v>0</v>
      </c>
      <c r="K434" t="s">
        <v>469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T434" t="s">
        <v>469</v>
      </c>
      <c r="U434">
        <v>0</v>
      </c>
    </row>
    <row r="435" spans="4:21" x14ac:dyDescent="0.25">
      <c r="D435" t="s">
        <v>470</v>
      </c>
      <c r="E435">
        <v>0</v>
      </c>
      <c r="F435">
        <v>0</v>
      </c>
      <c r="G435" t="s">
        <v>470</v>
      </c>
      <c r="H435">
        <v>0</v>
      </c>
      <c r="K435" t="s">
        <v>470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T435" t="s">
        <v>470</v>
      </c>
      <c r="U435">
        <v>0</v>
      </c>
    </row>
    <row r="436" spans="4:21" x14ac:dyDescent="0.25">
      <c r="D436" t="s">
        <v>471</v>
      </c>
      <c r="E436">
        <v>0</v>
      </c>
      <c r="F436">
        <v>0</v>
      </c>
      <c r="G436" t="s">
        <v>471</v>
      </c>
      <c r="H436">
        <v>0</v>
      </c>
      <c r="K436" t="s">
        <v>471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T436" t="s">
        <v>471</v>
      </c>
      <c r="U436">
        <v>0</v>
      </c>
    </row>
    <row r="437" spans="4:21" x14ac:dyDescent="0.25">
      <c r="D437" t="s">
        <v>472</v>
      </c>
      <c r="E437">
        <v>0</v>
      </c>
      <c r="F437">
        <v>0</v>
      </c>
      <c r="G437" t="s">
        <v>472</v>
      </c>
      <c r="H437">
        <v>0</v>
      </c>
      <c r="K437" t="s">
        <v>472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T437" t="s">
        <v>472</v>
      </c>
      <c r="U437">
        <v>0</v>
      </c>
    </row>
    <row r="438" spans="4:21" x14ac:dyDescent="0.25">
      <c r="D438" t="s">
        <v>473</v>
      </c>
      <c r="E438">
        <v>0</v>
      </c>
      <c r="F438">
        <v>0</v>
      </c>
      <c r="G438" t="s">
        <v>473</v>
      </c>
      <c r="H438">
        <v>0</v>
      </c>
      <c r="K438" t="s">
        <v>473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T438" t="s">
        <v>473</v>
      </c>
      <c r="U438">
        <v>0</v>
      </c>
    </row>
    <row r="439" spans="4:21" x14ac:dyDescent="0.25">
      <c r="D439" t="s">
        <v>474</v>
      </c>
      <c r="E439">
        <v>0</v>
      </c>
      <c r="F439">
        <v>0</v>
      </c>
      <c r="G439" t="s">
        <v>474</v>
      </c>
      <c r="H439">
        <v>0</v>
      </c>
      <c r="K439" t="s">
        <v>474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T439" t="s">
        <v>474</v>
      </c>
      <c r="U439">
        <v>0</v>
      </c>
    </row>
    <row r="440" spans="4:21" x14ac:dyDescent="0.25">
      <c r="D440">
        <v>691782</v>
      </c>
      <c r="E440">
        <v>0</v>
      </c>
      <c r="F440">
        <v>0</v>
      </c>
      <c r="G440">
        <v>691782</v>
      </c>
      <c r="H440">
        <v>0</v>
      </c>
      <c r="K440">
        <v>691782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T440">
        <v>691782</v>
      </c>
      <c r="U440">
        <v>0</v>
      </c>
    </row>
    <row r="441" spans="4:21" x14ac:dyDescent="0.25">
      <c r="D441">
        <v>692250</v>
      </c>
      <c r="E441">
        <v>0</v>
      </c>
      <c r="F441">
        <v>0.56999999999999995</v>
      </c>
      <c r="G441">
        <v>692250</v>
      </c>
      <c r="H441">
        <v>0.60000000000000009</v>
      </c>
      <c r="K441">
        <v>692250</v>
      </c>
      <c r="L441">
        <v>1.2</v>
      </c>
      <c r="M441">
        <v>1.3050000000000002</v>
      </c>
      <c r="N441">
        <v>0.375</v>
      </c>
      <c r="O441">
        <v>0</v>
      </c>
      <c r="P441">
        <v>2.25</v>
      </c>
      <c r="Q441">
        <v>1.1400000000000001</v>
      </c>
      <c r="T441">
        <v>692250</v>
      </c>
      <c r="U441">
        <v>0</v>
      </c>
    </row>
    <row r="442" spans="4:21" x14ac:dyDescent="0.25">
      <c r="D442">
        <v>692332</v>
      </c>
      <c r="E442">
        <v>16</v>
      </c>
      <c r="F442">
        <v>57.12</v>
      </c>
      <c r="G442">
        <v>692332</v>
      </c>
      <c r="H442">
        <v>14</v>
      </c>
      <c r="K442">
        <v>692332</v>
      </c>
      <c r="L442">
        <v>27</v>
      </c>
      <c r="M442">
        <v>35</v>
      </c>
      <c r="N442">
        <v>25</v>
      </c>
      <c r="O442">
        <v>6</v>
      </c>
      <c r="P442">
        <v>10</v>
      </c>
      <c r="Q442">
        <v>17</v>
      </c>
      <c r="T442">
        <v>692332</v>
      </c>
      <c r="U442">
        <v>11</v>
      </c>
    </row>
    <row r="443" spans="4:21" x14ac:dyDescent="0.25">
      <c r="D443">
        <v>692334</v>
      </c>
      <c r="E443">
        <v>16</v>
      </c>
      <c r="F443">
        <v>9.06</v>
      </c>
      <c r="G443">
        <v>692334</v>
      </c>
      <c r="H443">
        <v>13</v>
      </c>
      <c r="K443">
        <v>692334</v>
      </c>
      <c r="L443">
        <v>9</v>
      </c>
      <c r="M443">
        <v>9</v>
      </c>
      <c r="N443">
        <v>11</v>
      </c>
      <c r="O443">
        <v>6</v>
      </c>
      <c r="P443">
        <v>5</v>
      </c>
      <c r="Q443">
        <v>2</v>
      </c>
      <c r="T443">
        <v>692334</v>
      </c>
      <c r="U443">
        <v>3</v>
      </c>
    </row>
    <row r="444" spans="4:21" x14ac:dyDescent="0.25">
      <c r="D444">
        <v>692179</v>
      </c>
      <c r="E444">
        <v>0</v>
      </c>
      <c r="F444">
        <v>0</v>
      </c>
      <c r="G444">
        <v>692179</v>
      </c>
      <c r="H444">
        <v>0</v>
      </c>
      <c r="K444">
        <v>692179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T444">
        <v>692179</v>
      </c>
      <c r="U444">
        <v>0</v>
      </c>
    </row>
    <row r="445" spans="4:21" x14ac:dyDescent="0.25">
      <c r="D445">
        <v>692178</v>
      </c>
      <c r="E445">
        <v>0</v>
      </c>
      <c r="F445">
        <v>0</v>
      </c>
      <c r="G445">
        <v>692178</v>
      </c>
      <c r="H445">
        <v>0</v>
      </c>
      <c r="K445">
        <v>692178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T445">
        <v>692178</v>
      </c>
      <c r="U445">
        <v>0</v>
      </c>
    </row>
    <row r="446" spans="4:21" x14ac:dyDescent="0.25">
      <c r="D446">
        <v>692027</v>
      </c>
      <c r="E446">
        <v>5</v>
      </c>
      <c r="F446">
        <v>10</v>
      </c>
      <c r="G446">
        <v>692027</v>
      </c>
      <c r="H446">
        <v>8</v>
      </c>
      <c r="K446">
        <v>692027</v>
      </c>
      <c r="L446">
        <v>11</v>
      </c>
      <c r="M446">
        <v>23</v>
      </c>
      <c r="N446">
        <v>17</v>
      </c>
      <c r="O446">
        <v>8</v>
      </c>
      <c r="P446">
        <v>4</v>
      </c>
      <c r="Q446">
        <v>5</v>
      </c>
      <c r="T446">
        <v>692027</v>
      </c>
      <c r="U446">
        <v>6</v>
      </c>
    </row>
    <row r="447" spans="4:21" x14ac:dyDescent="0.25">
      <c r="D447">
        <v>692026</v>
      </c>
      <c r="E447">
        <v>1.05</v>
      </c>
      <c r="F447">
        <v>1.0900000000000001</v>
      </c>
      <c r="G447">
        <v>692026</v>
      </c>
      <c r="H447">
        <v>1.1499999999999999</v>
      </c>
      <c r="K447">
        <v>692026</v>
      </c>
      <c r="L447">
        <v>1.05</v>
      </c>
      <c r="M447">
        <v>0</v>
      </c>
      <c r="N447">
        <v>1</v>
      </c>
      <c r="O447">
        <v>0</v>
      </c>
      <c r="P447">
        <v>0.05</v>
      </c>
      <c r="Q447">
        <v>1</v>
      </c>
      <c r="T447">
        <v>692026</v>
      </c>
      <c r="U447">
        <v>0</v>
      </c>
    </row>
    <row r="448" spans="4:21" x14ac:dyDescent="0.25">
      <c r="D448">
        <v>718637</v>
      </c>
      <c r="E448">
        <v>0</v>
      </c>
      <c r="F448">
        <v>0</v>
      </c>
      <c r="G448">
        <v>718637</v>
      </c>
      <c r="H448">
        <v>0</v>
      </c>
      <c r="K448">
        <v>718637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T448">
        <v>718637</v>
      </c>
      <c r="U448">
        <v>0</v>
      </c>
    </row>
    <row r="449" spans="4:21" x14ac:dyDescent="0.25">
      <c r="D449">
        <v>692079</v>
      </c>
      <c r="E449">
        <v>2</v>
      </c>
      <c r="F449">
        <v>5</v>
      </c>
      <c r="G449">
        <v>692079</v>
      </c>
      <c r="H449">
        <v>9</v>
      </c>
      <c r="K449">
        <v>692079</v>
      </c>
      <c r="L449">
        <v>0</v>
      </c>
      <c r="M449">
        <v>3</v>
      </c>
      <c r="N449">
        <v>2</v>
      </c>
      <c r="O449">
        <v>4</v>
      </c>
      <c r="P449">
        <v>1</v>
      </c>
      <c r="Q449">
        <v>0</v>
      </c>
      <c r="T449">
        <v>692079</v>
      </c>
      <c r="U449">
        <v>1</v>
      </c>
    </row>
    <row r="450" spans="4:21" x14ac:dyDescent="0.25">
      <c r="D450">
        <v>692077</v>
      </c>
      <c r="E450">
        <v>1</v>
      </c>
      <c r="F450">
        <v>0</v>
      </c>
      <c r="G450">
        <v>692077</v>
      </c>
      <c r="H450">
        <v>0</v>
      </c>
      <c r="K450">
        <v>692077</v>
      </c>
      <c r="L450">
        <v>1</v>
      </c>
      <c r="M450">
        <v>0</v>
      </c>
      <c r="N450">
        <v>0</v>
      </c>
      <c r="O450">
        <v>0</v>
      </c>
      <c r="P450">
        <v>2</v>
      </c>
      <c r="Q450">
        <v>0</v>
      </c>
      <c r="T450">
        <v>692077</v>
      </c>
      <c r="U450">
        <v>2</v>
      </c>
    </row>
    <row r="451" spans="4:21" x14ac:dyDescent="0.25">
      <c r="D451">
        <v>692030</v>
      </c>
      <c r="E451">
        <v>0</v>
      </c>
      <c r="F451">
        <v>0</v>
      </c>
      <c r="G451">
        <v>692030</v>
      </c>
      <c r="H451">
        <v>0</v>
      </c>
      <c r="K451">
        <v>692030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4</v>
      </c>
      <c r="T451">
        <v>692030</v>
      </c>
      <c r="U451">
        <v>0</v>
      </c>
    </row>
    <row r="452" spans="4:21" x14ac:dyDescent="0.25">
      <c r="D452">
        <v>686033</v>
      </c>
      <c r="E452">
        <v>1</v>
      </c>
      <c r="F452">
        <v>16</v>
      </c>
      <c r="G452">
        <v>686033</v>
      </c>
      <c r="H452">
        <v>0</v>
      </c>
      <c r="K452">
        <v>686033</v>
      </c>
      <c r="L452">
        <v>0</v>
      </c>
      <c r="M452">
        <v>0</v>
      </c>
      <c r="N452">
        <v>1</v>
      </c>
      <c r="O452">
        <v>0</v>
      </c>
      <c r="P452">
        <v>16</v>
      </c>
      <c r="Q452">
        <v>10</v>
      </c>
      <c r="T452">
        <v>686033</v>
      </c>
      <c r="U452">
        <v>9</v>
      </c>
    </row>
    <row r="453" spans="4:21" x14ac:dyDescent="0.25">
      <c r="D453">
        <v>686032</v>
      </c>
      <c r="E453">
        <v>6</v>
      </c>
      <c r="F453">
        <v>1</v>
      </c>
      <c r="G453">
        <v>686032</v>
      </c>
      <c r="H453">
        <v>1</v>
      </c>
      <c r="K453">
        <v>686032</v>
      </c>
      <c r="L453">
        <v>0</v>
      </c>
      <c r="M453">
        <v>0</v>
      </c>
      <c r="N453">
        <v>1</v>
      </c>
      <c r="O453">
        <v>0</v>
      </c>
      <c r="P453">
        <v>32</v>
      </c>
      <c r="Q453">
        <v>33</v>
      </c>
      <c r="T453">
        <v>686032</v>
      </c>
      <c r="U453">
        <v>7</v>
      </c>
    </row>
    <row r="454" spans="4:21" x14ac:dyDescent="0.25">
      <c r="D454">
        <v>690814</v>
      </c>
      <c r="E454">
        <v>0</v>
      </c>
      <c r="F454">
        <v>0</v>
      </c>
      <c r="G454">
        <v>690814</v>
      </c>
      <c r="H454">
        <v>0</v>
      </c>
      <c r="K454">
        <v>690814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T454">
        <v>690814</v>
      </c>
      <c r="U454">
        <v>0</v>
      </c>
    </row>
    <row r="455" spans="4:21" x14ac:dyDescent="0.25">
      <c r="D455">
        <v>691848</v>
      </c>
      <c r="E455">
        <v>1</v>
      </c>
      <c r="F455">
        <v>0</v>
      </c>
      <c r="G455">
        <v>691848</v>
      </c>
      <c r="H455">
        <v>0</v>
      </c>
      <c r="K455">
        <v>691848</v>
      </c>
      <c r="L455">
        <v>0</v>
      </c>
      <c r="M455">
        <v>0</v>
      </c>
      <c r="N455">
        <v>0</v>
      </c>
      <c r="O455">
        <v>1</v>
      </c>
      <c r="P455">
        <v>3</v>
      </c>
      <c r="Q455">
        <v>0</v>
      </c>
      <c r="T455">
        <v>691848</v>
      </c>
      <c r="U455">
        <v>0</v>
      </c>
    </row>
    <row r="456" spans="4:21" x14ac:dyDescent="0.25">
      <c r="D456">
        <v>691911</v>
      </c>
      <c r="E456">
        <v>0</v>
      </c>
      <c r="F456">
        <v>0</v>
      </c>
      <c r="G456">
        <v>691911</v>
      </c>
      <c r="H456">
        <v>0</v>
      </c>
      <c r="K456">
        <v>691911</v>
      </c>
      <c r="L456">
        <v>0</v>
      </c>
      <c r="M456">
        <v>0</v>
      </c>
      <c r="N456">
        <v>0</v>
      </c>
      <c r="O456">
        <v>0</v>
      </c>
      <c r="P456">
        <v>10</v>
      </c>
      <c r="Q456">
        <v>0</v>
      </c>
      <c r="T456">
        <v>691911</v>
      </c>
      <c r="U456">
        <v>0</v>
      </c>
    </row>
    <row r="457" spans="4:21" x14ac:dyDescent="0.25">
      <c r="D457">
        <v>691781</v>
      </c>
      <c r="E457">
        <v>0</v>
      </c>
      <c r="F457">
        <v>0</v>
      </c>
      <c r="G457">
        <v>691781</v>
      </c>
      <c r="H457">
        <v>0</v>
      </c>
      <c r="K457">
        <v>691781</v>
      </c>
      <c r="L457">
        <v>0</v>
      </c>
      <c r="M457">
        <v>0</v>
      </c>
      <c r="N457">
        <v>0</v>
      </c>
      <c r="O457">
        <v>0</v>
      </c>
      <c r="P457">
        <v>20</v>
      </c>
      <c r="Q457">
        <v>0</v>
      </c>
      <c r="T457">
        <v>691781</v>
      </c>
      <c r="U457">
        <v>0</v>
      </c>
    </row>
    <row r="458" spans="4:21" x14ac:dyDescent="0.25">
      <c r="D458" t="s">
        <v>475</v>
      </c>
      <c r="E458">
        <v>335.05</v>
      </c>
      <c r="F458">
        <v>437</v>
      </c>
      <c r="G458" t="s">
        <v>475</v>
      </c>
      <c r="H458">
        <v>324</v>
      </c>
      <c r="K458" t="s">
        <v>475</v>
      </c>
      <c r="L458">
        <v>476</v>
      </c>
      <c r="M458">
        <v>339</v>
      </c>
      <c r="N458">
        <v>371</v>
      </c>
      <c r="O458">
        <v>385</v>
      </c>
      <c r="P458">
        <v>210</v>
      </c>
      <c r="Q458">
        <v>66</v>
      </c>
      <c r="T458" t="s">
        <v>475</v>
      </c>
      <c r="U458">
        <v>240</v>
      </c>
    </row>
    <row r="459" spans="4:21" x14ac:dyDescent="0.25">
      <c r="D459" t="s">
        <v>476</v>
      </c>
      <c r="E459">
        <v>208</v>
      </c>
      <c r="F459">
        <v>91</v>
      </c>
      <c r="G459" t="s">
        <v>476</v>
      </c>
      <c r="H459">
        <v>102</v>
      </c>
      <c r="K459" t="s">
        <v>476</v>
      </c>
      <c r="L459">
        <v>97</v>
      </c>
      <c r="M459">
        <v>81</v>
      </c>
      <c r="N459">
        <v>93</v>
      </c>
      <c r="O459">
        <v>41</v>
      </c>
      <c r="P459">
        <v>32</v>
      </c>
      <c r="Q459">
        <v>13</v>
      </c>
      <c r="T459" t="s">
        <v>476</v>
      </c>
      <c r="U459">
        <v>86</v>
      </c>
    </row>
    <row r="460" spans="4:21" x14ac:dyDescent="0.25">
      <c r="D460" t="s">
        <v>477</v>
      </c>
      <c r="E460">
        <v>26</v>
      </c>
      <c r="F460">
        <v>13</v>
      </c>
      <c r="G460" t="s">
        <v>477</v>
      </c>
      <c r="H460">
        <v>7</v>
      </c>
      <c r="K460" t="s">
        <v>477</v>
      </c>
      <c r="L460">
        <v>5</v>
      </c>
      <c r="M460">
        <v>23</v>
      </c>
      <c r="N460">
        <v>6</v>
      </c>
      <c r="O460">
        <v>10</v>
      </c>
      <c r="P460">
        <v>1</v>
      </c>
      <c r="Q460">
        <v>0</v>
      </c>
      <c r="T460" t="s">
        <v>477</v>
      </c>
      <c r="U460">
        <v>1</v>
      </c>
    </row>
    <row r="461" spans="4:21" x14ac:dyDescent="0.25">
      <c r="D461" t="s">
        <v>478</v>
      </c>
      <c r="E461">
        <v>67</v>
      </c>
      <c r="F461">
        <v>16</v>
      </c>
      <c r="G461" t="s">
        <v>478</v>
      </c>
      <c r="H461">
        <v>93</v>
      </c>
      <c r="K461" t="s">
        <v>478</v>
      </c>
      <c r="L461">
        <v>73</v>
      </c>
      <c r="M461">
        <v>122</v>
      </c>
      <c r="N461">
        <v>24</v>
      </c>
      <c r="O461">
        <v>4</v>
      </c>
      <c r="P461">
        <v>39</v>
      </c>
      <c r="Q461">
        <v>0.5</v>
      </c>
      <c r="T461" t="s">
        <v>478</v>
      </c>
      <c r="U461">
        <v>7</v>
      </c>
    </row>
    <row r="462" spans="4:21" x14ac:dyDescent="0.25">
      <c r="D462" t="s">
        <v>479</v>
      </c>
      <c r="E462">
        <v>0</v>
      </c>
      <c r="F462">
        <v>2</v>
      </c>
      <c r="G462" t="s">
        <v>479</v>
      </c>
      <c r="H462">
        <v>5</v>
      </c>
      <c r="K462" t="s">
        <v>479</v>
      </c>
      <c r="L462">
        <v>0</v>
      </c>
      <c r="M462">
        <v>0</v>
      </c>
      <c r="N462">
        <v>19</v>
      </c>
      <c r="O462">
        <v>3</v>
      </c>
      <c r="P462">
        <v>4</v>
      </c>
      <c r="Q462">
        <v>4</v>
      </c>
      <c r="T462" t="s">
        <v>479</v>
      </c>
      <c r="U462">
        <v>14</v>
      </c>
    </row>
    <row r="463" spans="4:21" x14ac:dyDescent="0.25">
      <c r="D463" t="s">
        <v>480</v>
      </c>
      <c r="E463">
        <v>0</v>
      </c>
      <c r="F463">
        <v>0</v>
      </c>
      <c r="G463" t="s">
        <v>480</v>
      </c>
      <c r="H463">
        <v>0</v>
      </c>
      <c r="K463" t="s">
        <v>480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T463" t="s">
        <v>480</v>
      </c>
      <c r="U463">
        <v>0</v>
      </c>
    </row>
    <row r="464" spans="4:21" x14ac:dyDescent="0.25">
      <c r="D464" t="s">
        <v>481</v>
      </c>
      <c r="E464">
        <v>0</v>
      </c>
      <c r="F464">
        <v>20</v>
      </c>
      <c r="G464" t="s">
        <v>481</v>
      </c>
      <c r="H464">
        <v>0</v>
      </c>
      <c r="K464" t="s">
        <v>481</v>
      </c>
      <c r="L464">
        <v>81.2</v>
      </c>
      <c r="M464">
        <v>0</v>
      </c>
      <c r="N464">
        <v>58</v>
      </c>
      <c r="O464">
        <v>10</v>
      </c>
      <c r="P464">
        <v>0</v>
      </c>
      <c r="Q464">
        <v>1</v>
      </c>
      <c r="T464" t="s">
        <v>481</v>
      </c>
      <c r="U464">
        <v>10</v>
      </c>
    </row>
    <row r="465" spans="4:21" x14ac:dyDescent="0.25">
      <c r="D465" t="s">
        <v>482</v>
      </c>
      <c r="E465">
        <v>0</v>
      </c>
      <c r="F465">
        <v>0</v>
      </c>
      <c r="G465" t="s">
        <v>482</v>
      </c>
      <c r="H465">
        <v>0</v>
      </c>
      <c r="K465" t="s">
        <v>482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T465" t="s">
        <v>482</v>
      </c>
      <c r="U465">
        <v>0</v>
      </c>
    </row>
    <row r="466" spans="4:21" x14ac:dyDescent="0.25">
      <c r="D466" t="s">
        <v>483</v>
      </c>
      <c r="E466">
        <v>55</v>
      </c>
      <c r="F466">
        <v>63</v>
      </c>
      <c r="G466" t="s">
        <v>483</v>
      </c>
      <c r="H466">
        <v>43</v>
      </c>
      <c r="K466" t="s">
        <v>483</v>
      </c>
      <c r="L466">
        <v>51</v>
      </c>
      <c r="M466">
        <v>81</v>
      </c>
      <c r="N466">
        <v>27</v>
      </c>
      <c r="O466">
        <v>21</v>
      </c>
      <c r="P466">
        <v>57</v>
      </c>
      <c r="Q466">
        <v>17</v>
      </c>
      <c r="T466" t="s">
        <v>483</v>
      </c>
      <c r="U466">
        <v>22</v>
      </c>
    </row>
    <row r="467" spans="4:21" x14ac:dyDescent="0.25">
      <c r="D467" t="s">
        <v>484</v>
      </c>
      <c r="E467">
        <v>39</v>
      </c>
      <c r="F467">
        <v>30</v>
      </c>
      <c r="G467" t="s">
        <v>484</v>
      </c>
      <c r="H467">
        <v>16</v>
      </c>
      <c r="K467" t="s">
        <v>484</v>
      </c>
      <c r="L467">
        <v>28.2</v>
      </c>
      <c r="M467">
        <v>33</v>
      </c>
      <c r="N467">
        <v>26</v>
      </c>
      <c r="O467">
        <v>19</v>
      </c>
      <c r="P467">
        <v>29</v>
      </c>
      <c r="Q467">
        <v>37</v>
      </c>
      <c r="T467" t="s">
        <v>484</v>
      </c>
      <c r="U467">
        <v>33</v>
      </c>
    </row>
    <row r="468" spans="4:21" x14ac:dyDescent="0.25">
      <c r="D468" t="s">
        <v>485</v>
      </c>
      <c r="E468">
        <v>0</v>
      </c>
      <c r="F468">
        <v>1</v>
      </c>
      <c r="G468" t="s">
        <v>485</v>
      </c>
      <c r="H468">
        <v>0</v>
      </c>
      <c r="K468" t="s">
        <v>485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T468" t="s">
        <v>485</v>
      </c>
      <c r="U468">
        <v>0</v>
      </c>
    </row>
    <row r="469" spans="4:21" x14ac:dyDescent="0.25">
      <c r="D469" t="s">
        <v>486</v>
      </c>
      <c r="E469">
        <v>20</v>
      </c>
      <c r="F469">
        <v>16.222222222222221</v>
      </c>
      <c r="G469" t="s">
        <v>486</v>
      </c>
      <c r="H469">
        <v>32</v>
      </c>
      <c r="K469" t="s">
        <v>486</v>
      </c>
      <c r="L469">
        <v>20</v>
      </c>
      <c r="M469">
        <v>9</v>
      </c>
      <c r="N469">
        <v>19</v>
      </c>
      <c r="O469">
        <v>13</v>
      </c>
      <c r="P469">
        <v>6</v>
      </c>
      <c r="Q469">
        <v>0</v>
      </c>
      <c r="T469" t="s">
        <v>486</v>
      </c>
      <c r="U469">
        <v>2</v>
      </c>
    </row>
    <row r="470" spans="4:21" x14ac:dyDescent="0.25">
      <c r="D470">
        <v>692069</v>
      </c>
      <c r="E470">
        <v>0</v>
      </c>
      <c r="F470">
        <v>0</v>
      </c>
      <c r="G470">
        <v>692069</v>
      </c>
      <c r="H470">
        <v>0</v>
      </c>
      <c r="K470">
        <v>692069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T470">
        <v>692069</v>
      </c>
      <c r="U470">
        <v>0</v>
      </c>
    </row>
    <row r="471" spans="4:21" x14ac:dyDescent="0.25">
      <c r="D471">
        <v>692070</v>
      </c>
      <c r="E471">
        <v>0</v>
      </c>
      <c r="F471">
        <v>0</v>
      </c>
      <c r="G471">
        <v>692070</v>
      </c>
      <c r="H471">
        <v>0</v>
      </c>
      <c r="K471">
        <v>692070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T471">
        <v>692070</v>
      </c>
      <c r="U471">
        <v>0</v>
      </c>
    </row>
    <row r="472" spans="4:21" x14ac:dyDescent="0.25">
      <c r="D472">
        <v>692053</v>
      </c>
      <c r="E472">
        <v>92</v>
      </c>
      <c r="F472">
        <v>340</v>
      </c>
      <c r="G472">
        <v>692053</v>
      </c>
      <c r="H472">
        <v>236</v>
      </c>
      <c r="K472">
        <v>692053</v>
      </c>
      <c r="L472">
        <v>386</v>
      </c>
      <c r="M472">
        <v>209</v>
      </c>
      <c r="N472">
        <v>163</v>
      </c>
      <c r="O472">
        <v>218</v>
      </c>
      <c r="P472">
        <v>177</v>
      </c>
      <c r="Q472">
        <v>395</v>
      </c>
      <c r="T472">
        <v>692053</v>
      </c>
      <c r="U472">
        <v>383</v>
      </c>
    </row>
    <row r="473" spans="4:21" x14ac:dyDescent="0.25">
      <c r="D473">
        <v>692052</v>
      </c>
      <c r="E473">
        <v>87</v>
      </c>
      <c r="F473">
        <v>101</v>
      </c>
      <c r="G473">
        <v>692052</v>
      </c>
      <c r="H473">
        <v>40</v>
      </c>
      <c r="K473">
        <v>692052</v>
      </c>
      <c r="L473">
        <v>89</v>
      </c>
      <c r="M473">
        <v>95</v>
      </c>
      <c r="N473">
        <v>70</v>
      </c>
      <c r="O473">
        <v>54</v>
      </c>
      <c r="P473">
        <v>32</v>
      </c>
      <c r="Q473">
        <v>69</v>
      </c>
      <c r="T473">
        <v>692052</v>
      </c>
      <c r="U473">
        <v>65</v>
      </c>
    </row>
    <row r="474" spans="4:21" x14ac:dyDescent="0.25">
      <c r="D474">
        <v>692172</v>
      </c>
      <c r="E474">
        <v>0</v>
      </c>
      <c r="F474">
        <v>0</v>
      </c>
      <c r="G474">
        <v>692172</v>
      </c>
      <c r="H474">
        <v>0</v>
      </c>
      <c r="K474">
        <v>692172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T474">
        <v>692172</v>
      </c>
      <c r="U474">
        <v>0</v>
      </c>
    </row>
    <row r="475" spans="4:21" x14ac:dyDescent="0.25">
      <c r="D475">
        <v>692090</v>
      </c>
      <c r="E475">
        <v>0</v>
      </c>
      <c r="F475">
        <v>0</v>
      </c>
      <c r="G475">
        <v>692090</v>
      </c>
      <c r="H475">
        <v>0</v>
      </c>
      <c r="K475">
        <v>692090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T475">
        <v>692090</v>
      </c>
      <c r="U475">
        <v>0</v>
      </c>
    </row>
    <row r="476" spans="4:21" x14ac:dyDescent="0.25">
      <c r="D476">
        <v>692335</v>
      </c>
      <c r="E476">
        <v>10</v>
      </c>
      <c r="F476">
        <v>9</v>
      </c>
      <c r="G476">
        <v>692335</v>
      </c>
      <c r="H476">
        <v>10</v>
      </c>
      <c r="K476">
        <v>692335</v>
      </c>
      <c r="L476">
        <v>15</v>
      </c>
      <c r="M476">
        <v>15</v>
      </c>
      <c r="N476">
        <v>20</v>
      </c>
      <c r="O476">
        <v>19</v>
      </c>
      <c r="P476">
        <v>8</v>
      </c>
      <c r="Q476">
        <v>11</v>
      </c>
      <c r="T476">
        <v>692335</v>
      </c>
      <c r="U476">
        <v>39</v>
      </c>
    </row>
    <row r="477" spans="4:21" x14ac:dyDescent="0.25">
      <c r="D477" t="s">
        <v>487</v>
      </c>
      <c r="E477">
        <v>0</v>
      </c>
      <c r="F477">
        <v>0</v>
      </c>
      <c r="G477" t="s">
        <v>487</v>
      </c>
      <c r="H477">
        <v>0</v>
      </c>
      <c r="K477" t="s">
        <v>487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T477" t="s">
        <v>487</v>
      </c>
      <c r="U477">
        <v>0</v>
      </c>
    </row>
    <row r="478" spans="4:21" x14ac:dyDescent="0.25">
      <c r="D478" t="s">
        <v>488</v>
      </c>
      <c r="E478">
        <v>0</v>
      </c>
      <c r="F478">
        <v>0</v>
      </c>
      <c r="G478" t="s">
        <v>488</v>
      </c>
      <c r="H478">
        <v>0</v>
      </c>
      <c r="K478" t="s">
        <v>488</v>
      </c>
      <c r="L478">
        <v>0</v>
      </c>
      <c r="M478">
        <v>0</v>
      </c>
      <c r="N478">
        <v>12</v>
      </c>
      <c r="O478">
        <v>0</v>
      </c>
      <c r="P478">
        <v>0</v>
      </c>
      <c r="Q478">
        <v>0</v>
      </c>
      <c r="T478" t="s">
        <v>488</v>
      </c>
      <c r="U478">
        <v>0</v>
      </c>
    </row>
    <row r="479" spans="4:21" x14ac:dyDescent="0.25">
      <c r="D479" t="s">
        <v>489</v>
      </c>
      <c r="E479">
        <v>0</v>
      </c>
      <c r="F479">
        <v>0</v>
      </c>
      <c r="G479" t="s">
        <v>489</v>
      </c>
      <c r="H479">
        <v>0</v>
      </c>
      <c r="K479" t="s">
        <v>489</v>
      </c>
      <c r="L479">
        <v>6</v>
      </c>
      <c r="M479">
        <v>0</v>
      </c>
      <c r="N479">
        <v>7</v>
      </c>
      <c r="O479">
        <v>0</v>
      </c>
      <c r="P479">
        <v>0</v>
      </c>
      <c r="Q479">
        <v>0</v>
      </c>
      <c r="T479" t="s">
        <v>489</v>
      </c>
      <c r="U479">
        <v>0</v>
      </c>
    </row>
    <row r="480" spans="4:21" x14ac:dyDescent="0.25">
      <c r="D480">
        <v>692415</v>
      </c>
      <c r="E480">
        <v>0</v>
      </c>
      <c r="F480">
        <v>0</v>
      </c>
      <c r="G480">
        <v>692415</v>
      </c>
      <c r="H480">
        <v>0</v>
      </c>
      <c r="K480">
        <v>692415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T480">
        <v>692415</v>
      </c>
      <c r="U480">
        <v>0</v>
      </c>
    </row>
    <row r="481" spans="4:21" x14ac:dyDescent="0.25">
      <c r="D481">
        <v>793316</v>
      </c>
      <c r="E481">
        <v>0</v>
      </c>
      <c r="F481">
        <v>0</v>
      </c>
      <c r="G481">
        <v>793316</v>
      </c>
      <c r="H481">
        <v>0</v>
      </c>
      <c r="K481">
        <v>793316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T481">
        <v>793316</v>
      </c>
      <c r="U481">
        <v>0</v>
      </c>
    </row>
    <row r="482" spans="4:21" x14ac:dyDescent="0.25">
      <c r="D482">
        <v>685850</v>
      </c>
      <c r="E482">
        <v>0</v>
      </c>
      <c r="F482">
        <v>2</v>
      </c>
      <c r="G482">
        <v>685850</v>
      </c>
      <c r="H482">
        <v>0</v>
      </c>
      <c r="K482">
        <v>685850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3</v>
      </c>
      <c r="T482">
        <v>685850</v>
      </c>
      <c r="U482">
        <v>0</v>
      </c>
    </row>
    <row r="483" spans="4:21" x14ac:dyDescent="0.25">
      <c r="D483">
        <v>692054</v>
      </c>
      <c r="E483">
        <v>148</v>
      </c>
      <c r="F483">
        <v>93</v>
      </c>
      <c r="G483">
        <v>692054</v>
      </c>
      <c r="H483">
        <v>76</v>
      </c>
      <c r="K483">
        <v>692054</v>
      </c>
      <c r="L483">
        <v>82</v>
      </c>
      <c r="M483">
        <v>130</v>
      </c>
      <c r="N483">
        <v>110</v>
      </c>
      <c r="O483">
        <v>97</v>
      </c>
      <c r="P483">
        <v>64</v>
      </c>
      <c r="Q483">
        <v>85</v>
      </c>
      <c r="T483">
        <v>692054</v>
      </c>
      <c r="U483">
        <v>113</v>
      </c>
    </row>
    <row r="484" spans="4:21" x14ac:dyDescent="0.25">
      <c r="D484">
        <v>692082</v>
      </c>
      <c r="E484">
        <v>0</v>
      </c>
      <c r="F484">
        <v>0</v>
      </c>
      <c r="G484">
        <v>692082</v>
      </c>
      <c r="H484">
        <v>0</v>
      </c>
      <c r="K484">
        <v>692082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T484">
        <v>692082</v>
      </c>
      <c r="U484">
        <v>0</v>
      </c>
    </row>
    <row r="485" spans="4:21" x14ac:dyDescent="0.25">
      <c r="D485">
        <v>692083</v>
      </c>
      <c r="E485">
        <v>0</v>
      </c>
      <c r="F485">
        <v>0</v>
      </c>
      <c r="G485">
        <v>692083</v>
      </c>
      <c r="H485">
        <v>0</v>
      </c>
      <c r="K485">
        <v>692083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T485">
        <v>692083</v>
      </c>
      <c r="U485">
        <v>0</v>
      </c>
    </row>
    <row r="486" spans="4:21" x14ac:dyDescent="0.25">
      <c r="D486">
        <v>724027</v>
      </c>
      <c r="E486">
        <v>0</v>
      </c>
      <c r="F486">
        <v>0</v>
      </c>
      <c r="G486">
        <v>724027</v>
      </c>
      <c r="H486">
        <v>0</v>
      </c>
      <c r="K486">
        <v>724027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T486">
        <v>724027</v>
      </c>
      <c r="U486">
        <v>0</v>
      </c>
    </row>
    <row r="487" spans="4:21" x14ac:dyDescent="0.25">
      <c r="D487">
        <v>692089</v>
      </c>
      <c r="E487">
        <v>0</v>
      </c>
      <c r="F487">
        <v>0</v>
      </c>
      <c r="G487">
        <v>692089</v>
      </c>
      <c r="H487">
        <v>0</v>
      </c>
      <c r="K487">
        <v>692089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T487">
        <v>692089</v>
      </c>
      <c r="U487">
        <v>0</v>
      </c>
    </row>
    <row r="488" spans="4:21" x14ac:dyDescent="0.25">
      <c r="D488">
        <v>793317</v>
      </c>
      <c r="E488">
        <v>9</v>
      </c>
      <c r="F488">
        <v>6</v>
      </c>
      <c r="G488">
        <v>793317</v>
      </c>
      <c r="H488">
        <v>6</v>
      </c>
      <c r="K488">
        <v>793317</v>
      </c>
      <c r="L488">
        <v>9</v>
      </c>
      <c r="M488">
        <v>6</v>
      </c>
      <c r="N488">
        <v>25</v>
      </c>
      <c r="O488">
        <v>1</v>
      </c>
      <c r="P488">
        <v>6</v>
      </c>
      <c r="Q488">
        <v>13</v>
      </c>
      <c r="T488">
        <v>793317</v>
      </c>
      <c r="U488">
        <v>2</v>
      </c>
    </row>
    <row r="489" spans="4:21" x14ac:dyDescent="0.25">
      <c r="D489">
        <v>793345</v>
      </c>
      <c r="E489">
        <v>0</v>
      </c>
      <c r="F489">
        <v>0</v>
      </c>
      <c r="G489">
        <v>793345</v>
      </c>
      <c r="H489">
        <v>0</v>
      </c>
      <c r="K489">
        <v>793345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T489">
        <v>793345</v>
      </c>
      <c r="U489">
        <v>0</v>
      </c>
    </row>
    <row r="490" spans="4:21" x14ac:dyDescent="0.25">
      <c r="D490">
        <v>692245</v>
      </c>
      <c r="E490">
        <v>0</v>
      </c>
      <c r="F490">
        <v>0</v>
      </c>
      <c r="G490">
        <v>692245</v>
      </c>
      <c r="H490">
        <v>0</v>
      </c>
      <c r="K490">
        <v>692245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T490">
        <v>692245</v>
      </c>
      <c r="U490">
        <v>0</v>
      </c>
    </row>
    <row r="491" spans="4:21" x14ac:dyDescent="0.25">
      <c r="D491">
        <v>692247</v>
      </c>
      <c r="E491">
        <v>2662</v>
      </c>
      <c r="F491">
        <v>1589</v>
      </c>
      <c r="G491">
        <v>692247</v>
      </c>
      <c r="H491">
        <v>1267</v>
      </c>
      <c r="K491">
        <v>692247</v>
      </c>
      <c r="L491">
        <v>2590</v>
      </c>
      <c r="M491">
        <v>5179</v>
      </c>
      <c r="N491">
        <v>2570</v>
      </c>
      <c r="O491">
        <v>1440</v>
      </c>
      <c r="P491">
        <v>1247</v>
      </c>
      <c r="Q491">
        <v>894</v>
      </c>
      <c r="T491">
        <v>692247</v>
      </c>
      <c r="U491">
        <v>416</v>
      </c>
    </row>
    <row r="492" spans="4:21" x14ac:dyDescent="0.25">
      <c r="D492">
        <v>732728</v>
      </c>
      <c r="E492">
        <v>0</v>
      </c>
      <c r="F492">
        <v>0</v>
      </c>
      <c r="G492">
        <v>732728</v>
      </c>
      <c r="H492">
        <v>0</v>
      </c>
      <c r="K492">
        <v>732728</v>
      </c>
      <c r="L492">
        <v>25</v>
      </c>
      <c r="M492">
        <v>0</v>
      </c>
      <c r="N492">
        <v>0</v>
      </c>
      <c r="O492">
        <v>0</v>
      </c>
      <c r="P492">
        <v>0</v>
      </c>
      <c r="Q492">
        <v>6</v>
      </c>
      <c r="T492">
        <v>732728</v>
      </c>
      <c r="U492">
        <v>0</v>
      </c>
    </row>
    <row r="493" spans="4:21" x14ac:dyDescent="0.25">
      <c r="D493">
        <v>692249</v>
      </c>
      <c r="E493">
        <v>4271</v>
      </c>
      <c r="F493">
        <v>1674</v>
      </c>
      <c r="G493">
        <v>692249</v>
      </c>
      <c r="H493">
        <v>2770</v>
      </c>
      <c r="K493">
        <v>692249</v>
      </c>
      <c r="L493">
        <v>4274</v>
      </c>
      <c r="M493">
        <v>6780</v>
      </c>
      <c r="N493">
        <v>4806</v>
      </c>
      <c r="O493">
        <v>2564</v>
      </c>
      <c r="P493">
        <v>3831</v>
      </c>
      <c r="Q493">
        <v>4496</v>
      </c>
      <c r="T493">
        <v>692249</v>
      </c>
      <c r="U493">
        <v>1049</v>
      </c>
    </row>
    <row r="494" spans="4:21" x14ac:dyDescent="0.25">
      <c r="D494">
        <v>719000</v>
      </c>
      <c r="E494">
        <v>0</v>
      </c>
      <c r="F494">
        <v>0</v>
      </c>
      <c r="G494">
        <v>719000</v>
      </c>
      <c r="H494">
        <v>0</v>
      </c>
      <c r="K494">
        <v>719000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T494">
        <v>719000</v>
      </c>
      <c r="U494">
        <v>0</v>
      </c>
    </row>
    <row r="495" spans="4:21" x14ac:dyDescent="0.25">
      <c r="D495">
        <v>772588</v>
      </c>
      <c r="E495">
        <v>0</v>
      </c>
      <c r="F495">
        <v>0</v>
      </c>
      <c r="G495">
        <v>772588</v>
      </c>
      <c r="H495">
        <v>0</v>
      </c>
      <c r="K495">
        <v>772588</v>
      </c>
      <c r="L495">
        <v>9</v>
      </c>
      <c r="M495">
        <v>0</v>
      </c>
      <c r="N495">
        <v>0</v>
      </c>
      <c r="O495">
        <v>0</v>
      </c>
      <c r="P495">
        <v>0</v>
      </c>
      <c r="Q495">
        <v>0</v>
      </c>
      <c r="T495">
        <v>772588</v>
      </c>
      <c r="U495">
        <v>0</v>
      </c>
    </row>
    <row r="496" spans="4:21" x14ac:dyDescent="0.25">
      <c r="D496">
        <v>724026</v>
      </c>
      <c r="E496">
        <v>0</v>
      </c>
      <c r="F496">
        <v>0</v>
      </c>
      <c r="G496">
        <v>724026</v>
      </c>
      <c r="H496">
        <v>0</v>
      </c>
      <c r="K496">
        <v>724026</v>
      </c>
      <c r="L496">
        <v>2</v>
      </c>
      <c r="M496">
        <v>0</v>
      </c>
      <c r="N496">
        <v>3</v>
      </c>
      <c r="O496">
        <v>0</v>
      </c>
      <c r="P496">
        <v>1</v>
      </c>
      <c r="Q496">
        <v>1</v>
      </c>
      <c r="T496">
        <v>724026</v>
      </c>
      <c r="U496">
        <v>80</v>
      </c>
    </row>
    <row r="497" spans="4:21" x14ac:dyDescent="0.25">
      <c r="D497">
        <v>691907</v>
      </c>
      <c r="E497">
        <v>0</v>
      </c>
      <c r="F497">
        <v>0</v>
      </c>
      <c r="G497">
        <v>691907</v>
      </c>
      <c r="H497">
        <v>0</v>
      </c>
      <c r="K497">
        <v>691907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T497">
        <v>691907</v>
      </c>
      <c r="U497">
        <v>0</v>
      </c>
    </row>
    <row r="498" spans="4:21" x14ac:dyDescent="0.25">
      <c r="D498">
        <v>692244</v>
      </c>
      <c r="E498">
        <v>0</v>
      </c>
      <c r="F498">
        <v>0</v>
      </c>
      <c r="G498">
        <v>692244</v>
      </c>
      <c r="H498">
        <v>0</v>
      </c>
      <c r="K498">
        <v>692244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T498">
        <v>692244</v>
      </c>
      <c r="U498">
        <v>0</v>
      </c>
    </row>
    <row r="499" spans="4:21" x14ac:dyDescent="0.25">
      <c r="D499">
        <v>691970</v>
      </c>
      <c r="E499">
        <v>51</v>
      </c>
      <c r="F499">
        <v>51</v>
      </c>
      <c r="G499">
        <v>691970</v>
      </c>
      <c r="H499">
        <v>72</v>
      </c>
      <c r="K499">
        <v>691970</v>
      </c>
      <c r="L499">
        <v>36</v>
      </c>
      <c r="M499">
        <v>110</v>
      </c>
      <c r="N499">
        <v>68</v>
      </c>
      <c r="O499">
        <v>38</v>
      </c>
      <c r="P499">
        <v>60</v>
      </c>
      <c r="Q499">
        <v>8</v>
      </c>
      <c r="T499">
        <v>691970</v>
      </c>
      <c r="U499">
        <v>39</v>
      </c>
    </row>
    <row r="500" spans="4:21" x14ac:dyDescent="0.25">
      <c r="D500">
        <v>710104</v>
      </c>
      <c r="E500">
        <v>0</v>
      </c>
      <c r="F500">
        <v>0</v>
      </c>
      <c r="G500">
        <v>710104</v>
      </c>
      <c r="H500">
        <v>0</v>
      </c>
      <c r="K500">
        <v>710104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T500">
        <v>710104</v>
      </c>
      <c r="U500">
        <v>0</v>
      </c>
    </row>
    <row r="501" spans="4:21" x14ac:dyDescent="0.25">
      <c r="D501">
        <v>691870</v>
      </c>
      <c r="E501">
        <v>3</v>
      </c>
      <c r="F501">
        <v>0</v>
      </c>
      <c r="G501">
        <v>691870</v>
      </c>
      <c r="H501">
        <v>0</v>
      </c>
      <c r="K501">
        <v>691870</v>
      </c>
      <c r="L501">
        <v>0</v>
      </c>
      <c r="M501">
        <v>3</v>
      </c>
      <c r="N501">
        <v>3</v>
      </c>
      <c r="O501">
        <v>0</v>
      </c>
      <c r="P501">
        <v>0</v>
      </c>
      <c r="Q501">
        <v>8</v>
      </c>
      <c r="T501">
        <v>691870</v>
      </c>
      <c r="U501">
        <v>2</v>
      </c>
    </row>
    <row r="502" spans="4:21" x14ac:dyDescent="0.25">
      <c r="D502">
        <v>692051</v>
      </c>
      <c r="E502">
        <v>0</v>
      </c>
      <c r="F502">
        <v>0</v>
      </c>
      <c r="G502">
        <v>692051</v>
      </c>
      <c r="H502">
        <v>0</v>
      </c>
      <c r="K502">
        <v>692051</v>
      </c>
      <c r="L502">
        <v>0</v>
      </c>
      <c r="M502">
        <v>3</v>
      </c>
      <c r="N502">
        <v>0</v>
      </c>
      <c r="O502">
        <v>0</v>
      </c>
      <c r="P502">
        <v>0</v>
      </c>
      <c r="Q502">
        <v>14</v>
      </c>
      <c r="T502">
        <v>692051</v>
      </c>
      <c r="U502">
        <v>0</v>
      </c>
    </row>
    <row r="503" spans="4:21" x14ac:dyDescent="0.25">
      <c r="D503">
        <v>692128</v>
      </c>
      <c r="E503">
        <v>2</v>
      </c>
      <c r="F503">
        <v>6</v>
      </c>
      <c r="G503">
        <v>692128</v>
      </c>
      <c r="H503">
        <v>7</v>
      </c>
      <c r="K503">
        <v>692128</v>
      </c>
      <c r="L503">
        <v>9</v>
      </c>
      <c r="M503">
        <v>24</v>
      </c>
      <c r="N503">
        <v>5</v>
      </c>
      <c r="O503">
        <v>8</v>
      </c>
      <c r="P503">
        <v>20</v>
      </c>
      <c r="Q503">
        <v>1</v>
      </c>
      <c r="T503">
        <v>692128</v>
      </c>
      <c r="U503">
        <v>40</v>
      </c>
    </row>
    <row r="504" spans="4:21" x14ac:dyDescent="0.25">
      <c r="D504">
        <v>692171</v>
      </c>
      <c r="E504">
        <v>2</v>
      </c>
      <c r="F504">
        <v>24</v>
      </c>
      <c r="G504">
        <v>692171</v>
      </c>
      <c r="H504">
        <v>0</v>
      </c>
      <c r="K504">
        <v>692171</v>
      </c>
      <c r="L504">
        <v>67</v>
      </c>
      <c r="M504">
        <v>15</v>
      </c>
      <c r="N504">
        <v>0</v>
      </c>
      <c r="O504">
        <v>0</v>
      </c>
      <c r="P504">
        <v>0</v>
      </c>
      <c r="Q504">
        <v>11</v>
      </c>
      <c r="T504">
        <v>692171</v>
      </c>
      <c r="U504">
        <v>0</v>
      </c>
    </row>
    <row r="505" spans="4:21" x14ac:dyDescent="0.25">
      <c r="D505">
        <v>789360</v>
      </c>
      <c r="E505">
        <v>192</v>
      </c>
      <c r="F505">
        <v>200</v>
      </c>
      <c r="G505">
        <v>789360</v>
      </c>
      <c r="H505">
        <v>116</v>
      </c>
      <c r="K505">
        <v>789360</v>
      </c>
      <c r="L505">
        <v>236</v>
      </c>
      <c r="M505">
        <v>247</v>
      </c>
      <c r="N505">
        <v>167</v>
      </c>
      <c r="O505">
        <v>149</v>
      </c>
      <c r="P505">
        <v>78</v>
      </c>
      <c r="Q505">
        <v>147</v>
      </c>
      <c r="T505">
        <v>789360</v>
      </c>
      <c r="U505">
        <v>54</v>
      </c>
    </row>
    <row r="506" spans="4:21" x14ac:dyDescent="0.25">
      <c r="D506">
        <v>692180</v>
      </c>
      <c r="E506">
        <v>0</v>
      </c>
      <c r="F506">
        <v>5</v>
      </c>
      <c r="G506">
        <v>692180</v>
      </c>
      <c r="H506">
        <v>0</v>
      </c>
      <c r="K506">
        <v>692180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T506">
        <v>692180</v>
      </c>
      <c r="U506">
        <v>0</v>
      </c>
    </row>
    <row r="507" spans="4:21" x14ac:dyDescent="0.25">
      <c r="D507">
        <v>686031</v>
      </c>
      <c r="E507">
        <v>30</v>
      </c>
      <c r="F507">
        <v>2</v>
      </c>
      <c r="G507">
        <v>686031</v>
      </c>
      <c r="H507">
        <v>6</v>
      </c>
      <c r="K507">
        <v>686031</v>
      </c>
      <c r="L507">
        <v>1</v>
      </c>
      <c r="M507">
        <v>0</v>
      </c>
      <c r="N507">
        <v>0</v>
      </c>
      <c r="O507">
        <v>30</v>
      </c>
      <c r="P507">
        <v>28</v>
      </c>
      <c r="Q507">
        <v>32</v>
      </c>
      <c r="T507">
        <v>686031</v>
      </c>
      <c r="U507">
        <v>6</v>
      </c>
    </row>
    <row r="508" spans="4:21" x14ac:dyDescent="0.25">
      <c r="D508">
        <v>692084</v>
      </c>
      <c r="E508">
        <v>0</v>
      </c>
      <c r="F508">
        <v>0</v>
      </c>
      <c r="G508">
        <v>692084</v>
      </c>
      <c r="H508">
        <v>0</v>
      </c>
      <c r="K508">
        <v>692084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T508">
        <v>692084</v>
      </c>
      <c r="U508">
        <v>0</v>
      </c>
    </row>
    <row r="509" spans="4:21" x14ac:dyDescent="0.25">
      <c r="D509">
        <v>692173</v>
      </c>
      <c r="E509">
        <v>0</v>
      </c>
      <c r="F509">
        <v>0</v>
      </c>
      <c r="G509">
        <v>692173</v>
      </c>
      <c r="H509">
        <v>0</v>
      </c>
      <c r="K509">
        <v>692173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T509">
        <v>692173</v>
      </c>
      <c r="U509">
        <v>0</v>
      </c>
    </row>
    <row r="510" spans="4:21" x14ac:dyDescent="0.25">
      <c r="D510">
        <v>692174</v>
      </c>
      <c r="E510">
        <v>0</v>
      </c>
      <c r="F510">
        <v>0</v>
      </c>
      <c r="G510">
        <v>692174</v>
      </c>
      <c r="H510">
        <v>0</v>
      </c>
      <c r="K510">
        <v>692174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T510">
        <v>692174</v>
      </c>
      <c r="U510">
        <v>0</v>
      </c>
    </row>
    <row r="511" spans="4:21" x14ac:dyDescent="0.25">
      <c r="D511">
        <v>692175</v>
      </c>
      <c r="E511">
        <v>0</v>
      </c>
      <c r="F511">
        <v>0</v>
      </c>
      <c r="G511">
        <v>692175</v>
      </c>
      <c r="H511">
        <v>0</v>
      </c>
      <c r="K511">
        <v>692175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T511">
        <v>692175</v>
      </c>
      <c r="U511">
        <v>0</v>
      </c>
    </row>
    <row r="512" spans="4:21" x14ac:dyDescent="0.25">
      <c r="D512">
        <v>692131</v>
      </c>
      <c r="E512">
        <v>0</v>
      </c>
      <c r="F512">
        <v>0</v>
      </c>
      <c r="G512">
        <v>692131</v>
      </c>
      <c r="H512">
        <v>0</v>
      </c>
      <c r="K512">
        <v>692131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T512">
        <v>692131</v>
      </c>
      <c r="U512">
        <v>0</v>
      </c>
    </row>
    <row r="513" spans="4:21" x14ac:dyDescent="0.25">
      <c r="D513">
        <v>691908</v>
      </c>
      <c r="E513">
        <v>0</v>
      </c>
      <c r="F513">
        <v>0</v>
      </c>
      <c r="G513">
        <v>691908</v>
      </c>
      <c r="H513">
        <v>0</v>
      </c>
      <c r="K513">
        <v>691908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T513">
        <v>691908</v>
      </c>
      <c r="U513">
        <v>0</v>
      </c>
    </row>
    <row r="514" spans="4:21" x14ac:dyDescent="0.25">
      <c r="D514">
        <v>691906</v>
      </c>
      <c r="E514">
        <v>0</v>
      </c>
      <c r="F514">
        <v>0</v>
      </c>
      <c r="G514">
        <v>691906</v>
      </c>
      <c r="H514">
        <v>0</v>
      </c>
      <c r="K514">
        <v>691906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T514">
        <v>691906</v>
      </c>
      <c r="U514">
        <v>0</v>
      </c>
    </row>
    <row r="515" spans="4:21" x14ac:dyDescent="0.25">
      <c r="D515">
        <v>691844</v>
      </c>
      <c r="E515">
        <v>0</v>
      </c>
      <c r="F515">
        <v>0</v>
      </c>
      <c r="G515">
        <v>691844</v>
      </c>
      <c r="H515">
        <v>0</v>
      </c>
      <c r="K515">
        <v>691844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T515">
        <v>691844</v>
      </c>
      <c r="U515">
        <v>0</v>
      </c>
    </row>
    <row r="516" spans="4:21" x14ac:dyDescent="0.25">
      <c r="D516">
        <v>692241</v>
      </c>
      <c r="E516">
        <v>0</v>
      </c>
      <c r="F516">
        <v>0</v>
      </c>
      <c r="G516">
        <v>692241</v>
      </c>
      <c r="H516">
        <v>0</v>
      </c>
      <c r="K516">
        <v>692241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T516">
        <v>692241</v>
      </c>
      <c r="U516">
        <v>0</v>
      </c>
    </row>
    <row r="517" spans="4:21" x14ac:dyDescent="0.25">
      <c r="D517">
        <v>692134</v>
      </c>
      <c r="E517">
        <v>0</v>
      </c>
      <c r="F517">
        <v>0</v>
      </c>
      <c r="G517">
        <v>692134</v>
      </c>
      <c r="H517">
        <v>0</v>
      </c>
      <c r="K517">
        <v>692134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T517">
        <v>692134</v>
      </c>
      <c r="U517">
        <v>0</v>
      </c>
    </row>
    <row r="518" spans="4:21" x14ac:dyDescent="0.25">
      <c r="D518">
        <v>692140</v>
      </c>
      <c r="E518">
        <v>0</v>
      </c>
      <c r="F518">
        <v>0</v>
      </c>
      <c r="G518">
        <v>692140</v>
      </c>
      <c r="H518">
        <v>0</v>
      </c>
      <c r="K518">
        <v>692140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T518">
        <v>692140</v>
      </c>
      <c r="U518">
        <v>0</v>
      </c>
    </row>
    <row r="519" spans="4:21" x14ac:dyDescent="0.25">
      <c r="D519">
        <v>692098</v>
      </c>
      <c r="E519">
        <v>0</v>
      </c>
      <c r="F519">
        <v>0</v>
      </c>
      <c r="G519">
        <v>692098</v>
      </c>
      <c r="H519">
        <v>0</v>
      </c>
      <c r="K519">
        <v>692098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T519">
        <v>692098</v>
      </c>
      <c r="U519">
        <v>0</v>
      </c>
    </row>
    <row r="520" spans="4:21" x14ac:dyDescent="0.25">
      <c r="D520">
        <v>692067</v>
      </c>
      <c r="E520">
        <v>0</v>
      </c>
      <c r="F520">
        <v>0</v>
      </c>
      <c r="G520">
        <v>692067</v>
      </c>
      <c r="H520">
        <v>0</v>
      </c>
      <c r="K520">
        <v>692067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T520">
        <v>692067</v>
      </c>
      <c r="U520">
        <v>0</v>
      </c>
    </row>
    <row r="521" spans="4:21" x14ac:dyDescent="0.25">
      <c r="D521">
        <v>691914</v>
      </c>
      <c r="E521">
        <v>0</v>
      </c>
      <c r="F521">
        <v>0</v>
      </c>
      <c r="G521">
        <v>691914</v>
      </c>
      <c r="H521">
        <v>0</v>
      </c>
      <c r="K521">
        <v>691914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T521">
        <v>691914</v>
      </c>
      <c r="U521">
        <v>0</v>
      </c>
    </row>
    <row r="522" spans="4:21" x14ac:dyDescent="0.25">
      <c r="D522">
        <v>691918</v>
      </c>
      <c r="E522">
        <v>5</v>
      </c>
      <c r="F522">
        <v>5</v>
      </c>
      <c r="G522">
        <v>691918</v>
      </c>
      <c r="H522">
        <v>0</v>
      </c>
      <c r="K522">
        <v>691918</v>
      </c>
      <c r="L522">
        <v>0</v>
      </c>
      <c r="M522">
        <v>2</v>
      </c>
      <c r="N522">
        <v>4</v>
      </c>
      <c r="O522">
        <v>0</v>
      </c>
      <c r="P522">
        <v>0</v>
      </c>
      <c r="Q522">
        <v>12</v>
      </c>
      <c r="T522">
        <v>691918</v>
      </c>
      <c r="U522">
        <v>0</v>
      </c>
    </row>
    <row r="523" spans="4:21" x14ac:dyDescent="0.25">
      <c r="D523">
        <v>691968</v>
      </c>
      <c r="E523">
        <v>0</v>
      </c>
      <c r="F523">
        <v>0</v>
      </c>
      <c r="G523">
        <v>691968</v>
      </c>
      <c r="H523">
        <v>0</v>
      </c>
      <c r="K523">
        <v>691968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T523">
        <v>691968</v>
      </c>
      <c r="U523">
        <v>0</v>
      </c>
    </row>
    <row r="524" spans="4:21" x14ac:dyDescent="0.25">
      <c r="D524">
        <v>691298</v>
      </c>
      <c r="E524">
        <v>0</v>
      </c>
      <c r="F524">
        <v>0</v>
      </c>
      <c r="G524">
        <v>691298</v>
      </c>
      <c r="H524">
        <v>0</v>
      </c>
      <c r="K524">
        <v>691298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T524">
        <v>691298</v>
      </c>
      <c r="U524">
        <v>0</v>
      </c>
    </row>
    <row r="525" spans="4:21" x14ac:dyDescent="0.25">
      <c r="D525">
        <v>692382</v>
      </c>
      <c r="E525">
        <v>0</v>
      </c>
      <c r="F525">
        <v>0</v>
      </c>
      <c r="G525">
        <v>692382</v>
      </c>
      <c r="H525">
        <v>0</v>
      </c>
      <c r="K525">
        <v>692382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T525">
        <v>692382</v>
      </c>
      <c r="U525">
        <v>0</v>
      </c>
    </row>
    <row r="526" spans="4:21" x14ac:dyDescent="0.25">
      <c r="D526">
        <v>692095</v>
      </c>
      <c r="E526">
        <v>0</v>
      </c>
      <c r="F526">
        <v>0</v>
      </c>
      <c r="G526">
        <v>692095</v>
      </c>
      <c r="H526">
        <v>0</v>
      </c>
      <c r="K526">
        <v>692095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T526">
        <v>692095</v>
      </c>
      <c r="U526">
        <v>0</v>
      </c>
    </row>
    <row r="527" spans="4:21" x14ac:dyDescent="0.25">
      <c r="D527">
        <v>691920</v>
      </c>
      <c r="E527">
        <v>0</v>
      </c>
      <c r="F527">
        <v>0</v>
      </c>
      <c r="G527">
        <v>691920</v>
      </c>
      <c r="H527">
        <v>0</v>
      </c>
      <c r="K527">
        <v>691920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T527">
        <v>691920</v>
      </c>
      <c r="U527">
        <v>0</v>
      </c>
    </row>
    <row r="528" spans="4:21" x14ac:dyDescent="0.25">
      <c r="D528">
        <v>691966</v>
      </c>
      <c r="E528">
        <v>0</v>
      </c>
      <c r="F528">
        <v>0</v>
      </c>
      <c r="G528">
        <v>691966</v>
      </c>
      <c r="H528">
        <v>0</v>
      </c>
      <c r="K528">
        <v>691966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T528">
        <v>691966</v>
      </c>
      <c r="U528">
        <v>0</v>
      </c>
    </row>
    <row r="529" spans="4:21" x14ac:dyDescent="0.25">
      <c r="D529">
        <v>691979</v>
      </c>
      <c r="E529">
        <v>0</v>
      </c>
      <c r="F529">
        <v>0</v>
      </c>
      <c r="G529">
        <v>691979</v>
      </c>
      <c r="H529">
        <v>0</v>
      </c>
      <c r="K529">
        <v>691979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T529">
        <v>691979</v>
      </c>
      <c r="U529">
        <v>0</v>
      </c>
    </row>
    <row r="530" spans="4:21" x14ac:dyDescent="0.25">
      <c r="D530">
        <v>691980</v>
      </c>
      <c r="E530">
        <v>0</v>
      </c>
      <c r="F530">
        <v>0</v>
      </c>
      <c r="G530">
        <v>691980</v>
      </c>
      <c r="H530">
        <v>0</v>
      </c>
      <c r="K530">
        <v>691980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T530">
        <v>691980</v>
      </c>
      <c r="U530">
        <v>0</v>
      </c>
    </row>
    <row r="531" spans="4:21" x14ac:dyDescent="0.25">
      <c r="D531">
        <v>806297</v>
      </c>
      <c r="E531">
        <v>0</v>
      </c>
      <c r="F531">
        <v>0</v>
      </c>
      <c r="G531">
        <v>806297</v>
      </c>
      <c r="H531">
        <v>0</v>
      </c>
      <c r="K531">
        <v>806297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T531">
        <v>806297</v>
      </c>
      <c r="U531">
        <v>0</v>
      </c>
    </row>
    <row r="532" spans="4:21" x14ac:dyDescent="0.25">
      <c r="D532">
        <v>807562</v>
      </c>
      <c r="E532">
        <v>0</v>
      </c>
      <c r="F532">
        <v>0</v>
      </c>
      <c r="G532">
        <v>807562</v>
      </c>
      <c r="H532">
        <v>0</v>
      </c>
      <c r="K532">
        <v>807562</v>
      </c>
      <c r="L532">
        <v>0</v>
      </c>
      <c r="M532">
        <v>0</v>
      </c>
      <c r="N532">
        <v>0</v>
      </c>
      <c r="O532">
        <v>0</v>
      </c>
      <c r="P532">
        <v>10</v>
      </c>
      <c r="Q532">
        <v>6</v>
      </c>
      <c r="T532">
        <v>807562</v>
      </c>
      <c r="U532">
        <v>0</v>
      </c>
    </row>
    <row r="533" spans="4:21" x14ac:dyDescent="0.25">
      <c r="D533">
        <v>692086</v>
      </c>
      <c r="E533">
        <v>0</v>
      </c>
      <c r="F533">
        <v>0</v>
      </c>
      <c r="G533">
        <v>692086</v>
      </c>
      <c r="H533">
        <v>0</v>
      </c>
      <c r="K533">
        <v>692086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T533">
        <v>692086</v>
      </c>
      <c r="U533">
        <v>0</v>
      </c>
    </row>
    <row r="534" spans="4:21" x14ac:dyDescent="0.25">
      <c r="D534">
        <v>692087</v>
      </c>
      <c r="E534">
        <v>0</v>
      </c>
      <c r="F534">
        <v>0</v>
      </c>
      <c r="G534">
        <v>692087</v>
      </c>
      <c r="H534">
        <v>0</v>
      </c>
      <c r="K534">
        <v>692087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T534">
        <v>692087</v>
      </c>
      <c r="U534">
        <v>0</v>
      </c>
    </row>
    <row r="535" spans="4:21" x14ac:dyDescent="0.25">
      <c r="D535">
        <v>692085</v>
      </c>
      <c r="E535">
        <v>0</v>
      </c>
      <c r="F535">
        <v>0</v>
      </c>
      <c r="G535">
        <v>692085</v>
      </c>
      <c r="H535">
        <v>0</v>
      </c>
      <c r="K535">
        <v>692085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T535">
        <v>692085</v>
      </c>
      <c r="U535">
        <v>0</v>
      </c>
    </row>
    <row r="536" spans="4:21" x14ac:dyDescent="0.25">
      <c r="D536">
        <v>692130</v>
      </c>
      <c r="E536">
        <v>0</v>
      </c>
      <c r="F536">
        <v>0</v>
      </c>
      <c r="G536">
        <v>692130</v>
      </c>
      <c r="H536">
        <v>0</v>
      </c>
      <c r="K536">
        <v>692130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T536">
        <v>692130</v>
      </c>
      <c r="U536">
        <v>0</v>
      </c>
    </row>
    <row r="537" spans="4:21" x14ac:dyDescent="0.25">
      <c r="D537">
        <v>692141</v>
      </c>
      <c r="E537">
        <v>0</v>
      </c>
      <c r="F537">
        <v>0</v>
      </c>
      <c r="G537">
        <v>692141</v>
      </c>
      <c r="H537">
        <v>0</v>
      </c>
      <c r="K537">
        <v>692141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T537">
        <v>692141</v>
      </c>
      <c r="U537">
        <v>0</v>
      </c>
    </row>
    <row r="538" spans="4:21" x14ac:dyDescent="0.25">
      <c r="D538">
        <v>692100</v>
      </c>
      <c r="E538">
        <v>0</v>
      </c>
      <c r="F538">
        <v>3</v>
      </c>
      <c r="G538">
        <v>692100</v>
      </c>
      <c r="H538">
        <v>0</v>
      </c>
      <c r="K538">
        <v>692100</v>
      </c>
      <c r="L538">
        <v>3</v>
      </c>
      <c r="M538">
        <v>4</v>
      </c>
      <c r="N538">
        <v>0</v>
      </c>
      <c r="O538">
        <v>0</v>
      </c>
      <c r="P538">
        <v>0</v>
      </c>
      <c r="Q538">
        <v>0</v>
      </c>
      <c r="T538">
        <v>692100</v>
      </c>
      <c r="U538">
        <v>0</v>
      </c>
    </row>
    <row r="539" spans="4:21" x14ac:dyDescent="0.25">
      <c r="D539">
        <v>692201</v>
      </c>
      <c r="E539">
        <v>0</v>
      </c>
      <c r="F539">
        <v>0</v>
      </c>
      <c r="G539">
        <v>692201</v>
      </c>
      <c r="H539">
        <v>0</v>
      </c>
      <c r="K539">
        <v>692201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T539">
        <v>692201</v>
      </c>
      <c r="U539">
        <v>0</v>
      </c>
    </row>
    <row r="540" spans="4:21" x14ac:dyDescent="0.25">
      <c r="D540">
        <v>692202</v>
      </c>
      <c r="E540">
        <v>0</v>
      </c>
      <c r="F540">
        <v>0</v>
      </c>
      <c r="G540">
        <v>692202</v>
      </c>
      <c r="H540">
        <v>0</v>
      </c>
      <c r="K540">
        <v>692202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T540">
        <v>692202</v>
      </c>
      <c r="U540">
        <v>0</v>
      </c>
    </row>
    <row r="541" spans="4:21" x14ac:dyDescent="0.25">
      <c r="D541">
        <v>692203</v>
      </c>
      <c r="E541">
        <v>0</v>
      </c>
      <c r="F541">
        <v>0</v>
      </c>
      <c r="G541">
        <v>692203</v>
      </c>
      <c r="H541">
        <v>0</v>
      </c>
      <c r="K541">
        <v>692203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T541">
        <v>692203</v>
      </c>
      <c r="U541">
        <v>0</v>
      </c>
    </row>
    <row r="542" spans="4:21" x14ac:dyDescent="0.25">
      <c r="D542">
        <v>692204</v>
      </c>
      <c r="E542">
        <v>0</v>
      </c>
      <c r="F542">
        <v>0</v>
      </c>
      <c r="G542">
        <v>692204</v>
      </c>
      <c r="H542">
        <v>0</v>
      </c>
      <c r="K542">
        <v>692204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T542">
        <v>692204</v>
      </c>
      <c r="U542">
        <v>0</v>
      </c>
    </row>
    <row r="543" spans="4:21" x14ac:dyDescent="0.25">
      <c r="D543">
        <v>692243</v>
      </c>
      <c r="E543">
        <v>0</v>
      </c>
      <c r="F543">
        <v>0</v>
      </c>
      <c r="G543">
        <v>692243</v>
      </c>
      <c r="H543">
        <v>0</v>
      </c>
      <c r="K543">
        <v>692243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T543">
        <v>692243</v>
      </c>
      <c r="U543">
        <v>0</v>
      </c>
    </row>
    <row r="544" spans="4:21" x14ac:dyDescent="0.25">
      <c r="D544">
        <v>692138</v>
      </c>
      <c r="E544">
        <v>0</v>
      </c>
      <c r="F544">
        <v>0</v>
      </c>
      <c r="G544">
        <v>692138</v>
      </c>
      <c r="H544">
        <v>0</v>
      </c>
      <c r="K544">
        <v>692138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T544">
        <v>692138</v>
      </c>
      <c r="U544">
        <v>0</v>
      </c>
    </row>
    <row r="545" spans="4:21" x14ac:dyDescent="0.25">
      <c r="D545">
        <v>692339</v>
      </c>
      <c r="E545">
        <v>0</v>
      </c>
      <c r="F545">
        <v>0</v>
      </c>
      <c r="G545">
        <v>692339</v>
      </c>
      <c r="H545">
        <v>0</v>
      </c>
      <c r="K545">
        <v>692339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T545">
        <v>692339</v>
      </c>
      <c r="U545">
        <v>0</v>
      </c>
    </row>
    <row r="546" spans="4:21" x14ac:dyDescent="0.25">
      <c r="D546">
        <v>691783</v>
      </c>
      <c r="E546">
        <v>0</v>
      </c>
      <c r="F546">
        <v>0</v>
      </c>
      <c r="G546">
        <v>691783</v>
      </c>
      <c r="H546">
        <v>0</v>
      </c>
      <c r="K546">
        <v>691783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T546">
        <v>691783</v>
      </c>
      <c r="U546">
        <v>0</v>
      </c>
    </row>
    <row r="547" spans="4:21" x14ac:dyDescent="0.25">
      <c r="D547">
        <v>692065</v>
      </c>
      <c r="E547">
        <v>0</v>
      </c>
      <c r="F547">
        <v>0</v>
      </c>
      <c r="G547">
        <v>692065</v>
      </c>
      <c r="H547">
        <v>0</v>
      </c>
      <c r="K547">
        <v>692065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T547">
        <v>692065</v>
      </c>
      <c r="U547">
        <v>0</v>
      </c>
    </row>
    <row r="548" spans="4:21" x14ac:dyDescent="0.25">
      <c r="D548">
        <v>691978</v>
      </c>
      <c r="E548">
        <v>0</v>
      </c>
      <c r="F548">
        <v>0</v>
      </c>
      <c r="G548">
        <v>691978</v>
      </c>
      <c r="H548">
        <v>0</v>
      </c>
      <c r="K548">
        <v>691978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T548">
        <v>691978</v>
      </c>
      <c r="U548">
        <v>0</v>
      </c>
    </row>
    <row r="549" spans="4:21" x14ac:dyDescent="0.25">
      <c r="D549">
        <v>718828</v>
      </c>
      <c r="E549">
        <v>0</v>
      </c>
      <c r="F549">
        <v>0</v>
      </c>
      <c r="G549">
        <v>718828</v>
      </c>
      <c r="H549">
        <v>0</v>
      </c>
      <c r="K549">
        <v>718828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T549">
        <v>718828</v>
      </c>
      <c r="U549">
        <v>0</v>
      </c>
    </row>
    <row r="550" spans="4:21" x14ac:dyDescent="0.25">
      <c r="D550">
        <v>691934</v>
      </c>
      <c r="E550">
        <v>0</v>
      </c>
      <c r="F550">
        <v>0</v>
      </c>
      <c r="G550">
        <v>691934</v>
      </c>
      <c r="H550">
        <v>0</v>
      </c>
      <c r="K550">
        <v>691934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T550">
        <v>691934</v>
      </c>
      <c r="U550">
        <v>0</v>
      </c>
    </row>
    <row r="551" spans="4:21" x14ac:dyDescent="0.25">
      <c r="D551">
        <v>789762</v>
      </c>
      <c r="E551">
        <v>0</v>
      </c>
      <c r="F551">
        <v>0</v>
      </c>
      <c r="G551">
        <v>789762</v>
      </c>
      <c r="H551">
        <v>0</v>
      </c>
      <c r="K551">
        <v>789762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T551">
        <v>789762</v>
      </c>
      <c r="U551">
        <v>0</v>
      </c>
    </row>
    <row r="552" spans="4:21" x14ac:dyDescent="0.25">
      <c r="D552">
        <v>692176</v>
      </c>
      <c r="E552">
        <v>0</v>
      </c>
      <c r="F552">
        <v>0</v>
      </c>
      <c r="G552">
        <v>692176</v>
      </c>
      <c r="H552">
        <v>0</v>
      </c>
      <c r="K552">
        <v>692176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T552">
        <v>692176</v>
      </c>
      <c r="U552">
        <v>0</v>
      </c>
    </row>
    <row r="553" spans="4:21" x14ac:dyDescent="0.25">
      <c r="D553">
        <v>692177</v>
      </c>
      <c r="E553">
        <v>0</v>
      </c>
      <c r="F553">
        <v>0</v>
      </c>
      <c r="G553">
        <v>692177</v>
      </c>
      <c r="H553">
        <v>0</v>
      </c>
      <c r="K553">
        <v>692177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T553">
        <v>692177</v>
      </c>
      <c r="U553">
        <v>0</v>
      </c>
    </row>
    <row r="554" spans="4:21" x14ac:dyDescent="0.25">
      <c r="D554">
        <v>691855</v>
      </c>
      <c r="E554">
        <v>0</v>
      </c>
      <c r="F554">
        <v>0</v>
      </c>
      <c r="G554">
        <v>691855</v>
      </c>
      <c r="H554">
        <v>0</v>
      </c>
      <c r="K554">
        <v>691855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T554">
        <v>691855</v>
      </c>
      <c r="U554">
        <v>0</v>
      </c>
    </row>
    <row r="555" spans="4:21" x14ac:dyDescent="0.25">
      <c r="D555">
        <v>692132</v>
      </c>
      <c r="E555">
        <v>0</v>
      </c>
      <c r="F555">
        <v>0</v>
      </c>
      <c r="G555">
        <v>692132</v>
      </c>
      <c r="H555">
        <v>0</v>
      </c>
      <c r="K555">
        <v>692132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T555">
        <v>692132</v>
      </c>
      <c r="U555">
        <v>0</v>
      </c>
    </row>
    <row r="556" spans="4:21" x14ac:dyDescent="0.25">
      <c r="D556">
        <v>692029</v>
      </c>
      <c r="E556">
        <v>0</v>
      </c>
      <c r="F556">
        <v>0</v>
      </c>
      <c r="G556">
        <v>692029</v>
      </c>
      <c r="H556">
        <v>0</v>
      </c>
      <c r="K556">
        <v>692029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T556">
        <v>692029</v>
      </c>
      <c r="U556">
        <v>0</v>
      </c>
    </row>
    <row r="557" spans="4:21" x14ac:dyDescent="0.25">
      <c r="D557">
        <v>692099</v>
      </c>
      <c r="E557">
        <v>0</v>
      </c>
      <c r="F557">
        <v>0</v>
      </c>
      <c r="G557">
        <v>692099</v>
      </c>
      <c r="H557">
        <v>0</v>
      </c>
      <c r="K557">
        <v>692099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T557">
        <v>692099</v>
      </c>
      <c r="U557">
        <v>0</v>
      </c>
    </row>
    <row r="558" spans="4:21" x14ac:dyDescent="0.25">
      <c r="D558">
        <v>692097</v>
      </c>
      <c r="E558">
        <v>0</v>
      </c>
      <c r="F558">
        <v>0</v>
      </c>
      <c r="G558">
        <v>692097</v>
      </c>
      <c r="H558">
        <v>0</v>
      </c>
      <c r="K558">
        <v>692097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T558">
        <v>692097</v>
      </c>
      <c r="U558">
        <v>0</v>
      </c>
    </row>
    <row r="559" spans="4:21" x14ac:dyDescent="0.25">
      <c r="D559">
        <v>692096</v>
      </c>
      <c r="E559">
        <v>0</v>
      </c>
      <c r="F559">
        <v>0</v>
      </c>
      <c r="G559">
        <v>692096</v>
      </c>
      <c r="H559">
        <v>0</v>
      </c>
      <c r="K559">
        <v>692096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T559">
        <v>692096</v>
      </c>
      <c r="U559">
        <v>0</v>
      </c>
    </row>
    <row r="560" spans="4:21" x14ac:dyDescent="0.25">
      <c r="D560">
        <v>692094</v>
      </c>
      <c r="E560">
        <v>0</v>
      </c>
      <c r="F560">
        <v>0</v>
      </c>
      <c r="G560">
        <v>692094</v>
      </c>
      <c r="H560">
        <v>0</v>
      </c>
      <c r="K560">
        <v>692094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T560">
        <v>692094</v>
      </c>
      <c r="U560">
        <v>0</v>
      </c>
    </row>
    <row r="561" spans="4:21" x14ac:dyDescent="0.25">
      <c r="D561">
        <v>693451</v>
      </c>
      <c r="E561">
        <v>0</v>
      </c>
      <c r="F561">
        <v>0</v>
      </c>
      <c r="G561">
        <v>693451</v>
      </c>
      <c r="H561">
        <v>0</v>
      </c>
      <c r="K561">
        <v>693451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T561">
        <v>693451</v>
      </c>
      <c r="U561">
        <v>0</v>
      </c>
    </row>
    <row r="562" spans="4:21" x14ac:dyDescent="0.25">
      <c r="D562">
        <v>692064</v>
      </c>
      <c r="E562">
        <v>0</v>
      </c>
      <c r="F562">
        <v>0</v>
      </c>
      <c r="G562">
        <v>692064</v>
      </c>
      <c r="H562">
        <v>0</v>
      </c>
      <c r="K562">
        <v>692064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T562">
        <v>692064</v>
      </c>
      <c r="U562">
        <v>0</v>
      </c>
    </row>
    <row r="563" spans="4:21" x14ac:dyDescent="0.25">
      <c r="D563">
        <v>691910</v>
      </c>
      <c r="E563">
        <v>0</v>
      </c>
      <c r="F563">
        <v>0</v>
      </c>
      <c r="G563">
        <v>691910</v>
      </c>
      <c r="H563">
        <v>0</v>
      </c>
      <c r="K563">
        <v>691910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T563">
        <v>691910</v>
      </c>
      <c r="U563">
        <v>0</v>
      </c>
    </row>
    <row r="564" spans="4:21" x14ac:dyDescent="0.25">
      <c r="D564">
        <v>724121</v>
      </c>
      <c r="E564">
        <v>0</v>
      </c>
      <c r="F564">
        <v>0</v>
      </c>
      <c r="G564">
        <v>724121</v>
      </c>
      <c r="H564">
        <v>0</v>
      </c>
      <c r="K564">
        <v>724121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T564">
        <v>724121</v>
      </c>
      <c r="U564">
        <v>0</v>
      </c>
    </row>
    <row r="565" spans="4:21" x14ac:dyDescent="0.25">
      <c r="D565">
        <v>692320</v>
      </c>
      <c r="E565">
        <v>0</v>
      </c>
      <c r="F565">
        <v>0</v>
      </c>
      <c r="G565">
        <v>692320</v>
      </c>
      <c r="H565">
        <v>0</v>
      </c>
      <c r="K565">
        <v>692320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T565">
        <v>692320</v>
      </c>
      <c r="U565">
        <v>0</v>
      </c>
    </row>
    <row r="566" spans="4:21" x14ac:dyDescent="0.25">
      <c r="D566">
        <v>692333</v>
      </c>
      <c r="E566">
        <v>47</v>
      </c>
      <c r="F566">
        <v>26</v>
      </c>
      <c r="G566">
        <v>692333</v>
      </c>
      <c r="H566">
        <v>26</v>
      </c>
      <c r="K566">
        <v>692333</v>
      </c>
      <c r="L566">
        <v>19</v>
      </c>
      <c r="M566">
        <v>27</v>
      </c>
      <c r="N566">
        <v>34</v>
      </c>
      <c r="O566">
        <v>24</v>
      </c>
      <c r="P566">
        <v>21</v>
      </c>
      <c r="Q566">
        <v>4</v>
      </c>
      <c r="T566">
        <v>692333</v>
      </c>
      <c r="U566">
        <v>13</v>
      </c>
    </row>
    <row r="567" spans="4:21" x14ac:dyDescent="0.25">
      <c r="D567" t="s">
        <v>490</v>
      </c>
      <c r="E567">
        <v>0</v>
      </c>
      <c r="F567">
        <v>0</v>
      </c>
      <c r="G567" t="s">
        <v>490</v>
      </c>
      <c r="H567">
        <v>0</v>
      </c>
      <c r="K567" t="s">
        <v>490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T567" t="s">
        <v>490</v>
      </c>
      <c r="U567">
        <v>0</v>
      </c>
    </row>
    <row r="568" spans="4:21" x14ac:dyDescent="0.25">
      <c r="D568">
        <v>691967</v>
      </c>
      <c r="E568">
        <v>0</v>
      </c>
      <c r="F568">
        <v>0</v>
      </c>
      <c r="G568">
        <v>691967</v>
      </c>
      <c r="H568">
        <v>0</v>
      </c>
      <c r="K568">
        <v>691967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T568">
        <v>691967</v>
      </c>
      <c r="U568">
        <v>0</v>
      </c>
    </row>
    <row r="569" spans="4:21" x14ac:dyDescent="0.25">
      <c r="D569" t="s">
        <v>490</v>
      </c>
      <c r="E569">
        <v>0</v>
      </c>
      <c r="F569">
        <v>0</v>
      </c>
      <c r="G569" t="s">
        <v>490</v>
      </c>
      <c r="H569">
        <v>0</v>
      </c>
      <c r="K569" t="s">
        <v>490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T569" t="s">
        <v>490</v>
      </c>
      <c r="U569">
        <v>0</v>
      </c>
    </row>
    <row r="570" spans="4:21" x14ac:dyDescent="0.25">
      <c r="D570" t="s">
        <v>491</v>
      </c>
      <c r="E570">
        <v>0</v>
      </c>
      <c r="F570">
        <v>0</v>
      </c>
      <c r="G570" t="s">
        <v>491</v>
      </c>
      <c r="H570">
        <v>0</v>
      </c>
      <c r="K570" t="s">
        <v>491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T570" t="s">
        <v>491</v>
      </c>
      <c r="U570">
        <v>0</v>
      </c>
    </row>
    <row r="571" spans="4:21" x14ac:dyDescent="0.25">
      <c r="D571" t="s">
        <v>492</v>
      </c>
      <c r="E571">
        <v>0</v>
      </c>
      <c r="F571">
        <v>0</v>
      </c>
      <c r="G571" t="s">
        <v>492</v>
      </c>
      <c r="H571">
        <v>0</v>
      </c>
      <c r="K571" t="s">
        <v>492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T571" t="s">
        <v>492</v>
      </c>
      <c r="U571">
        <v>0</v>
      </c>
    </row>
    <row r="572" spans="4:21" x14ac:dyDescent="0.25">
      <c r="D572" t="s">
        <v>493</v>
      </c>
      <c r="E572">
        <v>0</v>
      </c>
      <c r="F572">
        <v>0</v>
      </c>
      <c r="G572" t="s">
        <v>493</v>
      </c>
      <c r="H572">
        <v>0</v>
      </c>
      <c r="K572" t="s">
        <v>493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T572" t="s">
        <v>493</v>
      </c>
      <c r="U572">
        <v>0</v>
      </c>
    </row>
    <row r="573" spans="4:21" x14ac:dyDescent="0.25">
      <c r="D573" t="s">
        <v>494</v>
      </c>
      <c r="E573">
        <v>19</v>
      </c>
      <c r="F573">
        <v>14</v>
      </c>
      <c r="G573" t="s">
        <v>494</v>
      </c>
      <c r="H573">
        <v>15</v>
      </c>
      <c r="K573" t="s">
        <v>494</v>
      </c>
      <c r="L573">
        <v>10</v>
      </c>
      <c r="M573">
        <v>24</v>
      </c>
      <c r="N573">
        <v>5</v>
      </c>
      <c r="O573">
        <v>5</v>
      </c>
      <c r="P573">
        <v>18</v>
      </c>
      <c r="Q573">
        <v>2</v>
      </c>
      <c r="T573" t="s">
        <v>494</v>
      </c>
      <c r="U573">
        <v>3</v>
      </c>
    </row>
    <row r="574" spans="4:21" x14ac:dyDescent="0.25">
      <c r="D574" t="s">
        <v>495</v>
      </c>
      <c r="E574">
        <v>0</v>
      </c>
      <c r="F574">
        <v>0</v>
      </c>
      <c r="G574" t="s">
        <v>495</v>
      </c>
      <c r="H574">
        <v>0</v>
      </c>
      <c r="K574" t="s">
        <v>495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T574" t="s">
        <v>495</v>
      </c>
      <c r="U574">
        <v>0</v>
      </c>
    </row>
    <row r="575" spans="4:21" x14ac:dyDescent="0.25">
      <c r="D575">
        <v>691849</v>
      </c>
      <c r="E575">
        <v>0</v>
      </c>
      <c r="F575">
        <v>2</v>
      </c>
      <c r="G575">
        <v>691849</v>
      </c>
      <c r="H575">
        <v>0</v>
      </c>
      <c r="K575">
        <v>691849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T575">
        <v>691849</v>
      </c>
      <c r="U575">
        <v>0</v>
      </c>
    </row>
    <row r="576" spans="4:21" x14ac:dyDescent="0.25">
      <c r="D576" t="s">
        <v>496</v>
      </c>
      <c r="E576">
        <v>50</v>
      </c>
      <c r="F576">
        <v>28</v>
      </c>
      <c r="G576" t="s">
        <v>496</v>
      </c>
      <c r="H576">
        <v>40</v>
      </c>
      <c r="K576" t="s">
        <v>496</v>
      </c>
      <c r="L576">
        <v>36</v>
      </c>
      <c r="M576">
        <v>48</v>
      </c>
      <c r="N576">
        <v>21</v>
      </c>
      <c r="O576">
        <v>39</v>
      </c>
      <c r="P576">
        <v>11</v>
      </c>
      <c r="Q576">
        <v>33</v>
      </c>
      <c r="T576" t="s">
        <v>496</v>
      </c>
      <c r="U576">
        <v>16</v>
      </c>
    </row>
    <row r="577" spans="4:21" x14ac:dyDescent="0.25">
      <c r="D577">
        <v>841092</v>
      </c>
      <c r="E577">
        <v>0</v>
      </c>
      <c r="F577">
        <v>0</v>
      </c>
      <c r="G577">
        <v>841092</v>
      </c>
      <c r="H577">
        <v>0</v>
      </c>
      <c r="K577">
        <v>841092</v>
      </c>
      <c r="L577">
        <v>12</v>
      </c>
      <c r="M577">
        <v>0</v>
      </c>
      <c r="N577">
        <v>0</v>
      </c>
      <c r="O577">
        <v>0</v>
      </c>
      <c r="P577">
        <v>0</v>
      </c>
      <c r="Q577">
        <v>8</v>
      </c>
      <c r="T577">
        <v>841092</v>
      </c>
      <c r="U577">
        <v>0</v>
      </c>
    </row>
    <row r="578" spans="4:21" x14ac:dyDescent="0.25">
      <c r="D578" t="s">
        <v>497</v>
      </c>
      <c r="E578">
        <v>0</v>
      </c>
      <c r="F578">
        <v>0</v>
      </c>
      <c r="G578" t="s">
        <v>497</v>
      </c>
      <c r="H578">
        <v>0</v>
      </c>
      <c r="K578" t="s">
        <v>497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T578" t="s">
        <v>497</v>
      </c>
      <c r="U578">
        <v>0</v>
      </c>
    </row>
    <row r="579" spans="4:21" x14ac:dyDescent="0.25">
      <c r="D579" t="s">
        <v>498</v>
      </c>
      <c r="E579">
        <v>0</v>
      </c>
      <c r="F579">
        <v>0</v>
      </c>
      <c r="G579" t="s">
        <v>498</v>
      </c>
      <c r="H579">
        <v>0</v>
      </c>
      <c r="K579" t="s">
        <v>498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T579" t="s">
        <v>498</v>
      </c>
      <c r="U579">
        <v>0</v>
      </c>
    </row>
    <row r="580" spans="4:21" x14ac:dyDescent="0.25">
      <c r="D580">
        <v>804723</v>
      </c>
      <c r="E580">
        <v>0</v>
      </c>
      <c r="F580">
        <v>0</v>
      </c>
      <c r="G580">
        <v>804723</v>
      </c>
      <c r="H580">
        <v>0</v>
      </c>
      <c r="K580">
        <v>804723</v>
      </c>
      <c r="L580">
        <v>0</v>
      </c>
      <c r="M580">
        <v>0</v>
      </c>
      <c r="N580">
        <v>0</v>
      </c>
      <c r="O580">
        <v>0</v>
      </c>
      <c r="P580">
        <v>0.13333333333333333</v>
      </c>
      <c r="Q580">
        <v>0</v>
      </c>
      <c r="T580">
        <v>804723</v>
      </c>
      <c r="U580">
        <v>0</v>
      </c>
    </row>
    <row r="581" spans="4:21" x14ac:dyDescent="0.25">
      <c r="D581">
        <v>1161937</v>
      </c>
      <c r="E581">
        <v>0</v>
      </c>
      <c r="F581">
        <v>0</v>
      </c>
      <c r="G581">
        <v>1161937</v>
      </c>
      <c r="H581">
        <v>0</v>
      </c>
      <c r="K581">
        <v>1161937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T581">
        <v>1161937</v>
      </c>
      <c r="U581">
        <v>0</v>
      </c>
    </row>
    <row r="582" spans="4:21" x14ac:dyDescent="0.25">
      <c r="D582">
        <v>85102465</v>
      </c>
      <c r="E582">
        <v>0</v>
      </c>
      <c r="F582">
        <v>0</v>
      </c>
      <c r="G582">
        <v>85102465</v>
      </c>
      <c r="H582">
        <v>0</v>
      </c>
      <c r="K582">
        <v>85102465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T582">
        <v>85102465</v>
      </c>
      <c r="U582">
        <v>0</v>
      </c>
    </row>
    <row r="583" spans="4:21" x14ac:dyDescent="0.25">
      <c r="D583">
        <v>85136371</v>
      </c>
      <c r="E583">
        <v>0</v>
      </c>
      <c r="F583">
        <v>0</v>
      </c>
      <c r="G583">
        <v>85136371</v>
      </c>
      <c r="H583">
        <v>0</v>
      </c>
      <c r="K583">
        <v>85136371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T583">
        <v>85136371</v>
      </c>
      <c r="U583">
        <v>0</v>
      </c>
    </row>
    <row r="584" spans="4:21" x14ac:dyDescent="0.25">
      <c r="D584" t="s">
        <v>499</v>
      </c>
      <c r="E584">
        <v>0</v>
      </c>
      <c r="F584">
        <v>0</v>
      </c>
      <c r="G584" t="s">
        <v>499</v>
      </c>
      <c r="H584">
        <v>0</v>
      </c>
      <c r="K584" t="s">
        <v>499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T584" t="s">
        <v>499</v>
      </c>
      <c r="U584">
        <v>0</v>
      </c>
    </row>
    <row r="585" spans="4:21" x14ac:dyDescent="0.25">
      <c r="D585" t="s">
        <v>500</v>
      </c>
      <c r="E585">
        <v>0</v>
      </c>
      <c r="F585">
        <v>0</v>
      </c>
      <c r="G585" t="s">
        <v>500</v>
      </c>
      <c r="H585">
        <v>0</v>
      </c>
      <c r="K585" t="s">
        <v>500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T585" t="s">
        <v>500</v>
      </c>
      <c r="U585">
        <v>0</v>
      </c>
    </row>
    <row r="586" spans="4:21" x14ac:dyDescent="0.25">
      <c r="D586">
        <v>795005</v>
      </c>
      <c r="E586">
        <v>0</v>
      </c>
      <c r="F586">
        <v>0</v>
      </c>
      <c r="G586">
        <v>795005</v>
      </c>
      <c r="H586">
        <v>0</v>
      </c>
      <c r="K586">
        <v>795005</v>
      </c>
      <c r="L586">
        <v>0</v>
      </c>
      <c r="M586">
        <v>0</v>
      </c>
      <c r="N586">
        <v>0</v>
      </c>
      <c r="O586">
        <v>1</v>
      </c>
      <c r="P586">
        <v>0</v>
      </c>
      <c r="Q586">
        <v>24</v>
      </c>
      <c r="T586">
        <v>795005</v>
      </c>
      <c r="U586">
        <v>3</v>
      </c>
    </row>
    <row r="587" spans="4:21" x14ac:dyDescent="0.25">
      <c r="D587">
        <v>841078</v>
      </c>
      <c r="E587">
        <v>0</v>
      </c>
      <c r="F587">
        <v>4</v>
      </c>
      <c r="G587">
        <v>841078</v>
      </c>
      <c r="H587">
        <v>0</v>
      </c>
      <c r="K587">
        <v>841078</v>
      </c>
      <c r="L587">
        <v>0</v>
      </c>
      <c r="M587">
        <v>0</v>
      </c>
      <c r="N587">
        <v>41</v>
      </c>
      <c r="O587">
        <v>0</v>
      </c>
      <c r="P587">
        <v>1</v>
      </c>
      <c r="Q587">
        <v>4</v>
      </c>
      <c r="T587">
        <v>841078</v>
      </c>
      <c r="U587">
        <v>0</v>
      </c>
    </row>
    <row r="588" spans="4:21" x14ac:dyDescent="0.25">
      <c r="D588">
        <v>85102464</v>
      </c>
      <c r="E588">
        <v>0</v>
      </c>
      <c r="F588">
        <v>0</v>
      </c>
      <c r="G588">
        <v>85102464</v>
      </c>
      <c r="H588">
        <v>0</v>
      </c>
      <c r="K588">
        <v>85102464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T588">
        <v>85102464</v>
      </c>
      <c r="U588">
        <v>0</v>
      </c>
    </row>
    <row r="589" spans="4:21" x14ac:dyDescent="0.25">
      <c r="D589" t="s">
        <v>501</v>
      </c>
      <c r="E589">
        <v>0</v>
      </c>
      <c r="F589">
        <v>0</v>
      </c>
      <c r="G589" t="s">
        <v>501</v>
      </c>
      <c r="H589">
        <v>0</v>
      </c>
      <c r="K589" t="s">
        <v>501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T589" t="s">
        <v>501</v>
      </c>
      <c r="U589">
        <v>0</v>
      </c>
    </row>
    <row r="590" spans="4:21" x14ac:dyDescent="0.25">
      <c r="D590" t="s">
        <v>502</v>
      </c>
      <c r="E590">
        <v>0</v>
      </c>
      <c r="F590">
        <v>0</v>
      </c>
      <c r="G590" t="s">
        <v>502</v>
      </c>
      <c r="H590">
        <v>0</v>
      </c>
      <c r="K590" t="s">
        <v>502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2</v>
      </c>
      <c r="T590" t="s">
        <v>502</v>
      </c>
      <c r="U590">
        <v>0</v>
      </c>
    </row>
    <row r="591" spans="4:21" x14ac:dyDescent="0.25">
      <c r="D591" t="s">
        <v>503</v>
      </c>
      <c r="E591">
        <v>0</v>
      </c>
      <c r="F591">
        <v>0</v>
      </c>
      <c r="G591" t="s">
        <v>503</v>
      </c>
      <c r="H591">
        <v>0</v>
      </c>
      <c r="K591" t="s">
        <v>503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T591" t="s">
        <v>503</v>
      </c>
      <c r="U591">
        <v>0</v>
      </c>
    </row>
    <row r="592" spans="4:21" x14ac:dyDescent="0.25">
      <c r="D592">
        <v>844573</v>
      </c>
      <c r="E592">
        <v>2950</v>
      </c>
      <c r="F592">
        <v>2758</v>
      </c>
      <c r="G592">
        <v>844573</v>
      </c>
      <c r="H592">
        <v>2273</v>
      </c>
      <c r="K592">
        <v>844573</v>
      </c>
      <c r="L592">
        <v>4077</v>
      </c>
      <c r="M592">
        <v>5205</v>
      </c>
      <c r="N592">
        <v>3873</v>
      </c>
      <c r="O592">
        <v>3209</v>
      </c>
      <c r="P592">
        <v>1203</v>
      </c>
      <c r="Q592">
        <v>3206</v>
      </c>
      <c r="T592">
        <v>844573</v>
      </c>
      <c r="U592">
        <v>1308</v>
      </c>
    </row>
    <row r="593" spans="4:21" x14ac:dyDescent="0.25">
      <c r="D593">
        <v>795876</v>
      </c>
      <c r="E593">
        <v>0</v>
      </c>
      <c r="F593">
        <v>0</v>
      </c>
      <c r="G593">
        <v>795876</v>
      </c>
      <c r="H593">
        <v>0</v>
      </c>
      <c r="K593">
        <v>795876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T593">
        <v>795876</v>
      </c>
      <c r="U593">
        <v>0</v>
      </c>
    </row>
    <row r="594" spans="4:21" x14ac:dyDescent="0.25">
      <c r="D594" t="s">
        <v>504</v>
      </c>
      <c r="E594">
        <v>0</v>
      </c>
      <c r="F594">
        <v>0</v>
      </c>
      <c r="G594" t="s">
        <v>504</v>
      </c>
      <c r="H594">
        <v>0</v>
      </c>
      <c r="K594" t="s">
        <v>504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2</v>
      </c>
      <c r="T594" t="s">
        <v>504</v>
      </c>
      <c r="U594">
        <v>0</v>
      </c>
    </row>
    <row r="595" spans="4:21" x14ac:dyDescent="0.25">
      <c r="D595" t="s">
        <v>505</v>
      </c>
      <c r="E595">
        <v>0</v>
      </c>
      <c r="F595">
        <v>0</v>
      </c>
      <c r="G595" t="s">
        <v>505</v>
      </c>
      <c r="H595">
        <v>0</v>
      </c>
      <c r="K595" t="s">
        <v>505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2</v>
      </c>
      <c r="T595" t="s">
        <v>505</v>
      </c>
      <c r="U595">
        <v>0</v>
      </c>
    </row>
    <row r="596" spans="4:21" x14ac:dyDescent="0.25">
      <c r="D596" t="s">
        <v>506</v>
      </c>
      <c r="E596">
        <v>0</v>
      </c>
      <c r="F596">
        <v>0</v>
      </c>
      <c r="G596" t="s">
        <v>506</v>
      </c>
      <c r="H596">
        <v>0</v>
      </c>
      <c r="K596" t="s">
        <v>506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4</v>
      </c>
      <c r="T596" t="s">
        <v>506</v>
      </c>
      <c r="U596">
        <v>0</v>
      </c>
    </row>
    <row r="597" spans="4:21" x14ac:dyDescent="0.25">
      <c r="D597" t="s">
        <v>507</v>
      </c>
      <c r="E597">
        <v>0</v>
      </c>
      <c r="F597">
        <v>0</v>
      </c>
      <c r="G597" t="s">
        <v>507</v>
      </c>
      <c r="H597">
        <v>0</v>
      </c>
      <c r="K597" t="s">
        <v>507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3</v>
      </c>
      <c r="T597" t="s">
        <v>507</v>
      </c>
      <c r="U597">
        <v>0</v>
      </c>
    </row>
    <row r="598" spans="4:21" x14ac:dyDescent="0.25">
      <c r="D598" t="s">
        <v>508</v>
      </c>
      <c r="E598">
        <v>0</v>
      </c>
      <c r="F598">
        <v>0</v>
      </c>
      <c r="G598" t="s">
        <v>508</v>
      </c>
      <c r="H598">
        <v>0</v>
      </c>
      <c r="K598" t="s">
        <v>508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2</v>
      </c>
      <c r="T598" t="s">
        <v>508</v>
      </c>
      <c r="U598">
        <v>0</v>
      </c>
    </row>
    <row r="599" spans="4:21" x14ac:dyDescent="0.25">
      <c r="D599" t="s">
        <v>509</v>
      </c>
      <c r="E599">
        <v>0</v>
      </c>
      <c r="F599">
        <v>0</v>
      </c>
      <c r="G599" t="s">
        <v>509</v>
      </c>
      <c r="H599">
        <v>0</v>
      </c>
      <c r="K599" t="s">
        <v>509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T599" t="s">
        <v>509</v>
      </c>
      <c r="U599">
        <v>0</v>
      </c>
    </row>
    <row r="600" spans="4:21" x14ac:dyDescent="0.25">
      <c r="D600" t="s">
        <v>510</v>
      </c>
      <c r="E600">
        <v>0</v>
      </c>
      <c r="F600">
        <v>0</v>
      </c>
      <c r="G600" t="s">
        <v>510</v>
      </c>
      <c r="H600">
        <v>0</v>
      </c>
      <c r="K600" t="s">
        <v>510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T600" t="s">
        <v>510</v>
      </c>
      <c r="U600">
        <v>0</v>
      </c>
    </row>
    <row r="601" spans="4:21" x14ac:dyDescent="0.25">
      <c r="D601" t="s">
        <v>511</v>
      </c>
      <c r="E601">
        <v>0</v>
      </c>
      <c r="F601">
        <v>0</v>
      </c>
      <c r="G601" t="s">
        <v>511</v>
      </c>
      <c r="H601">
        <v>0</v>
      </c>
      <c r="K601" t="s">
        <v>511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T601" t="s">
        <v>511</v>
      </c>
      <c r="U601">
        <v>0</v>
      </c>
    </row>
    <row r="602" spans="4:21" x14ac:dyDescent="0.25">
      <c r="D602" t="s">
        <v>512</v>
      </c>
      <c r="E602">
        <v>0</v>
      </c>
      <c r="F602">
        <v>0</v>
      </c>
      <c r="G602" t="s">
        <v>512</v>
      </c>
      <c r="H602">
        <v>0</v>
      </c>
      <c r="K602" t="s">
        <v>512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T602" t="s">
        <v>512</v>
      </c>
      <c r="U602">
        <v>0</v>
      </c>
    </row>
    <row r="603" spans="4:21" x14ac:dyDescent="0.25">
      <c r="D603" t="s">
        <v>513</v>
      </c>
      <c r="E603">
        <v>0</v>
      </c>
      <c r="F603">
        <v>0</v>
      </c>
      <c r="G603" t="s">
        <v>513</v>
      </c>
      <c r="H603">
        <v>0</v>
      </c>
      <c r="K603" t="s">
        <v>513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T603" t="s">
        <v>513</v>
      </c>
      <c r="U603">
        <v>0</v>
      </c>
    </row>
    <row r="604" spans="4:21" x14ac:dyDescent="0.25">
      <c r="D604" t="s">
        <v>514</v>
      </c>
      <c r="E604">
        <v>0</v>
      </c>
      <c r="F604">
        <v>0</v>
      </c>
      <c r="G604" t="s">
        <v>514</v>
      </c>
      <c r="H604">
        <v>0</v>
      </c>
      <c r="K604" t="s">
        <v>514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2</v>
      </c>
      <c r="T604" t="s">
        <v>514</v>
      </c>
      <c r="U604">
        <v>0</v>
      </c>
    </row>
    <row r="605" spans="4:21" x14ac:dyDescent="0.25">
      <c r="D605" t="s">
        <v>515</v>
      </c>
      <c r="E605">
        <v>0</v>
      </c>
      <c r="F605">
        <v>0</v>
      </c>
      <c r="G605" t="s">
        <v>515</v>
      </c>
      <c r="H605">
        <v>0</v>
      </c>
      <c r="K605" t="s">
        <v>515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T605" t="s">
        <v>515</v>
      </c>
      <c r="U605">
        <v>0</v>
      </c>
    </row>
    <row r="606" spans="4:21" x14ac:dyDescent="0.25">
      <c r="D606" t="s">
        <v>516</v>
      </c>
      <c r="E606">
        <v>0</v>
      </c>
      <c r="F606">
        <v>0</v>
      </c>
      <c r="G606" t="s">
        <v>516</v>
      </c>
      <c r="H606">
        <v>0</v>
      </c>
      <c r="K606" t="s">
        <v>516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T606" t="s">
        <v>516</v>
      </c>
      <c r="U606">
        <v>0</v>
      </c>
    </row>
    <row r="607" spans="4:21" x14ac:dyDescent="0.25">
      <c r="D607" t="s">
        <v>517</v>
      </c>
      <c r="E607">
        <v>0</v>
      </c>
      <c r="F607">
        <v>0</v>
      </c>
      <c r="G607" t="s">
        <v>517</v>
      </c>
      <c r="H607">
        <v>0</v>
      </c>
      <c r="K607" t="s">
        <v>517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T607" t="s">
        <v>517</v>
      </c>
      <c r="U607">
        <v>0</v>
      </c>
    </row>
    <row r="608" spans="4:21" x14ac:dyDescent="0.25">
      <c r="D608" t="s">
        <v>518</v>
      </c>
      <c r="E608">
        <v>0</v>
      </c>
      <c r="F608">
        <v>0</v>
      </c>
      <c r="G608" t="s">
        <v>518</v>
      </c>
      <c r="H608">
        <v>0</v>
      </c>
      <c r="K608" t="s">
        <v>518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T608" t="s">
        <v>518</v>
      </c>
      <c r="U608">
        <v>0</v>
      </c>
    </row>
    <row r="609" spans="4:21" x14ac:dyDescent="0.25">
      <c r="D609" t="s">
        <v>519</v>
      </c>
      <c r="E609">
        <v>0</v>
      </c>
      <c r="F609">
        <v>0</v>
      </c>
      <c r="G609" t="s">
        <v>519</v>
      </c>
      <c r="H609">
        <v>0</v>
      </c>
      <c r="K609" t="s">
        <v>519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T609" t="s">
        <v>519</v>
      </c>
      <c r="U609">
        <v>0</v>
      </c>
    </row>
    <row r="610" spans="4:21" x14ac:dyDescent="0.25">
      <c r="D610" t="s">
        <v>520</v>
      </c>
      <c r="E610">
        <v>0</v>
      </c>
      <c r="F610">
        <v>0</v>
      </c>
      <c r="G610" t="s">
        <v>520</v>
      </c>
      <c r="H610">
        <v>0</v>
      </c>
      <c r="K610" t="s">
        <v>520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T610" t="s">
        <v>520</v>
      </c>
      <c r="U610">
        <v>0</v>
      </c>
    </row>
    <row r="611" spans="4:21" x14ac:dyDescent="0.25">
      <c r="D611" t="s">
        <v>521</v>
      </c>
      <c r="E611">
        <v>0</v>
      </c>
      <c r="F611">
        <v>0</v>
      </c>
      <c r="G611" t="s">
        <v>521</v>
      </c>
      <c r="H611">
        <v>0</v>
      </c>
      <c r="K611" t="s">
        <v>521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T611" t="s">
        <v>521</v>
      </c>
      <c r="U611">
        <v>0</v>
      </c>
    </row>
    <row r="612" spans="4:21" x14ac:dyDescent="0.25">
      <c r="D612" t="s">
        <v>522</v>
      </c>
      <c r="E612">
        <v>0</v>
      </c>
      <c r="F612">
        <v>0</v>
      </c>
      <c r="G612" t="s">
        <v>522</v>
      </c>
      <c r="H612">
        <v>0</v>
      </c>
      <c r="K612" t="s">
        <v>522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T612" t="s">
        <v>522</v>
      </c>
      <c r="U612">
        <v>0</v>
      </c>
    </row>
    <row r="613" spans="4:21" x14ac:dyDescent="0.25">
      <c r="D613" t="s">
        <v>523</v>
      </c>
      <c r="E613">
        <v>0</v>
      </c>
      <c r="F613">
        <v>0</v>
      </c>
      <c r="G613" t="s">
        <v>523</v>
      </c>
      <c r="H613">
        <v>0</v>
      </c>
      <c r="K613" t="s">
        <v>523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T613" t="s">
        <v>523</v>
      </c>
      <c r="U613">
        <v>0</v>
      </c>
    </row>
    <row r="614" spans="4:21" x14ac:dyDescent="0.25">
      <c r="D614">
        <v>2200011</v>
      </c>
      <c r="E614">
        <v>0</v>
      </c>
      <c r="F614">
        <v>0</v>
      </c>
      <c r="G614">
        <v>2200011</v>
      </c>
      <c r="H614">
        <v>0</v>
      </c>
      <c r="K614">
        <v>2200011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T614">
        <v>2200011</v>
      </c>
      <c r="U614">
        <v>0</v>
      </c>
    </row>
    <row r="615" spans="4:21" x14ac:dyDescent="0.25">
      <c r="D615">
        <v>2200052</v>
      </c>
      <c r="E615">
        <v>0</v>
      </c>
      <c r="F615">
        <v>0</v>
      </c>
      <c r="G615">
        <v>2200052</v>
      </c>
      <c r="H615">
        <v>0</v>
      </c>
      <c r="K615">
        <v>2200052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T615">
        <v>2200052</v>
      </c>
      <c r="U615">
        <v>0</v>
      </c>
    </row>
    <row r="616" spans="4:21" x14ac:dyDescent="0.25">
      <c r="D616">
        <v>2200053</v>
      </c>
      <c r="E616">
        <v>0</v>
      </c>
      <c r="F616">
        <v>0</v>
      </c>
      <c r="G616">
        <v>2200053</v>
      </c>
      <c r="H616">
        <v>0</v>
      </c>
      <c r="K616">
        <v>2200053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T616">
        <v>2200053</v>
      </c>
      <c r="U616">
        <v>0</v>
      </c>
    </row>
    <row r="617" spans="4:21" x14ac:dyDescent="0.25">
      <c r="D617">
        <v>2200055</v>
      </c>
      <c r="E617">
        <v>0</v>
      </c>
      <c r="F617">
        <v>0</v>
      </c>
      <c r="G617">
        <v>2200055</v>
      </c>
      <c r="H617">
        <v>0</v>
      </c>
      <c r="K617">
        <v>2200055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T617">
        <v>2200055</v>
      </c>
      <c r="U617">
        <v>0</v>
      </c>
    </row>
    <row r="618" spans="4:21" x14ac:dyDescent="0.25">
      <c r="D618">
        <v>50</v>
      </c>
      <c r="E618">
        <v>0</v>
      </c>
      <c r="F618">
        <v>0</v>
      </c>
      <c r="G618">
        <v>50</v>
      </c>
      <c r="H618">
        <v>0</v>
      </c>
      <c r="K618">
        <v>50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T618">
        <v>50</v>
      </c>
      <c r="U618">
        <v>0</v>
      </c>
    </row>
    <row r="619" spans="4:21" x14ac:dyDescent="0.25">
      <c r="D619" t="s">
        <v>524</v>
      </c>
      <c r="E619">
        <v>1</v>
      </c>
      <c r="F619">
        <v>0</v>
      </c>
      <c r="G619" t="s">
        <v>524</v>
      </c>
      <c r="H619">
        <v>0</v>
      </c>
      <c r="K619" t="s">
        <v>524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1</v>
      </c>
      <c r="T619" t="s">
        <v>524</v>
      </c>
      <c r="U619">
        <v>0</v>
      </c>
    </row>
    <row r="620" spans="4:21" x14ac:dyDescent="0.25">
      <c r="D620">
        <v>80</v>
      </c>
      <c r="E620">
        <v>0</v>
      </c>
      <c r="F620">
        <v>0</v>
      </c>
      <c r="G620">
        <v>80</v>
      </c>
      <c r="H620">
        <v>0</v>
      </c>
      <c r="K620">
        <v>80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T620">
        <v>80</v>
      </c>
      <c r="U620">
        <v>0</v>
      </c>
    </row>
    <row r="621" spans="4:21" x14ac:dyDescent="0.25">
      <c r="D621" t="s">
        <v>525</v>
      </c>
      <c r="E621">
        <v>0</v>
      </c>
      <c r="F621">
        <v>0</v>
      </c>
      <c r="G621" t="s">
        <v>525</v>
      </c>
      <c r="H621">
        <v>0</v>
      </c>
      <c r="K621" t="s">
        <v>525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T621" t="s">
        <v>525</v>
      </c>
      <c r="U621">
        <v>0</v>
      </c>
    </row>
    <row r="622" spans="4:21" x14ac:dyDescent="0.25">
      <c r="D622" t="s">
        <v>526</v>
      </c>
      <c r="E622">
        <v>0</v>
      </c>
      <c r="F622">
        <v>0</v>
      </c>
      <c r="G622" t="s">
        <v>526</v>
      </c>
      <c r="H622">
        <v>0</v>
      </c>
      <c r="K622" t="s">
        <v>526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T622" t="s">
        <v>526</v>
      </c>
      <c r="U622">
        <v>0</v>
      </c>
    </row>
    <row r="623" spans="4:21" x14ac:dyDescent="0.25">
      <c r="D623" t="s">
        <v>527</v>
      </c>
      <c r="E623">
        <v>0</v>
      </c>
      <c r="F623">
        <v>0</v>
      </c>
      <c r="G623" t="s">
        <v>527</v>
      </c>
      <c r="H623">
        <v>0</v>
      </c>
      <c r="K623" t="s">
        <v>527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T623" t="s">
        <v>527</v>
      </c>
      <c r="U623">
        <v>0</v>
      </c>
    </row>
    <row r="624" spans="4:21" x14ac:dyDescent="0.25">
      <c r="D624" t="s">
        <v>528</v>
      </c>
      <c r="E624">
        <v>0</v>
      </c>
      <c r="F624">
        <v>0</v>
      </c>
      <c r="G624" t="s">
        <v>528</v>
      </c>
      <c r="H624">
        <v>0</v>
      </c>
      <c r="K624" t="s">
        <v>528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T624" t="s">
        <v>528</v>
      </c>
      <c r="U624">
        <v>0</v>
      </c>
    </row>
    <row r="625" spans="4:21" x14ac:dyDescent="0.25">
      <c r="D625" t="s">
        <v>529</v>
      </c>
      <c r="E625">
        <v>0</v>
      </c>
      <c r="F625">
        <v>0</v>
      </c>
      <c r="G625" t="s">
        <v>529</v>
      </c>
      <c r="H625">
        <v>0</v>
      </c>
      <c r="K625" t="s">
        <v>529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T625" t="s">
        <v>529</v>
      </c>
      <c r="U625">
        <v>0</v>
      </c>
    </row>
    <row r="626" spans="4:21" x14ac:dyDescent="0.25">
      <c r="D626" t="s">
        <v>530</v>
      </c>
      <c r="E626">
        <v>0</v>
      </c>
      <c r="F626">
        <v>0</v>
      </c>
      <c r="G626" t="s">
        <v>530</v>
      </c>
      <c r="H626">
        <v>0</v>
      </c>
      <c r="K626" t="s">
        <v>530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T626" t="s">
        <v>530</v>
      </c>
      <c r="U626">
        <v>0</v>
      </c>
    </row>
    <row r="627" spans="4:21" x14ac:dyDescent="0.25">
      <c r="D627" t="s">
        <v>531</v>
      </c>
      <c r="E627">
        <v>0</v>
      </c>
      <c r="F627">
        <v>0</v>
      </c>
      <c r="G627" t="s">
        <v>531</v>
      </c>
      <c r="H627">
        <v>0</v>
      </c>
      <c r="K627" t="s">
        <v>531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T627" t="s">
        <v>531</v>
      </c>
      <c r="U627">
        <v>0</v>
      </c>
    </row>
    <row r="628" spans="4:21" x14ac:dyDescent="0.25">
      <c r="D628" t="s">
        <v>532</v>
      </c>
      <c r="E628">
        <v>0</v>
      </c>
      <c r="F628">
        <v>0</v>
      </c>
      <c r="G628" t="s">
        <v>532</v>
      </c>
      <c r="H628">
        <v>0</v>
      </c>
      <c r="K628" t="s">
        <v>532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T628" t="s">
        <v>532</v>
      </c>
      <c r="U628">
        <v>0</v>
      </c>
    </row>
    <row r="629" spans="4:21" x14ac:dyDescent="0.25">
      <c r="D629" t="s">
        <v>533</v>
      </c>
      <c r="E629">
        <v>0</v>
      </c>
      <c r="F629">
        <v>0</v>
      </c>
      <c r="G629" t="s">
        <v>533</v>
      </c>
      <c r="H629">
        <v>0</v>
      </c>
      <c r="K629" t="s">
        <v>533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T629" t="s">
        <v>533</v>
      </c>
      <c r="U629">
        <v>0</v>
      </c>
    </row>
    <row r="630" spans="4:21" x14ac:dyDescent="0.25">
      <c r="D630" t="s">
        <v>534</v>
      </c>
      <c r="E630">
        <v>0</v>
      </c>
      <c r="F630">
        <v>0</v>
      </c>
      <c r="G630" t="s">
        <v>534</v>
      </c>
      <c r="H630">
        <v>0</v>
      </c>
      <c r="K630" t="s">
        <v>534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T630" t="s">
        <v>534</v>
      </c>
      <c r="U630">
        <v>0</v>
      </c>
    </row>
    <row r="631" spans="4:21" x14ac:dyDescent="0.25">
      <c r="D631" t="s">
        <v>535</v>
      </c>
      <c r="E631">
        <v>0</v>
      </c>
      <c r="F631">
        <v>0</v>
      </c>
      <c r="G631" t="s">
        <v>535</v>
      </c>
      <c r="H631">
        <v>0</v>
      </c>
      <c r="K631" t="s">
        <v>535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T631" t="s">
        <v>535</v>
      </c>
      <c r="U631">
        <v>0</v>
      </c>
    </row>
    <row r="632" spans="4:21" x14ac:dyDescent="0.25">
      <c r="D632" t="s">
        <v>536</v>
      </c>
      <c r="E632">
        <v>0</v>
      </c>
      <c r="F632">
        <v>0</v>
      </c>
      <c r="G632" t="s">
        <v>536</v>
      </c>
      <c r="H632">
        <v>0</v>
      </c>
      <c r="K632" t="s">
        <v>536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T632" t="s">
        <v>536</v>
      </c>
      <c r="U632">
        <v>0</v>
      </c>
    </row>
    <row r="633" spans="4:21" x14ac:dyDescent="0.25">
      <c r="D633" t="s">
        <v>537</v>
      </c>
      <c r="E633">
        <v>0</v>
      </c>
      <c r="F633">
        <v>0</v>
      </c>
      <c r="G633" t="s">
        <v>537</v>
      </c>
      <c r="H633">
        <v>0</v>
      </c>
      <c r="K633" t="s">
        <v>537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T633" t="s">
        <v>537</v>
      </c>
      <c r="U633">
        <v>0</v>
      </c>
    </row>
    <row r="634" spans="4:21" x14ac:dyDescent="0.25">
      <c r="D634" t="s">
        <v>538</v>
      </c>
      <c r="E634">
        <v>0</v>
      </c>
      <c r="F634">
        <v>0</v>
      </c>
      <c r="G634" t="s">
        <v>538</v>
      </c>
      <c r="H634">
        <v>0</v>
      </c>
      <c r="K634" t="s">
        <v>538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T634" t="s">
        <v>538</v>
      </c>
      <c r="U634">
        <v>0</v>
      </c>
    </row>
    <row r="635" spans="4:21" x14ac:dyDescent="0.25">
      <c r="D635" t="s">
        <v>539</v>
      </c>
      <c r="E635">
        <v>0</v>
      </c>
      <c r="F635">
        <v>0</v>
      </c>
      <c r="G635" t="s">
        <v>539</v>
      </c>
      <c r="H635">
        <v>0</v>
      </c>
      <c r="K635" t="s">
        <v>539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T635" t="s">
        <v>539</v>
      </c>
      <c r="U635">
        <v>0</v>
      </c>
    </row>
    <row r="636" spans="4:21" x14ac:dyDescent="0.25">
      <c r="D636" t="s">
        <v>540</v>
      </c>
      <c r="E636">
        <v>0</v>
      </c>
      <c r="F636">
        <v>0</v>
      </c>
      <c r="G636" t="s">
        <v>540</v>
      </c>
      <c r="H636">
        <v>0</v>
      </c>
      <c r="K636" t="s">
        <v>540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T636" t="s">
        <v>540</v>
      </c>
      <c r="U636">
        <v>0</v>
      </c>
    </row>
    <row r="637" spans="4:21" x14ac:dyDescent="0.25">
      <c r="D637" t="s">
        <v>541</v>
      </c>
      <c r="E637">
        <v>0</v>
      </c>
      <c r="F637">
        <v>0</v>
      </c>
      <c r="G637" t="s">
        <v>541</v>
      </c>
      <c r="H637">
        <v>0</v>
      </c>
      <c r="K637" t="s">
        <v>541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T637" t="s">
        <v>541</v>
      </c>
      <c r="U637">
        <v>0</v>
      </c>
    </row>
    <row r="638" spans="4:21" x14ac:dyDescent="0.25">
      <c r="D638" t="s">
        <v>542</v>
      </c>
      <c r="E638">
        <v>0</v>
      </c>
      <c r="F638">
        <v>0</v>
      </c>
      <c r="G638" t="s">
        <v>542</v>
      </c>
      <c r="H638">
        <v>0</v>
      </c>
      <c r="K638" t="s">
        <v>542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T638" t="s">
        <v>542</v>
      </c>
      <c r="U638">
        <v>0</v>
      </c>
    </row>
    <row r="639" spans="4:21" x14ac:dyDescent="0.25">
      <c r="D639" t="s">
        <v>543</v>
      </c>
      <c r="E639">
        <v>0</v>
      </c>
      <c r="F639">
        <v>0</v>
      </c>
      <c r="G639" t="s">
        <v>543</v>
      </c>
      <c r="H639">
        <v>0</v>
      </c>
      <c r="K639" t="s">
        <v>543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T639" t="s">
        <v>543</v>
      </c>
      <c r="U639">
        <v>0</v>
      </c>
    </row>
    <row r="640" spans="4:21" x14ac:dyDescent="0.25">
      <c r="D640" t="s">
        <v>544</v>
      </c>
      <c r="E640">
        <v>0</v>
      </c>
      <c r="F640">
        <v>0</v>
      </c>
      <c r="G640" t="s">
        <v>544</v>
      </c>
      <c r="H640">
        <v>0</v>
      </c>
      <c r="K640" t="s">
        <v>544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T640" t="s">
        <v>544</v>
      </c>
      <c r="U640">
        <v>0</v>
      </c>
    </row>
    <row r="641" spans="4:21" x14ac:dyDescent="0.25">
      <c r="D641" t="s">
        <v>545</v>
      </c>
      <c r="E641">
        <v>0</v>
      </c>
      <c r="F641">
        <v>0</v>
      </c>
      <c r="G641" t="s">
        <v>545</v>
      </c>
      <c r="H641">
        <v>0</v>
      </c>
      <c r="K641" t="s">
        <v>545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T641" t="s">
        <v>545</v>
      </c>
      <c r="U641">
        <v>0</v>
      </c>
    </row>
    <row r="642" spans="4:21" x14ac:dyDescent="0.25">
      <c r="D642" t="s">
        <v>546</v>
      </c>
      <c r="E642">
        <v>0</v>
      </c>
      <c r="F642">
        <v>0</v>
      </c>
      <c r="G642" t="s">
        <v>546</v>
      </c>
      <c r="H642">
        <v>0</v>
      </c>
      <c r="K642" t="s">
        <v>546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T642" t="s">
        <v>546</v>
      </c>
      <c r="U642">
        <v>0</v>
      </c>
    </row>
    <row r="643" spans="4:21" x14ac:dyDescent="0.25">
      <c r="D643" t="s">
        <v>547</v>
      </c>
      <c r="E643">
        <v>0</v>
      </c>
      <c r="F643">
        <v>0</v>
      </c>
      <c r="G643" t="s">
        <v>547</v>
      </c>
      <c r="H643">
        <v>0</v>
      </c>
      <c r="K643" t="s">
        <v>547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T643" t="s">
        <v>547</v>
      </c>
      <c r="U643">
        <v>0</v>
      </c>
    </row>
    <row r="644" spans="4:21" x14ac:dyDescent="0.25">
      <c r="D644" t="s">
        <v>548</v>
      </c>
      <c r="E644">
        <v>0</v>
      </c>
      <c r="F644">
        <v>0</v>
      </c>
      <c r="G644" t="s">
        <v>548</v>
      </c>
      <c r="H644">
        <v>0</v>
      </c>
      <c r="K644" t="s">
        <v>548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T644" t="s">
        <v>548</v>
      </c>
      <c r="U644">
        <v>0</v>
      </c>
    </row>
    <row r="645" spans="4:21" x14ac:dyDescent="0.25">
      <c r="D645" t="s">
        <v>549</v>
      </c>
      <c r="E645">
        <v>0</v>
      </c>
      <c r="F645">
        <v>0</v>
      </c>
      <c r="G645" t="s">
        <v>549</v>
      </c>
      <c r="H645">
        <v>0</v>
      </c>
      <c r="K645" t="s">
        <v>549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T645" t="s">
        <v>549</v>
      </c>
      <c r="U645">
        <v>0</v>
      </c>
    </row>
    <row r="646" spans="4:21" x14ac:dyDescent="0.25">
      <c r="D646" t="s">
        <v>550</v>
      </c>
      <c r="E646">
        <v>0</v>
      </c>
      <c r="F646">
        <v>0</v>
      </c>
      <c r="G646" t="s">
        <v>550</v>
      </c>
      <c r="H646">
        <v>0</v>
      </c>
      <c r="K646" t="s">
        <v>550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T646" t="s">
        <v>550</v>
      </c>
      <c r="U646">
        <v>0</v>
      </c>
    </row>
    <row r="647" spans="4:21" x14ac:dyDescent="0.25">
      <c r="D647" t="s">
        <v>551</v>
      </c>
      <c r="E647">
        <v>0</v>
      </c>
      <c r="F647">
        <v>0</v>
      </c>
      <c r="G647" t="s">
        <v>551</v>
      </c>
      <c r="H647">
        <v>0</v>
      </c>
      <c r="K647" t="s">
        <v>551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T647" t="s">
        <v>551</v>
      </c>
      <c r="U647">
        <v>0</v>
      </c>
    </row>
    <row r="648" spans="4:21" x14ac:dyDescent="0.25">
      <c r="D648" t="s">
        <v>552</v>
      </c>
      <c r="E648">
        <v>0</v>
      </c>
      <c r="F648">
        <v>0</v>
      </c>
      <c r="G648" t="s">
        <v>552</v>
      </c>
      <c r="H648">
        <v>0</v>
      </c>
      <c r="K648" t="s">
        <v>552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T648" t="s">
        <v>552</v>
      </c>
      <c r="U648">
        <v>0</v>
      </c>
    </row>
    <row r="649" spans="4:21" x14ac:dyDescent="0.25">
      <c r="D649" t="s">
        <v>553</v>
      </c>
      <c r="E649">
        <v>0</v>
      </c>
      <c r="F649">
        <v>0</v>
      </c>
      <c r="G649" t="s">
        <v>553</v>
      </c>
      <c r="H649">
        <v>0</v>
      </c>
      <c r="K649" t="s">
        <v>553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T649" t="s">
        <v>553</v>
      </c>
      <c r="U649">
        <v>0</v>
      </c>
    </row>
    <row r="650" spans="4:21" x14ac:dyDescent="0.25">
      <c r="D650" t="s">
        <v>554</v>
      </c>
      <c r="E650">
        <v>0</v>
      </c>
      <c r="F650">
        <v>0</v>
      </c>
      <c r="G650" t="s">
        <v>554</v>
      </c>
      <c r="H650">
        <v>0</v>
      </c>
      <c r="K650" t="s">
        <v>554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T650" t="s">
        <v>554</v>
      </c>
      <c r="U650">
        <v>0</v>
      </c>
    </row>
    <row r="651" spans="4:21" x14ac:dyDescent="0.25">
      <c r="D651" t="s">
        <v>555</v>
      </c>
      <c r="E651">
        <v>0</v>
      </c>
      <c r="F651">
        <v>0</v>
      </c>
      <c r="G651" t="s">
        <v>555</v>
      </c>
      <c r="H651">
        <v>0</v>
      </c>
      <c r="K651" t="s">
        <v>555</v>
      </c>
      <c r="L651">
        <v>1</v>
      </c>
      <c r="M651">
        <v>3</v>
      </c>
      <c r="N651">
        <v>0</v>
      </c>
      <c r="O651">
        <v>0</v>
      </c>
      <c r="P651">
        <v>0</v>
      </c>
      <c r="Q651">
        <v>0</v>
      </c>
      <c r="T651" t="s">
        <v>555</v>
      </c>
      <c r="U651">
        <v>2</v>
      </c>
    </row>
    <row r="652" spans="4:21" x14ac:dyDescent="0.25">
      <c r="D652" t="s">
        <v>556</v>
      </c>
      <c r="E652">
        <v>0</v>
      </c>
      <c r="F652">
        <v>0</v>
      </c>
      <c r="G652" t="s">
        <v>556</v>
      </c>
      <c r="H652">
        <v>0</v>
      </c>
      <c r="K652" t="s">
        <v>556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T652" t="s">
        <v>556</v>
      </c>
      <c r="U652">
        <v>0</v>
      </c>
    </row>
    <row r="653" spans="4:21" x14ac:dyDescent="0.25">
      <c r="D653" t="s">
        <v>557</v>
      </c>
      <c r="E653">
        <v>0</v>
      </c>
      <c r="F653">
        <v>0</v>
      </c>
      <c r="G653" t="s">
        <v>557</v>
      </c>
      <c r="H653">
        <v>0</v>
      </c>
      <c r="K653" t="s">
        <v>557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T653" t="s">
        <v>557</v>
      </c>
      <c r="U653">
        <v>0</v>
      </c>
    </row>
    <row r="654" spans="4:21" x14ac:dyDescent="0.25">
      <c r="D654" t="s">
        <v>558</v>
      </c>
      <c r="E654">
        <v>0</v>
      </c>
      <c r="F654">
        <v>0</v>
      </c>
      <c r="G654" t="s">
        <v>558</v>
      </c>
      <c r="H654">
        <v>0</v>
      </c>
      <c r="K654" t="s">
        <v>558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T654" t="s">
        <v>558</v>
      </c>
      <c r="U654">
        <v>0</v>
      </c>
    </row>
    <row r="655" spans="4:21" x14ac:dyDescent="0.25">
      <c r="D655" t="s">
        <v>559</v>
      </c>
      <c r="E655">
        <v>0</v>
      </c>
      <c r="F655">
        <v>0</v>
      </c>
      <c r="G655" t="s">
        <v>559</v>
      </c>
      <c r="H655">
        <v>0</v>
      </c>
      <c r="K655" t="s">
        <v>559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T655" t="s">
        <v>559</v>
      </c>
      <c r="U655">
        <v>0</v>
      </c>
    </row>
    <row r="656" spans="4:21" x14ac:dyDescent="0.25">
      <c r="D656" t="s">
        <v>560</v>
      </c>
      <c r="E656">
        <v>0</v>
      </c>
      <c r="F656">
        <v>0</v>
      </c>
      <c r="G656" t="s">
        <v>560</v>
      </c>
      <c r="H656">
        <v>0</v>
      </c>
      <c r="K656" t="s">
        <v>560</v>
      </c>
      <c r="L656">
        <v>0</v>
      </c>
      <c r="M656">
        <v>0</v>
      </c>
      <c r="N656">
        <v>0</v>
      </c>
      <c r="O656">
        <v>0</v>
      </c>
      <c r="P656">
        <v>2</v>
      </c>
      <c r="Q656">
        <v>0</v>
      </c>
      <c r="T656" t="s">
        <v>560</v>
      </c>
      <c r="U656">
        <v>0</v>
      </c>
    </row>
    <row r="657" spans="4:21" x14ac:dyDescent="0.25">
      <c r="D657" t="s">
        <v>561</v>
      </c>
      <c r="E657">
        <v>0</v>
      </c>
      <c r="F657">
        <v>0</v>
      </c>
      <c r="G657" t="s">
        <v>561</v>
      </c>
      <c r="H657">
        <v>0</v>
      </c>
      <c r="K657" t="s">
        <v>561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T657" t="s">
        <v>561</v>
      </c>
      <c r="U657">
        <v>0</v>
      </c>
    </row>
    <row r="658" spans="4:21" x14ac:dyDescent="0.25">
      <c r="D658" t="s">
        <v>562</v>
      </c>
      <c r="E658">
        <v>0</v>
      </c>
      <c r="F658">
        <v>0</v>
      </c>
      <c r="G658" t="s">
        <v>562</v>
      </c>
      <c r="H658">
        <v>0</v>
      </c>
      <c r="K658" t="s">
        <v>562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T658" t="s">
        <v>562</v>
      </c>
      <c r="U658">
        <v>0</v>
      </c>
    </row>
    <row r="659" spans="4:21" x14ac:dyDescent="0.25">
      <c r="D659" t="s">
        <v>563</v>
      </c>
      <c r="E659">
        <v>0</v>
      </c>
      <c r="F659">
        <v>0</v>
      </c>
      <c r="G659" t="s">
        <v>563</v>
      </c>
      <c r="H659">
        <v>0</v>
      </c>
      <c r="K659" t="s">
        <v>563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T659" t="s">
        <v>563</v>
      </c>
      <c r="U659">
        <v>0</v>
      </c>
    </row>
    <row r="660" spans="4:21" x14ac:dyDescent="0.25">
      <c r="D660" t="s">
        <v>564</v>
      </c>
      <c r="E660">
        <v>0</v>
      </c>
      <c r="F660">
        <v>0</v>
      </c>
      <c r="G660" t="s">
        <v>564</v>
      </c>
      <c r="H660">
        <v>0</v>
      </c>
      <c r="K660" t="s">
        <v>564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T660" t="s">
        <v>564</v>
      </c>
      <c r="U660">
        <v>0</v>
      </c>
    </row>
    <row r="661" spans="4:21" x14ac:dyDescent="0.25">
      <c r="D661" t="s">
        <v>565</v>
      </c>
      <c r="E661">
        <v>0</v>
      </c>
      <c r="F661">
        <v>0</v>
      </c>
      <c r="G661" t="s">
        <v>565</v>
      </c>
      <c r="H661">
        <v>0</v>
      </c>
      <c r="K661" t="s">
        <v>565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T661" t="s">
        <v>565</v>
      </c>
      <c r="U661">
        <v>0</v>
      </c>
    </row>
    <row r="662" spans="4:21" x14ac:dyDescent="0.25">
      <c r="D662" t="s">
        <v>566</v>
      </c>
      <c r="E662">
        <v>0</v>
      </c>
      <c r="F662">
        <v>0</v>
      </c>
      <c r="G662" t="s">
        <v>566</v>
      </c>
      <c r="H662">
        <v>0</v>
      </c>
      <c r="K662" t="s">
        <v>566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T662" t="s">
        <v>566</v>
      </c>
      <c r="U662">
        <v>0</v>
      </c>
    </row>
    <row r="663" spans="4:21" x14ac:dyDescent="0.25">
      <c r="D663" t="s">
        <v>567</v>
      </c>
      <c r="E663">
        <v>0</v>
      </c>
      <c r="F663">
        <v>0</v>
      </c>
      <c r="G663" t="s">
        <v>567</v>
      </c>
      <c r="H663">
        <v>0</v>
      </c>
      <c r="K663" t="s">
        <v>567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T663" t="s">
        <v>567</v>
      </c>
      <c r="U663">
        <v>0</v>
      </c>
    </row>
    <row r="664" spans="4:21" x14ac:dyDescent="0.25">
      <c r="D664" t="s">
        <v>568</v>
      </c>
      <c r="E664">
        <v>0</v>
      </c>
      <c r="F664">
        <v>0</v>
      </c>
      <c r="G664" t="s">
        <v>568</v>
      </c>
      <c r="H664">
        <v>0</v>
      </c>
      <c r="K664" t="s">
        <v>568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T664" t="s">
        <v>568</v>
      </c>
      <c r="U664">
        <v>0</v>
      </c>
    </row>
    <row r="665" spans="4:21" x14ac:dyDescent="0.25">
      <c r="D665" t="s">
        <v>569</v>
      </c>
      <c r="E665">
        <v>0</v>
      </c>
      <c r="F665">
        <v>0</v>
      </c>
      <c r="G665" t="s">
        <v>569</v>
      </c>
      <c r="H665">
        <v>0</v>
      </c>
      <c r="K665" t="s">
        <v>569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T665" t="s">
        <v>569</v>
      </c>
      <c r="U665">
        <v>0</v>
      </c>
    </row>
    <row r="666" spans="4:21" x14ac:dyDescent="0.25">
      <c r="D666" t="s">
        <v>570</v>
      </c>
      <c r="E666">
        <v>0</v>
      </c>
      <c r="F666">
        <v>0</v>
      </c>
      <c r="G666" t="s">
        <v>570</v>
      </c>
      <c r="H666">
        <v>0</v>
      </c>
      <c r="K666" t="s">
        <v>570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T666" t="s">
        <v>570</v>
      </c>
      <c r="U666">
        <v>0</v>
      </c>
    </row>
    <row r="667" spans="4:21" x14ac:dyDescent="0.25">
      <c r="D667" t="s">
        <v>571</v>
      </c>
      <c r="E667">
        <v>0</v>
      </c>
      <c r="F667">
        <v>0</v>
      </c>
      <c r="G667" t="s">
        <v>571</v>
      </c>
      <c r="H667">
        <v>0</v>
      </c>
      <c r="K667" t="s">
        <v>571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T667" t="s">
        <v>571</v>
      </c>
      <c r="U667">
        <v>0</v>
      </c>
    </row>
    <row r="668" spans="4:21" x14ac:dyDescent="0.25">
      <c r="D668" t="s">
        <v>572</v>
      </c>
      <c r="E668">
        <v>0</v>
      </c>
      <c r="F668">
        <v>0</v>
      </c>
      <c r="G668" t="s">
        <v>572</v>
      </c>
      <c r="H668">
        <v>0</v>
      </c>
      <c r="K668" t="s">
        <v>572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T668" t="s">
        <v>572</v>
      </c>
      <c r="U668">
        <v>0</v>
      </c>
    </row>
    <row r="669" spans="4:21" x14ac:dyDescent="0.25">
      <c r="D669" t="s">
        <v>573</v>
      </c>
      <c r="E669">
        <v>0</v>
      </c>
      <c r="F669">
        <v>0</v>
      </c>
      <c r="G669" t="s">
        <v>573</v>
      </c>
      <c r="H669">
        <v>0</v>
      </c>
      <c r="K669" t="s">
        <v>573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T669" t="s">
        <v>573</v>
      </c>
      <c r="U669">
        <v>0</v>
      </c>
    </row>
    <row r="670" spans="4:21" x14ac:dyDescent="0.25">
      <c r="D670" t="s">
        <v>574</v>
      </c>
      <c r="E670">
        <v>0</v>
      </c>
      <c r="F670">
        <v>0</v>
      </c>
      <c r="G670" t="s">
        <v>574</v>
      </c>
      <c r="H670">
        <v>0</v>
      </c>
      <c r="K670" t="s">
        <v>574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T670" t="s">
        <v>574</v>
      </c>
      <c r="U670">
        <v>0</v>
      </c>
    </row>
    <row r="671" spans="4:21" x14ac:dyDescent="0.25">
      <c r="D671" t="s">
        <v>575</v>
      </c>
      <c r="E671">
        <v>0</v>
      </c>
      <c r="F671">
        <v>0</v>
      </c>
      <c r="G671" t="s">
        <v>575</v>
      </c>
      <c r="H671">
        <v>0</v>
      </c>
      <c r="K671" t="s">
        <v>575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T671" t="s">
        <v>575</v>
      </c>
      <c r="U671">
        <v>0</v>
      </c>
    </row>
    <row r="672" spans="4:21" x14ac:dyDescent="0.25">
      <c r="D672" t="s">
        <v>576</v>
      </c>
      <c r="E672">
        <v>0</v>
      </c>
      <c r="F672">
        <v>0</v>
      </c>
      <c r="G672" t="s">
        <v>576</v>
      </c>
      <c r="H672">
        <v>0</v>
      </c>
      <c r="K672" t="s">
        <v>576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T672" t="s">
        <v>576</v>
      </c>
      <c r="U672">
        <v>0</v>
      </c>
    </row>
    <row r="673" spans="4:21" x14ac:dyDescent="0.25">
      <c r="D673" t="s">
        <v>577</v>
      </c>
      <c r="E673">
        <v>0</v>
      </c>
      <c r="F673">
        <v>0</v>
      </c>
      <c r="G673" t="s">
        <v>577</v>
      </c>
      <c r="H673">
        <v>0</v>
      </c>
      <c r="K673" t="s">
        <v>577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T673" t="s">
        <v>577</v>
      </c>
      <c r="U673">
        <v>0</v>
      </c>
    </row>
    <row r="674" spans="4:21" x14ac:dyDescent="0.25">
      <c r="D674" t="s">
        <v>578</v>
      </c>
      <c r="E674">
        <v>0</v>
      </c>
      <c r="F674">
        <v>0</v>
      </c>
      <c r="G674" t="s">
        <v>578</v>
      </c>
      <c r="H674">
        <v>0</v>
      </c>
      <c r="K674" t="s">
        <v>578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T674" t="s">
        <v>578</v>
      </c>
      <c r="U674">
        <v>0</v>
      </c>
    </row>
    <row r="675" spans="4:21" x14ac:dyDescent="0.25">
      <c r="D675" t="s">
        <v>579</v>
      </c>
      <c r="E675">
        <v>0</v>
      </c>
      <c r="F675">
        <v>0</v>
      </c>
      <c r="G675" t="s">
        <v>579</v>
      </c>
      <c r="H675">
        <v>0</v>
      </c>
      <c r="K675" t="s">
        <v>579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T675" t="s">
        <v>579</v>
      </c>
      <c r="U675">
        <v>0</v>
      </c>
    </row>
    <row r="676" spans="4:21" x14ac:dyDescent="0.25">
      <c r="D676" t="s">
        <v>580</v>
      </c>
      <c r="E676">
        <v>0</v>
      </c>
      <c r="F676">
        <v>0</v>
      </c>
      <c r="G676" t="s">
        <v>580</v>
      </c>
      <c r="H676">
        <v>0</v>
      </c>
      <c r="K676" t="s">
        <v>580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T676" t="s">
        <v>580</v>
      </c>
      <c r="U676">
        <v>0</v>
      </c>
    </row>
    <row r="677" spans="4:21" x14ac:dyDescent="0.25">
      <c r="D677" t="s">
        <v>581</v>
      </c>
      <c r="E677">
        <v>0</v>
      </c>
      <c r="F677">
        <v>0</v>
      </c>
      <c r="G677" t="s">
        <v>581</v>
      </c>
      <c r="H677">
        <v>0</v>
      </c>
      <c r="K677" t="s">
        <v>581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T677" t="s">
        <v>581</v>
      </c>
      <c r="U677">
        <v>0</v>
      </c>
    </row>
    <row r="678" spans="4:21" x14ac:dyDescent="0.25">
      <c r="D678" t="s">
        <v>582</v>
      </c>
      <c r="E678">
        <v>0</v>
      </c>
      <c r="F678">
        <v>0</v>
      </c>
      <c r="G678" t="s">
        <v>582</v>
      </c>
      <c r="H678">
        <v>0</v>
      </c>
      <c r="K678" t="s">
        <v>582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T678" t="s">
        <v>582</v>
      </c>
      <c r="U678">
        <v>0</v>
      </c>
    </row>
    <row r="679" spans="4:21" x14ac:dyDescent="0.25">
      <c r="D679" t="s">
        <v>583</v>
      </c>
      <c r="E679">
        <v>0</v>
      </c>
      <c r="F679">
        <v>0</v>
      </c>
      <c r="G679" t="s">
        <v>583</v>
      </c>
      <c r="H679">
        <v>0</v>
      </c>
      <c r="K679" t="s">
        <v>583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T679" t="s">
        <v>583</v>
      </c>
      <c r="U679">
        <v>0</v>
      </c>
    </row>
    <row r="680" spans="4:21" x14ac:dyDescent="0.25">
      <c r="D680" t="s">
        <v>930</v>
      </c>
      <c r="E680">
        <v>0</v>
      </c>
      <c r="F680">
        <v>0</v>
      </c>
      <c r="G680" t="s">
        <v>930</v>
      </c>
      <c r="H680">
        <v>0</v>
      </c>
      <c r="K680" t="s">
        <v>930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T680" t="s">
        <v>930</v>
      </c>
      <c r="U680">
        <v>0</v>
      </c>
    </row>
    <row r="681" spans="4:21" x14ac:dyDescent="0.25">
      <c r="D681" t="s">
        <v>584</v>
      </c>
      <c r="E681">
        <v>0</v>
      </c>
      <c r="F681">
        <v>0</v>
      </c>
      <c r="G681" t="s">
        <v>584</v>
      </c>
      <c r="H681">
        <v>0</v>
      </c>
      <c r="K681" t="s">
        <v>584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T681" t="s">
        <v>584</v>
      </c>
      <c r="U681">
        <v>0</v>
      </c>
    </row>
    <row r="682" spans="4:21" x14ac:dyDescent="0.25">
      <c r="D682" t="s">
        <v>585</v>
      </c>
      <c r="E682">
        <v>0</v>
      </c>
      <c r="F682">
        <v>0</v>
      </c>
      <c r="G682" t="s">
        <v>585</v>
      </c>
      <c r="H682">
        <v>0</v>
      </c>
      <c r="K682" t="s">
        <v>585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T682" t="s">
        <v>585</v>
      </c>
      <c r="U682">
        <v>0</v>
      </c>
    </row>
    <row r="683" spans="4:21" x14ac:dyDescent="0.25">
      <c r="D683" t="s">
        <v>586</v>
      </c>
      <c r="E683">
        <v>0</v>
      </c>
      <c r="F683">
        <v>0</v>
      </c>
      <c r="G683" t="s">
        <v>586</v>
      </c>
      <c r="H683">
        <v>0</v>
      </c>
      <c r="K683" t="s">
        <v>586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T683" t="s">
        <v>586</v>
      </c>
      <c r="U683">
        <v>0</v>
      </c>
    </row>
    <row r="684" spans="4:21" x14ac:dyDescent="0.25">
      <c r="D684" t="s">
        <v>587</v>
      </c>
      <c r="E684">
        <v>0</v>
      </c>
      <c r="F684">
        <v>0</v>
      </c>
      <c r="G684" t="s">
        <v>587</v>
      </c>
      <c r="H684">
        <v>0</v>
      </c>
      <c r="K684" t="s">
        <v>587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T684" t="s">
        <v>587</v>
      </c>
      <c r="U684">
        <v>0</v>
      </c>
    </row>
    <row r="685" spans="4:21" x14ac:dyDescent="0.25">
      <c r="D685" t="s">
        <v>588</v>
      </c>
      <c r="E685">
        <v>0</v>
      </c>
      <c r="F685">
        <v>0</v>
      </c>
      <c r="G685" t="s">
        <v>588</v>
      </c>
      <c r="H685">
        <v>0</v>
      </c>
      <c r="K685" t="s">
        <v>588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T685" t="s">
        <v>588</v>
      </c>
      <c r="U685">
        <v>0</v>
      </c>
    </row>
    <row r="686" spans="4:21" x14ac:dyDescent="0.25">
      <c r="D686" t="s">
        <v>589</v>
      </c>
      <c r="E686">
        <v>0</v>
      </c>
      <c r="F686">
        <v>0</v>
      </c>
      <c r="G686" t="s">
        <v>589</v>
      </c>
      <c r="H686">
        <v>0</v>
      </c>
      <c r="K686" t="s">
        <v>589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T686" t="s">
        <v>589</v>
      </c>
      <c r="U686">
        <v>0</v>
      </c>
    </row>
    <row r="687" spans="4:21" x14ac:dyDescent="0.25">
      <c r="D687" t="s">
        <v>590</v>
      </c>
      <c r="E687">
        <v>0</v>
      </c>
      <c r="F687">
        <v>0</v>
      </c>
      <c r="G687" t="s">
        <v>590</v>
      </c>
      <c r="H687">
        <v>0</v>
      </c>
      <c r="K687" t="s">
        <v>590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T687" t="s">
        <v>590</v>
      </c>
      <c r="U687">
        <v>0</v>
      </c>
    </row>
    <row r="688" spans="4:21" x14ac:dyDescent="0.25">
      <c r="D688" t="s">
        <v>591</v>
      </c>
      <c r="E688">
        <v>0</v>
      </c>
      <c r="F688">
        <v>0</v>
      </c>
      <c r="G688" t="s">
        <v>591</v>
      </c>
      <c r="H688">
        <v>0</v>
      </c>
      <c r="K688" t="s">
        <v>591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T688" t="s">
        <v>591</v>
      </c>
      <c r="U688">
        <v>0</v>
      </c>
    </row>
    <row r="689" spans="4:21" x14ac:dyDescent="0.25">
      <c r="D689" t="s">
        <v>592</v>
      </c>
      <c r="E689">
        <v>0</v>
      </c>
      <c r="F689">
        <v>0</v>
      </c>
      <c r="G689" t="s">
        <v>592</v>
      </c>
      <c r="H689">
        <v>0</v>
      </c>
      <c r="K689" t="s">
        <v>592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T689" t="s">
        <v>592</v>
      </c>
      <c r="U689">
        <v>0</v>
      </c>
    </row>
    <row r="690" spans="4:21" x14ac:dyDescent="0.25">
      <c r="D690" t="s">
        <v>593</v>
      </c>
      <c r="E690">
        <v>0</v>
      </c>
      <c r="F690">
        <v>0</v>
      </c>
      <c r="G690" t="s">
        <v>593</v>
      </c>
      <c r="H690">
        <v>0</v>
      </c>
      <c r="K690" t="s">
        <v>593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T690" t="s">
        <v>593</v>
      </c>
      <c r="U690">
        <v>0</v>
      </c>
    </row>
    <row r="691" spans="4:21" x14ac:dyDescent="0.25">
      <c r="D691" t="s">
        <v>594</v>
      </c>
      <c r="E691">
        <v>0</v>
      </c>
      <c r="F691">
        <v>0</v>
      </c>
      <c r="G691" t="s">
        <v>594</v>
      </c>
      <c r="H691">
        <v>0</v>
      </c>
      <c r="K691" t="s">
        <v>594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T691" t="s">
        <v>594</v>
      </c>
      <c r="U691">
        <v>0</v>
      </c>
    </row>
    <row r="692" spans="4:21" x14ac:dyDescent="0.25">
      <c r="D692" t="s">
        <v>595</v>
      </c>
      <c r="E692">
        <v>0</v>
      </c>
      <c r="F692">
        <v>0</v>
      </c>
      <c r="G692" t="s">
        <v>595</v>
      </c>
      <c r="H692">
        <v>0</v>
      </c>
      <c r="K692" t="s">
        <v>595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T692" t="s">
        <v>595</v>
      </c>
      <c r="U692">
        <v>0</v>
      </c>
    </row>
    <row r="693" spans="4:21" x14ac:dyDescent="0.25">
      <c r="D693" t="s">
        <v>596</v>
      </c>
      <c r="E693">
        <v>0</v>
      </c>
      <c r="F693">
        <v>0</v>
      </c>
      <c r="G693" t="s">
        <v>596</v>
      </c>
      <c r="H693">
        <v>0</v>
      </c>
      <c r="K693" t="s">
        <v>596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T693" t="s">
        <v>596</v>
      </c>
      <c r="U693">
        <v>0</v>
      </c>
    </row>
    <row r="694" spans="4:21" x14ac:dyDescent="0.25">
      <c r="D694" t="s">
        <v>597</v>
      </c>
      <c r="E694">
        <v>0</v>
      </c>
      <c r="F694">
        <v>0</v>
      </c>
      <c r="G694" t="s">
        <v>597</v>
      </c>
      <c r="H694">
        <v>0</v>
      </c>
      <c r="K694" t="s">
        <v>597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T694" t="s">
        <v>597</v>
      </c>
      <c r="U694">
        <v>0</v>
      </c>
    </row>
    <row r="695" spans="4:21" x14ac:dyDescent="0.25">
      <c r="D695" t="s">
        <v>598</v>
      </c>
      <c r="E695">
        <v>0</v>
      </c>
      <c r="F695">
        <v>0</v>
      </c>
      <c r="G695" t="s">
        <v>598</v>
      </c>
      <c r="H695">
        <v>0</v>
      </c>
      <c r="K695" t="s">
        <v>598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T695" t="s">
        <v>598</v>
      </c>
      <c r="U695">
        <v>0</v>
      </c>
    </row>
    <row r="696" spans="4:21" x14ac:dyDescent="0.25">
      <c r="D696" t="s">
        <v>599</v>
      </c>
      <c r="E696">
        <v>0</v>
      </c>
      <c r="F696">
        <v>0</v>
      </c>
      <c r="G696" t="s">
        <v>599</v>
      </c>
      <c r="H696">
        <v>0</v>
      </c>
      <c r="K696" t="s">
        <v>599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T696" t="s">
        <v>599</v>
      </c>
      <c r="U696">
        <v>0</v>
      </c>
    </row>
    <row r="697" spans="4:21" x14ac:dyDescent="0.25">
      <c r="D697" t="s">
        <v>600</v>
      </c>
      <c r="E697">
        <v>0</v>
      </c>
      <c r="F697">
        <v>0</v>
      </c>
      <c r="G697" t="s">
        <v>600</v>
      </c>
      <c r="H697">
        <v>0</v>
      </c>
      <c r="K697" t="s">
        <v>600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T697" t="s">
        <v>600</v>
      </c>
      <c r="U697">
        <v>0</v>
      </c>
    </row>
    <row r="698" spans="4:21" x14ac:dyDescent="0.25">
      <c r="D698" t="s">
        <v>601</v>
      </c>
      <c r="E698">
        <v>0</v>
      </c>
      <c r="F698">
        <v>0</v>
      </c>
      <c r="G698" t="s">
        <v>601</v>
      </c>
      <c r="H698">
        <v>0</v>
      </c>
      <c r="K698" t="s">
        <v>601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T698" t="s">
        <v>601</v>
      </c>
      <c r="U698">
        <v>0</v>
      </c>
    </row>
    <row r="699" spans="4:21" x14ac:dyDescent="0.25">
      <c r="D699" t="s">
        <v>602</v>
      </c>
      <c r="E699">
        <v>0</v>
      </c>
      <c r="F699">
        <v>0</v>
      </c>
      <c r="G699" t="s">
        <v>602</v>
      </c>
      <c r="H699">
        <v>0</v>
      </c>
      <c r="K699" t="s">
        <v>602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T699" t="s">
        <v>602</v>
      </c>
      <c r="U699">
        <v>0</v>
      </c>
    </row>
    <row r="700" spans="4:21" x14ac:dyDescent="0.25">
      <c r="D700" t="s">
        <v>603</v>
      </c>
      <c r="E700">
        <v>0</v>
      </c>
      <c r="F700">
        <v>0</v>
      </c>
      <c r="G700" t="s">
        <v>603</v>
      </c>
      <c r="H700">
        <v>0</v>
      </c>
      <c r="K700" t="s">
        <v>603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T700" t="s">
        <v>603</v>
      </c>
      <c r="U700">
        <v>0</v>
      </c>
    </row>
    <row r="701" spans="4:21" x14ac:dyDescent="0.25">
      <c r="D701" t="s">
        <v>604</v>
      </c>
      <c r="E701">
        <v>0</v>
      </c>
      <c r="F701">
        <v>0</v>
      </c>
      <c r="G701" t="s">
        <v>604</v>
      </c>
      <c r="H701">
        <v>0</v>
      </c>
      <c r="K701" t="s">
        <v>604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T701" t="s">
        <v>604</v>
      </c>
      <c r="U701">
        <v>0</v>
      </c>
    </row>
    <row r="702" spans="4:21" x14ac:dyDescent="0.25">
      <c r="D702" t="s">
        <v>605</v>
      </c>
      <c r="E702">
        <v>0</v>
      </c>
      <c r="F702">
        <v>0</v>
      </c>
      <c r="G702" t="s">
        <v>605</v>
      </c>
      <c r="H702">
        <v>0</v>
      </c>
      <c r="K702" t="s">
        <v>605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T702" t="s">
        <v>605</v>
      </c>
      <c r="U702">
        <v>0</v>
      </c>
    </row>
    <row r="703" spans="4:21" x14ac:dyDescent="0.25">
      <c r="D703" t="s">
        <v>606</v>
      </c>
      <c r="E703">
        <v>0</v>
      </c>
      <c r="F703">
        <v>0</v>
      </c>
      <c r="G703" t="s">
        <v>606</v>
      </c>
      <c r="H703">
        <v>0</v>
      </c>
      <c r="K703" t="s">
        <v>606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T703" t="s">
        <v>606</v>
      </c>
      <c r="U703">
        <v>0</v>
      </c>
    </row>
    <row r="704" spans="4:21" x14ac:dyDescent="0.25">
      <c r="D704" t="s">
        <v>607</v>
      </c>
      <c r="E704">
        <v>0</v>
      </c>
      <c r="F704">
        <v>0</v>
      </c>
      <c r="G704" t="s">
        <v>607</v>
      </c>
      <c r="H704">
        <v>0</v>
      </c>
      <c r="K704" t="s">
        <v>607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T704" t="s">
        <v>607</v>
      </c>
      <c r="U704">
        <v>0</v>
      </c>
    </row>
    <row r="705" spans="4:21" x14ac:dyDescent="0.25">
      <c r="D705" t="s">
        <v>608</v>
      </c>
      <c r="E705">
        <v>0</v>
      </c>
      <c r="F705">
        <v>0</v>
      </c>
      <c r="G705" t="s">
        <v>608</v>
      </c>
      <c r="H705">
        <v>0</v>
      </c>
      <c r="K705" t="s">
        <v>608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T705" t="s">
        <v>608</v>
      </c>
      <c r="U705">
        <v>0</v>
      </c>
    </row>
    <row r="706" spans="4:21" x14ac:dyDescent="0.25">
      <c r="D706" t="s">
        <v>609</v>
      </c>
      <c r="E706">
        <v>0</v>
      </c>
      <c r="F706">
        <v>0</v>
      </c>
      <c r="G706" t="s">
        <v>609</v>
      </c>
      <c r="H706">
        <v>0</v>
      </c>
      <c r="K706" t="s">
        <v>609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T706" t="s">
        <v>609</v>
      </c>
      <c r="U706">
        <v>0</v>
      </c>
    </row>
    <row r="707" spans="4:21" x14ac:dyDescent="0.25">
      <c r="D707" t="s">
        <v>610</v>
      </c>
      <c r="E707">
        <v>0</v>
      </c>
      <c r="F707">
        <v>0</v>
      </c>
      <c r="G707" t="s">
        <v>610</v>
      </c>
      <c r="H707">
        <v>0</v>
      </c>
      <c r="K707" t="s">
        <v>610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T707" t="s">
        <v>610</v>
      </c>
      <c r="U707">
        <v>0</v>
      </c>
    </row>
    <row r="708" spans="4:21" x14ac:dyDescent="0.25">
      <c r="D708" t="s">
        <v>611</v>
      </c>
      <c r="E708">
        <v>0</v>
      </c>
      <c r="F708">
        <v>0</v>
      </c>
      <c r="G708" t="s">
        <v>611</v>
      </c>
      <c r="H708">
        <v>0</v>
      </c>
      <c r="K708" t="s">
        <v>611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T708" t="s">
        <v>611</v>
      </c>
      <c r="U708">
        <v>0</v>
      </c>
    </row>
    <row r="709" spans="4:21" x14ac:dyDescent="0.25">
      <c r="D709" t="s">
        <v>612</v>
      </c>
      <c r="E709">
        <v>0</v>
      </c>
      <c r="F709">
        <v>0</v>
      </c>
      <c r="G709" t="s">
        <v>612</v>
      </c>
      <c r="H709">
        <v>0</v>
      </c>
      <c r="K709" t="s">
        <v>612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T709" t="s">
        <v>612</v>
      </c>
      <c r="U709">
        <v>0</v>
      </c>
    </row>
    <row r="710" spans="4:21" x14ac:dyDescent="0.25">
      <c r="D710" t="s">
        <v>613</v>
      </c>
      <c r="E710">
        <v>0</v>
      </c>
      <c r="F710">
        <v>0</v>
      </c>
      <c r="G710" t="s">
        <v>613</v>
      </c>
      <c r="H710">
        <v>0</v>
      </c>
      <c r="K710" t="s">
        <v>613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T710" t="s">
        <v>613</v>
      </c>
      <c r="U710">
        <v>0</v>
      </c>
    </row>
    <row r="711" spans="4:21" x14ac:dyDescent="0.25">
      <c r="D711" t="s">
        <v>614</v>
      </c>
      <c r="E711">
        <v>0</v>
      </c>
      <c r="F711">
        <v>0</v>
      </c>
      <c r="G711" t="s">
        <v>614</v>
      </c>
      <c r="H711">
        <v>0</v>
      </c>
      <c r="K711" t="s">
        <v>614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T711" t="s">
        <v>614</v>
      </c>
      <c r="U711">
        <v>0</v>
      </c>
    </row>
    <row r="712" spans="4:21" x14ac:dyDescent="0.25">
      <c r="D712" t="s">
        <v>615</v>
      </c>
      <c r="E712">
        <v>0</v>
      </c>
      <c r="F712">
        <v>0</v>
      </c>
      <c r="G712" t="s">
        <v>615</v>
      </c>
      <c r="H712">
        <v>0</v>
      </c>
      <c r="K712" t="s">
        <v>615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T712" t="s">
        <v>615</v>
      </c>
      <c r="U712">
        <v>0</v>
      </c>
    </row>
    <row r="713" spans="4:21" x14ac:dyDescent="0.25">
      <c r="D713" t="s">
        <v>616</v>
      </c>
      <c r="E713">
        <v>0</v>
      </c>
      <c r="F713">
        <v>0</v>
      </c>
      <c r="G713" t="s">
        <v>616</v>
      </c>
      <c r="H713">
        <v>0</v>
      </c>
      <c r="K713" t="s">
        <v>616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T713" t="s">
        <v>616</v>
      </c>
      <c r="U713">
        <v>0</v>
      </c>
    </row>
    <row r="714" spans="4:21" x14ac:dyDescent="0.25">
      <c r="D714" t="s">
        <v>617</v>
      </c>
      <c r="E714">
        <v>0</v>
      </c>
      <c r="F714">
        <v>0</v>
      </c>
      <c r="G714" t="s">
        <v>617</v>
      </c>
      <c r="H714">
        <v>0</v>
      </c>
      <c r="K714" t="s">
        <v>617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T714" t="s">
        <v>617</v>
      </c>
      <c r="U714">
        <v>0</v>
      </c>
    </row>
    <row r="715" spans="4:21" x14ac:dyDescent="0.25">
      <c r="D715" t="s">
        <v>618</v>
      </c>
      <c r="E715">
        <v>0</v>
      </c>
      <c r="F715">
        <v>0</v>
      </c>
      <c r="G715" t="s">
        <v>618</v>
      </c>
      <c r="H715">
        <v>0</v>
      </c>
      <c r="K715" t="s">
        <v>618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T715" t="s">
        <v>618</v>
      </c>
      <c r="U715">
        <v>0</v>
      </c>
    </row>
    <row r="716" spans="4:21" x14ac:dyDescent="0.25">
      <c r="D716" t="s">
        <v>619</v>
      </c>
      <c r="E716">
        <v>0</v>
      </c>
      <c r="F716">
        <v>0</v>
      </c>
      <c r="G716" t="s">
        <v>619</v>
      </c>
      <c r="H716">
        <v>0</v>
      </c>
      <c r="K716" t="s">
        <v>619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T716" t="s">
        <v>619</v>
      </c>
      <c r="U716">
        <v>0</v>
      </c>
    </row>
    <row r="717" spans="4:21" x14ac:dyDescent="0.25">
      <c r="D717" t="s">
        <v>620</v>
      </c>
      <c r="E717">
        <v>106</v>
      </c>
      <c r="F717">
        <v>84</v>
      </c>
      <c r="G717" t="s">
        <v>620</v>
      </c>
      <c r="H717">
        <v>0</v>
      </c>
      <c r="K717" t="s">
        <v>620</v>
      </c>
      <c r="L717">
        <v>192</v>
      </c>
      <c r="M717">
        <v>0</v>
      </c>
      <c r="N717">
        <v>0</v>
      </c>
      <c r="O717">
        <v>0</v>
      </c>
      <c r="P717">
        <v>228</v>
      </c>
      <c r="Q717">
        <v>1298</v>
      </c>
      <c r="T717" t="s">
        <v>620</v>
      </c>
      <c r="U717">
        <v>0</v>
      </c>
    </row>
    <row r="718" spans="4:21" x14ac:dyDescent="0.25">
      <c r="D718" t="s">
        <v>621</v>
      </c>
      <c r="E718">
        <v>182</v>
      </c>
      <c r="F718">
        <v>0</v>
      </c>
      <c r="G718" t="s">
        <v>621</v>
      </c>
      <c r="H718">
        <v>0</v>
      </c>
      <c r="K718" t="s">
        <v>621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T718" t="s">
        <v>621</v>
      </c>
      <c r="U718">
        <v>0</v>
      </c>
    </row>
    <row r="719" spans="4:21" x14ac:dyDescent="0.25">
      <c r="D719" t="s">
        <v>622</v>
      </c>
      <c r="E719">
        <v>0</v>
      </c>
      <c r="F719">
        <v>0</v>
      </c>
      <c r="G719" t="s">
        <v>622</v>
      </c>
      <c r="H719">
        <v>0</v>
      </c>
      <c r="K719" t="s">
        <v>622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T719" t="s">
        <v>622</v>
      </c>
      <c r="U719">
        <v>0</v>
      </c>
    </row>
    <row r="720" spans="4:21" x14ac:dyDescent="0.25">
      <c r="D720" t="s">
        <v>623</v>
      </c>
      <c r="E720">
        <v>0</v>
      </c>
      <c r="F720">
        <v>0</v>
      </c>
      <c r="G720" t="s">
        <v>623</v>
      </c>
      <c r="H720">
        <v>0</v>
      </c>
      <c r="K720" t="s">
        <v>623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T720" t="s">
        <v>623</v>
      </c>
      <c r="U720">
        <v>0</v>
      </c>
    </row>
    <row r="721" spans="4:21" x14ac:dyDescent="0.25">
      <c r="D721" t="s">
        <v>624</v>
      </c>
      <c r="E721">
        <v>0</v>
      </c>
      <c r="F721">
        <v>0</v>
      </c>
      <c r="G721" t="s">
        <v>624</v>
      </c>
      <c r="H721">
        <v>0</v>
      </c>
      <c r="K721" t="s">
        <v>624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T721" t="s">
        <v>624</v>
      </c>
      <c r="U721">
        <v>0</v>
      </c>
    </row>
    <row r="722" spans="4:21" x14ac:dyDescent="0.25">
      <c r="D722" t="s">
        <v>625</v>
      </c>
      <c r="E722">
        <v>0</v>
      </c>
      <c r="F722">
        <v>0</v>
      </c>
      <c r="G722" t="s">
        <v>625</v>
      </c>
      <c r="H722">
        <v>0</v>
      </c>
      <c r="K722" t="s">
        <v>625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T722" t="s">
        <v>625</v>
      </c>
      <c r="U722">
        <v>0</v>
      </c>
    </row>
    <row r="723" spans="4:21" x14ac:dyDescent="0.25">
      <c r="D723" t="s">
        <v>626</v>
      </c>
      <c r="E723">
        <v>0</v>
      </c>
      <c r="F723">
        <v>0</v>
      </c>
      <c r="G723" t="s">
        <v>626</v>
      </c>
      <c r="H723">
        <v>0</v>
      </c>
      <c r="K723" t="s">
        <v>626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T723" t="s">
        <v>626</v>
      </c>
      <c r="U723">
        <v>0</v>
      </c>
    </row>
    <row r="724" spans="4:21" x14ac:dyDescent="0.25">
      <c r="D724" t="s">
        <v>627</v>
      </c>
      <c r="E724">
        <v>0</v>
      </c>
      <c r="F724">
        <v>0</v>
      </c>
      <c r="G724" t="s">
        <v>627</v>
      </c>
      <c r="H724">
        <v>0</v>
      </c>
      <c r="K724" t="s">
        <v>627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T724" t="s">
        <v>627</v>
      </c>
      <c r="U724">
        <v>0</v>
      </c>
    </row>
    <row r="725" spans="4:21" x14ac:dyDescent="0.25">
      <c r="D725" t="s">
        <v>628</v>
      </c>
      <c r="E725">
        <v>0</v>
      </c>
      <c r="F725">
        <v>0</v>
      </c>
      <c r="G725" t="s">
        <v>628</v>
      </c>
      <c r="H725">
        <v>0</v>
      </c>
      <c r="K725" t="s">
        <v>628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T725" t="s">
        <v>628</v>
      </c>
      <c r="U725">
        <v>0</v>
      </c>
    </row>
    <row r="726" spans="4:21" x14ac:dyDescent="0.25">
      <c r="D726" t="s">
        <v>629</v>
      </c>
      <c r="E726">
        <v>0</v>
      </c>
      <c r="F726">
        <v>0</v>
      </c>
      <c r="G726" t="s">
        <v>629</v>
      </c>
      <c r="H726">
        <v>0</v>
      </c>
      <c r="K726" t="s">
        <v>629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T726" t="s">
        <v>629</v>
      </c>
      <c r="U726">
        <v>0</v>
      </c>
    </row>
    <row r="727" spans="4:21" x14ac:dyDescent="0.25">
      <c r="D727" t="s">
        <v>630</v>
      </c>
      <c r="E727">
        <v>0</v>
      </c>
      <c r="F727">
        <v>0</v>
      </c>
      <c r="G727" t="s">
        <v>630</v>
      </c>
      <c r="H727">
        <v>0</v>
      </c>
      <c r="K727" t="s">
        <v>630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T727" t="s">
        <v>630</v>
      </c>
      <c r="U727">
        <v>0</v>
      </c>
    </row>
    <row r="728" spans="4:21" x14ac:dyDescent="0.25">
      <c r="D728" t="s">
        <v>631</v>
      </c>
      <c r="E728">
        <v>0</v>
      </c>
      <c r="F728">
        <v>0</v>
      </c>
      <c r="G728" t="s">
        <v>631</v>
      </c>
      <c r="H728">
        <v>0</v>
      </c>
      <c r="K728" t="s">
        <v>631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T728" t="s">
        <v>631</v>
      </c>
      <c r="U728">
        <v>0</v>
      </c>
    </row>
    <row r="729" spans="4:21" x14ac:dyDescent="0.25">
      <c r="D729" t="s">
        <v>632</v>
      </c>
      <c r="E729">
        <v>0</v>
      </c>
      <c r="F729">
        <v>0</v>
      </c>
      <c r="G729" t="s">
        <v>632</v>
      </c>
      <c r="H729">
        <v>0</v>
      </c>
      <c r="K729" t="s">
        <v>632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T729" t="s">
        <v>632</v>
      </c>
      <c r="U729">
        <v>0</v>
      </c>
    </row>
    <row r="730" spans="4:21" x14ac:dyDescent="0.25">
      <c r="D730" t="s">
        <v>633</v>
      </c>
      <c r="E730">
        <v>0</v>
      </c>
      <c r="F730">
        <v>0</v>
      </c>
      <c r="G730" t="s">
        <v>633</v>
      </c>
      <c r="H730">
        <v>0</v>
      </c>
      <c r="K730" t="s">
        <v>633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T730" t="s">
        <v>633</v>
      </c>
      <c r="U730">
        <v>0</v>
      </c>
    </row>
    <row r="731" spans="4:21" x14ac:dyDescent="0.25">
      <c r="D731" t="s">
        <v>634</v>
      </c>
      <c r="E731">
        <v>0</v>
      </c>
      <c r="F731">
        <v>0</v>
      </c>
      <c r="G731" t="s">
        <v>634</v>
      </c>
      <c r="H731">
        <v>0</v>
      </c>
      <c r="K731" t="s">
        <v>634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T731" t="s">
        <v>634</v>
      </c>
      <c r="U731">
        <v>0</v>
      </c>
    </row>
    <row r="732" spans="4:21" x14ac:dyDescent="0.25">
      <c r="D732" t="s">
        <v>635</v>
      </c>
      <c r="E732">
        <v>0</v>
      </c>
      <c r="F732">
        <v>0</v>
      </c>
      <c r="G732" t="s">
        <v>635</v>
      </c>
      <c r="H732">
        <v>0</v>
      </c>
      <c r="K732" t="s">
        <v>635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T732" t="s">
        <v>635</v>
      </c>
      <c r="U732">
        <v>0</v>
      </c>
    </row>
    <row r="733" spans="4:21" x14ac:dyDescent="0.25">
      <c r="D733" t="s">
        <v>636</v>
      </c>
      <c r="E733">
        <v>0</v>
      </c>
      <c r="F733">
        <v>0</v>
      </c>
      <c r="G733" t="s">
        <v>636</v>
      </c>
      <c r="H733">
        <v>0</v>
      </c>
      <c r="K733" t="s">
        <v>636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T733" t="s">
        <v>636</v>
      </c>
      <c r="U733">
        <v>0</v>
      </c>
    </row>
    <row r="734" spans="4:21" x14ac:dyDescent="0.25">
      <c r="D734" t="s">
        <v>637</v>
      </c>
      <c r="E734">
        <v>0</v>
      </c>
      <c r="F734">
        <v>0</v>
      </c>
      <c r="G734" t="s">
        <v>637</v>
      </c>
      <c r="H734">
        <v>0</v>
      </c>
      <c r="K734" t="s">
        <v>637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T734" t="s">
        <v>637</v>
      </c>
      <c r="U734">
        <v>0</v>
      </c>
    </row>
    <row r="735" spans="4:21" x14ac:dyDescent="0.25">
      <c r="D735" t="s">
        <v>638</v>
      </c>
      <c r="E735">
        <v>0</v>
      </c>
      <c r="F735">
        <v>0</v>
      </c>
      <c r="G735" t="s">
        <v>638</v>
      </c>
      <c r="H735">
        <v>0</v>
      </c>
      <c r="K735" t="s">
        <v>638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T735" t="s">
        <v>638</v>
      </c>
      <c r="U735">
        <v>0</v>
      </c>
    </row>
    <row r="736" spans="4:21" x14ac:dyDescent="0.25">
      <c r="D736" t="s">
        <v>639</v>
      </c>
      <c r="E736">
        <v>0</v>
      </c>
      <c r="F736">
        <v>0</v>
      </c>
      <c r="G736" t="s">
        <v>639</v>
      </c>
      <c r="H736">
        <v>0</v>
      </c>
      <c r="K736" t="s">
        <v>639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T736" t="s">
        <v>639</v>
      </c>
      <c r="U736">
        <v>0</v>
      </c>
    </row>
    <row r="737" spans="4:21" x14ac:dyDescent="0.25">
      <c r="D737" t="s">
        <v>640</v>
      </c>
      <c r="E737">
        <v>0</v>
      </c>
      <c r="F737">
        <v>0</v>
      </c>
      <c r="G737" t="s">
        <v>640</v>
      </c>
      <c r="H737">
        <v>0</v>
      </c>
      <c r="K737" t="s">
        <v>640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T737" t="s">
        <v>640</v>
      </c>
      <c r="U737">
        <v>0</v>
      </c>
    </row>
    <row r="738" spans="4:21" x14ac:dyDescent="0.25">
      <c r="D738" t="s">
        <v>641</v>
      </c>
      <c r="E738">
        <v>0</v>
      </c>
      <c r="F738">
        <v>0</v>
      </c>
      <c r="G738" t="s">
        <v>641</v>
      </c>
      <c r="H738">
        <v>0</v>
      </c>
      <c r="K738" t="s">
        <v>641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T738" t="s">
        <v>641</v>
      </c>
      <c r="U738">
        <v>0</v>
      </c>
    </row>
    <row r="739" spans="4:21" x14ac:dyDescent="0.25">
      <c r="D739" t="s">
        <v>642</v>
      </c>
      <c r="E739">
        <v>0</v>
      </c>
      <c r="F739">
        <v>0</v>
      </c>
      <c r="G739" t="s">
        <v>642</v>
      </c>
      <c r="H739">
        <v>0</v>
      </c>
      <c r="K739" t="s">
        <v>642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T739" t="s">
        <v>642</v>
      </c>
      <c r="U739">
        <v>0</v>
      </c>
    </row>
    <row r="740" spans="4:21" x14ac:dyDescent="0.25">
      <c r="D740" t="s">
        <v>643</v>
      </c>
      <c r="E740">
        <v>0</v>
      </c>
      <c r="F740">
        <v>0</v>
      </c>
      <c r="G740" t="s">
        <v>643</v>
      </c>
      <c r="H740">
        <v>0</v>
      </c>
      <c r="K740" t="s">
        <v>643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T740" t="s">
        <v>643</v>
      </c>
      <c r="U740">
        <v>0</v>
      </c>
    </row>
    <row r="741" spans="4:21" x14ac:dyDescent="0.25">
      <c r="D741" t="s">
        <v>644</v>
      </c>
      <c r="E741">
        <v>0</v>
      </c>
      <c r="F741">
        <v>0</v>
      </c>
      <c r="G741" t="s">
        <v>644</v>
      </c>
      <c r="H741">
        <v>0</v>
      </c>
      <c r="K741" t="s">
        <v>644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T741" t="s">
        <v>644</v>
      </c>
      <c r="U741">
        <v>0</v>
      </c>
    </row>
    <row r="742" spans="4:21" x14ac:dyDescent="0.25">
      <c r="D742" t="s">
        <v>645</v>
      </c>
      <c r="E742">
        <v>0</v>
      </c>
      <c r="F742">
        <v>0</v>
      </c>
      <c r="G742" t="s">
        <v>645</v>
      </c>
      <c r="H742">
        <v>0</v>
      </c>
      <c r="K742" t="s">
        <v>645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T742" t="s">
        <v>645</v>
      </c>
      <c r="U742">
        <v>0</v>
      </c>
    </row>
    <row r="743" spans="4:21" x14ac:dyDescent="0.25">
      <c r="D743" t="s">
        <v>646</v>
      </c>
      <c r="E743">
        <v>0</v>
      </c>
      <c r="F743">
        <v>0</v>
      </c>
      <c r="G743" t="s">
        <v>646</v>
      </c>
      <c r="H743">
        <v>0</v>
      </c>
      <c r="K743" t="s">
        <v>646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T743" t="s">
        <v>646</v>
      </c>
      <c r="U743">
        <v>0</v>
      </c>
    </row>
    <row r="744" spans="4:21" x14ac:dyDescent="0.25">
      <c r="D744" t="s">
        <v>647</v>
      </c>
      <c r="E744">
        <v>0</v>
      </c>
      <c r="F744">
        <v>0</v>
      </c>
      <c r="G744" t="s">
        <v>647</v>
      </c>
      <c r="H744">
        <v>0</v>
      </c>
      <c r="K744" t="s">
        <v>647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T744" t="s">
        <v>647</v>
      </c>
      <c r="U744">
        <v>0</v>
      </c>
    </row>
    <row r="745" spans="4:21" x14ac:dyDescent="0.25">
      <c r="D745" t="s">
        <v>648</v>
      </c>
      <c r="E745">
        <v>0</v>
      </c>
      <c r="F745">
        <v>0</v>
      </c>
      <c r="G745" t="s">
        <v>648</v>
      </c>
      <c r="H745">
        <v>0</v>
      </c>
      <c r="K745" t="s">
        <v>648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T745" t="s">
        <v>648</v>
      </c>
      <c r="U745">
        <v>0</v>
      </c>
    </row>
    <row r="746" spans="4:21" x14ac:dyDescent="0.25">
      <c r="D746" t="s">
        <v>649</v>
      </c>
      <c r="E746">
        <v>0</v>
      </c>
      <c r="F746">
        <v>0</v>
      </c>
      <c r="G746" t="s">
        <v>649</v>
      </c>
      <c r="H746">
        <v>0</v>
      </c>
      <c r="K746" t="s">
        <v>649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T746" t="s">
        <v>649</v>
      </c>
      <c r="U746">
        <v>0</v>
      </c>
    </row>
    <row r="747" spans="4:21" x14ac:dyDescent="0.25">
      <c r="D747" t="s">
        <v>650</v>
      </c>
      <c r="E747">
        <v>0</v>
      </c>
      <c r="F747">
        <v>0</v>
      </c>
      <c r="G747" t="s">
        <v>650</v>
      </c>
      <c r="H747">
        <v>0</v>
      </c>
      <c r="K747" t="s">
        <v>650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T747" t="s">
        <v>650</v>
      </c>
      <c r="U747">
        <v>0</v>
      </c>
    </row>
    <row r="748" spans="4:21" x14ac:dyDescent="0.25">
      <c r="D748" t="s">
        <v>651</v>
      </c>
      <c r="E748">
        <v>0</v>
      </c>
      <c r="F748">
        <v>0</v>
      </c>
      <c r="G748" t="s">
        <v>651</v>
      </c>
      <c r="H748">
        <v>0</v>
      </c>
      <c r="K748" t="s">
        <v>651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T748" t="s">
        <v>651</v>
      </c>
      <c r="U748">
        <v>0</v>
      </c>
    </row>
    <row r="749" spans="4:21" x14ac:dyDescent="0.25">
      <c r="D749" t="s">
        <v>652</v>
      </c>
      <c r="E749">
        <v>0</v>
      </c>
      <c r="F749">
        <v>0</v>
      </c>
      <c r="G749" t="s">
        <v>652</v>
      </c>
      <c r="H749">
        <v>0</v>
      </c>
      <c r="K749" t="s">
        <v>652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T749" t="s">
        <v>652</v>
      </c>
      <c r="U749">
        <v>0</v>
      </c>
    </row>
    <row r="750" spans="4:21" x14ac:dyDescent="0.25">
      <c r="D750" t="s">
        <v>653</v>
      </c>
      <c r="E750">
        <v>0</v>
      </c>
      <c r="F750">
        <v>0</v>
      </c>
      <c r="G750" t="s">
        <v>653</v>
      </c>
      <c r="H750">
        <v>0</v>
      </c>
      <c r="K750" t="s">
        <v>653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T750" t="s">
        <v>653</v>
      </c>
      <c r="U750">
        <v>0</v>
      </c>
    </row>
    <row r="751" spans="4:21" x14ac:dyDescent="0.25">
      <c r="D751" t="s">
        <v>654</v>
      </c>
      <c r="E751">
        <v>0</v>
      </c>
      <c r="F751">
        <v>0</v>
      </c>
      <c r="G751" t="s">
        <v>654</v>
      </c>
      <c r="H751">
        <v>0</v>
      </c>
      <c r="K751" t="s">
        <v>654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T751" t="s">
        <v>654</v>
      </c>
      <c r="U751">
        <v>0</v>
      </c>
    </row>
    <row r="752" spans="4:21" x14ac:dyDescent="0.25">
      <c r="D752" t="s">
        <v>655</v>
      </c>
      <c r="E752">
        <v>0</v>
      </c>
      <c r="F752">
        <v>0</v>
      </c>
      <c r="G752" t="s">
        <v>655</v>
      </c>
      <c r="H752">
        <v>0</v>
      </c>
      <c r="K752" t="s">
        <v>655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T752" t="s">
        <v>655</v>
      </c>
      <c r="U752">
        <v>0</v>
      </c>
    </row>
    <row r="753" spans="4:21" x14ac:dyDescent="0.25">
      <c r="D753" t="s">
        <v>656</v>
      </c>
      <c r="E753">
        <v>0</v>
      </c>
      <c r="F753">
        <v>0</v>
      </c>
      <c r="G753" t="s">
        <v>656</v>
      </c>
      <c r="H753">
        <v>0</v>
      </c>
      <c r="K753" t="s">
        <v>656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T753" t="s">
        <v>656</v>
      </c>
      <c r="U753">
        <v>0</v>
      </c>
    </row>
    <row r="754" spans="4:21" x14ac:dyDescent="0.25">
      <c r="D754" t="s">
        <v>657</v>
      </c>
      <c r="E754">
        <v>0</v>
      </c>
      <c r="F754">
        <v>0</v>
      </c>
      <c r="G754" t="s">
        <v>657</v>
      </c>
      <c r="H754">
        <v>0</v>
      </c>
      <c r="K754" t="s">
        <v>657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T754" t="s">
        <v>657</v>
      </c>
      <c r="U754">
        <v>0</v>
      </c>
    </row>
    <row r="755" spans="4:21" x14ac:dyDescent="0.25">
      <c r="D755" t="s">
        <v>658</v>
      </c>
      <c r="E755">
        <v>0</v>
      </c>
      <c r="F755">
        <v>0</v>
      </c>
      <c r="G755" t="s">
        <v>658</v>
      </c>
      <c r="H755">
        <v>0</v>
      </c>
      <c r="K755" t="s">
        <v>658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T755" t="s">
        <v>658</v>
      </c>
      <c r="U755">
        <v>0</v>
      </c>
    </row>
    <row r="756" spans="4:21" x14ac:dyDescent="0.25">
      <c r="D756" t="s">
        <v>659</v>
      </c>
      <c r="E756">
        <v>0</v>
      </c>
      <c r="F756">
        <v>0</v>
      </c>
      <c r="G756" t="s">
        <v>659</v>
      </c>
      <c r="H756">
        <v>0</v>
      </c>
      <c r="K756" t="s">
        <v>659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T756" t="s">
        <v>659</v>
      </c>
      <c r="U756">
        <v>0</v>
      </c>
    </row>
    <row r="757" spans="4:21" x14ac:dyDescent="0.25">
      <c r="D757" t="s">
        <v>660</v>
      </c>
      <c r="E757">
        <v>0</v>
      </c>
      <c r="F757">
        <v>0</v>
      </c>
      <c r="G757" t="s">
        <v>660</v>
      </c>
      <c r="H757">
        <v>0</v>
      </c>
      <c r="K757" t="s">
        <v>660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T757" t="s">
        <v>660</v>
      </c>
      <c r="U757">
        <v>0</v>
      </c>
    </row>
    <row r="758" spans="4:21" x14ac:dyDescent="0.25">
      <c r="D758" t="s">
        <v>661</v>
      </c>
      <c r="E758">
        <v>0</v>
      </c>
      <c r="F758">
        <v>0</v>
      </c>
      <c r="G758" t="s">
        <v>661</v>
      </c>
      <c r="H758">
        <v>0</v>
      </c>
      <c r="K758" t="s">
        <v>661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T758" t="s">
        <v>661</v>
      </c>
      <c r="U758">
        <v>0</v>
      </c>
    </row>
    <row r="759" spans="4:21" x14ac:dyDescent="0.25">
      <c r="D759" t="s">
        <v>662</v>
      </c>
      <c r="E759">
        <v>0</v>
      </c>
      <c r="F759">
        <v>0</v>
      </c>
      <c r="G759" t="s">
        <v>662</v>
      </c>
      <c r="H759">
        <v>0</v>
      </c>
      <c r="K759" t="s">
        <v>662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T759" t="s">
        <v>662</v>
      </c>
      <c r="U759">
        <v>0</v>
      </c>
    </row>
    <row r="760" spans="4:21" x14ac:dyDescent="0.25">
      <c r="D760" t="s">
        <v>663</v>
      </c>
      <c r="E760">
        <v>0</v>
      </c>
      <c r="F760">
        <v>0</v>
      </c>
      <c r="G760" t="s">
        <v>663</v>
      </c>
      <c r="H760">
        <v>0</v>
      </c>
      <c r="K760" t="s">
        <v>663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T760" t="s">
        <v>663</v>
      </c>
      <c r="U760">
        <v>0</v>
      </c>
    </row>
    <row r="761" spans="4:21" x14ac:dyDescent="0.25">
      <c r="D761" t="s">
        <v>664</v>
      </c>
      <c r="E761">
        <v>0</v>
      </c>
      <c r="F761">
        <v>0</v>
      </c>
      <c r="G761" t="s">
        <v>664</v>
      </c>
      <c r="H761">
        <v>0</v>
      </c>
      <c r="K761" t="s">
        <v>664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T761" t="s">
        <v>664</v>
      </c>
      <c r="U761">
        <v>0</v>
      </c>
    </row>
    <row r="762" spans="4:21" x14ac:dyDescent="0.25">
      <c r="D762" t="s">
        <v>665</v>
      </c>
      <c r="E762">
        <v>0</v>
      </c>
      <c r="F762">
        <v>0</v>
      </c>
      <c r="G762" t="s">
        <v>665</v>
      </c>
      <c r="H762">
        <v>0</v>
      </c>
      <c r="K762" t="s">
        <v>665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T762" t="s">
        <v>665</v>
      </c>
      <c r="U762">
        <v>0</v>
      </c>
    </row>
    <row r="763" spans="4:21" x14ac:dyDescent="0.25">
      <c r="D763" t="s">
        <v>666</v>
      </c>
      <c r="E763">
        <v>0</v>
      </c>
      <c r="F763">
        <v>0</v>
      </c>
      <c r="G763" t="s">
        <v>666</v>
      </c>
      <c r="H763">
        <v>0</v>
      </c>
      <c r="K763" t="s">
        <v>666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T763" t="s">
        <v>666</v>
      </c>
      <c r="U763">
        <v>0</v>
      </c>
    </row>
    <row r="764" spans="4:21" x14ac:dyDescent="0.25">
      <c r="D764" t="s">
        <v>667</v>
      </c>
      <c r="E764">
        <v>0</v>
      </c>
      <c r="F764">
        <v>0</v>
      </c>
      <c r="G764" t="s">
        <v>667</v>
      </c>
      <c r="H764">
        <v>0</v>
      </c>
      <c r="K764" t="s">
        <v>667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T764" t="s">
        <v>667</v>
      </c>
      <c r="U764">
        <v>0</v>
      </c>
    </row>
    <row r="765" spans="4:21" x14ac:dyDescent="0.25">
      <c r="D765" t="s">
        <v>668</v>
      </c>
      <c r="E765">
        <v>0</v>
      </c>
      <c r="F765">
        <v>0</v>
      </c>
      <c r="G765" t="s">
        <v>668</v>
      </c>
      <c r="H765">
        <v>0</v>
      </c>
      <c r="K765" t="s">
        <v>668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T765" t="s">
        <v>668</v>
      </c>
      <c r="U765">
        <v>0</v>
      </c>
    </row>
    <row r="766" spans="4:21" x14ac:dyDescent="0.25">
      <c r="D766" t="s">
        <v>669</v>
      </c>
      <c r="E766">
        <v>0</v>
      </c>
      <c r="F766">
        <v>0</v>
      </c>
      <c r="G766" t="s">
        <v>669</v>
      </c>
      <c r="H766">
        <v>0</v>
      </c>
      <c r="K766" t="s">
        <v>669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T766" t="s">
        <v>669</v>
      </c>
      <c r="U766">
        <v>0</v>
      </c>
    </row>
    <row r="767" spans="4:21" x14ac:dyDescent="0.25">
      <c r="D767" t="s">
        <v>670</v>
      </c>
      <c r="E767">
        <v>0</v>
      </c>
      <c r="F767">
        <v>0</v>
      </c>
      <c r="G767" t="s">
        <v>670</v>
      </c>
      <c r="H767">
        <v>0</v>
      </c>
      <c r="K767" t="s">
        <v>670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T767" t="s">
        <v>670</v>
      </c>
      <c r="U767">
        <v>0</v>
      </c>
    </row>
    <row r="768" spans="4:21" x14ac:dyDescent="0.25">
      <c r="D768" t="s">
        <v>671</v>
      </c>
      <c r="E768">
        <v>0</v>
      </c>
      <c r="F768">
        <v>0</v>
      </c>
      <c r="G768" t="s">
        <v>671</v>
      </c>
      <c r="H768">
        <v>0</v>
      </c>
      <c r="K768" t="s">
        <v>671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T768" t="s">
        <v>671</v>
      </c>
      <c r="U768">
        <v>0</v>
      </c>
    </row>
    <row r="769" spans="4:21" x14ac:dyDescent="0.25">
      <c r="D769" t="s">
        <v>672</v>
      </c>
      <c r="E769">
        <v>0</v>
      </c>
      <c r="F769">
        <v>0</v>
      </c>
      <c r="G769" t="s">
        <v>672</v>
      </c>
      <c r="H769">
        <v>0</v>
      </c>
      <c r="K769" t="s">
        <v>672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T769" t="s">
        <v>672</v>
      </c>
      <c r="U769">
        <v>0</v>
      </c>
    </row>
    <row r="770" spans="4:21" x14ac:dyDescent="0.25">
      <c r="D770" t="s">
        <v>673</v>
      </c>
      <c r="E770">
        <v>0</v>
      </c>
      <c r="F770">
        <v>0</v>
      </c>
      <c r="G770" t="s">
        <v>673</v>
      </c>
      <c r="H770">
        <v>0</v>
      </c>
      <c r="K770" t="s">
        <v>673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T770" t="s">
        <v>673</v>
      </c>
      <c r="U770">
        <v>0</v>
      </c>
    </row>
    <row r="771" spans="4:21" x14ac:dyDescent="0.25">
      <c r="D771" t="s">
        <v>674</v>
      </c>
      <c r="E771">
        <v>0</v>
      </c>
      <c r="F771">
        <v>0</v>
      </c>
      <c r="G771" t="s">
        <v>674</v>
      </c>
      <c r="H771">
        <v>0</v>
      </c>
      <c r="K771" t="s">
        <v>674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T771" t="s">
        <v>674</v>
      </c>
      <c r="U771">
        <v>0</v>
      </c>
    </row>
    <row r="772" spans="4:21" x14ac:dyDescent="0.25">
      <c r="D772" t="s">
        <v>675</v>
      </c>
      <c r="E772">
        <v>0</v>
      </c>
      <c r="F772">
        <v>0</v>
      </c>
      <c r="G772" t="s">
        <v>675</v>
      </c>
      <c r="H772">
        <v>0</v>
      </c>
      <c r="K772" t="s">
        <v>675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T772" t="s">
        <v>675</v>
      </c>
      <c r="U772">
        <v>0</v>
      </c>
    </row>
    <row r="773" spans="4:21" x14ac:dyDescent="0.25">
      <c r="D773" t="s">
        <v>676</v>
      </c>
      <c r="E773">
        <v>0</v>
      </c>
      <c r="F773">
        <v>0</v>
      </c>
      <c r="G773" t="s">
        <v>676</v>
      </c>
      <c r="H773">
        <v>0</v>
      </c>
      <c r="K773" t="s">
        <v>676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T773" t="s">
        <v>676</v>
      </c>
      <c r="U773">
        <v>0</v>
      </c>
    </row>
    <row r="774" spans="4:21" x14ac:dyDescent="0.25">
      <c r="D774" t="s">
        <v>677</v>
      </c>
      <c r="E774">
        <v>0</v>
      </c>
      <c r="F774">
        <v>0</v>
      </c>
      <c r="G774" t="s">
        <v>677</v>
      </c>
      <c r="H774">
        <v>0</v>
      </c>
      <c r="K774" t="s">
        <v>677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T774" t="s">
        <v>677</v>
      </c>
      <c r="U774">
        <v>0</v>
      </c>
    </row>
    <row r="775" spans="4:21" x14ac:dyDescent="0.25">
      <c r="D775" t="s">
        <v>678</v>
      </c>
      <c r="E775">
        <v>0</v>
      </c>
      <c r="F775">
        <v>0</v>
      </c>
      <c r="G775" t="s">
        <v>678</v>
      </c>
      <c r="H775">
        <v>0</v>
      </c>
      <c r="K775" t="s">
        <v>678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T775" t="s">
        <v>678</v>
      </c>
      <c r="U775">
        <v>0</v>
      </c>
    </row>
    <row r="776" spans="4:21" x14ac:dyDescent="0.25">
      <c r="D776" t="s">
        <v>679</v>
      </c>
      <c r="E776">
        <v>0</v>
      </c>
      <c r="F776">
        <v>0</v>
      </c>
      <c r="G776" t="s">
        <v>679</v>
      </c>
      <c r="H776">
        <v>0</v>
      </c>
      <c r="K776" t="s">
        <v>679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T776" t="s">
        <v>679</v>
      </c>
      <c r="U776">
        <v>0</v>
      </c>
    </row>
    <row r="777" spans="4:21" x14ac:dyDescent="0.25">
      <c r="D777" t="s">
        <v>680</v>
      </c>
      <c r="E777">
        <v>0</v>
      </c>
      <c r="F777">
        <v>0</v>
      </c>
      <c r="G777" t="s">
        <v>680</v>
      </c>
      <c r="H777">
        <v>0</v>
      </c>
      <c r="K777" t="s">
        <v>680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T777" t="s">
        <v>680</v>
      </c>
      <c r="U777">
        <v>0</v>
      </c>
    </row>
    <row r="778" spans="4:21" x14ac:dyDescent="0.25">
      <c r="D778" t="s">
        <v>681</v>
      </c>
      <c r="E778">
        <v>0</v>
      </c>
      <c r="F778">
        <v>0</v>
      </c>
      <c r="G778" t="s">
        <v>681</v>
      </c>
      <c r="H778">
        <v>0</v>
      </c>
      <c r="K778" t="s">
        <v>681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T778" t="s">
        <v>681</v>
      </c>
      <c r="U778">
        <v>0</v>
      </c>
    </row>
    <row r="779" spans="4:21" x14ac:dyDescent="0.25">
      <c r="D779" t="s">
        <v>682</v>
      </c>
      <c r="E779">
        <v>0</v>
      </c>
      <c r="F779">
        <v>0</v>
      </c>
      <c r="G779" t="s">
        <v>682</v>
      </c>
      <c r="H779">
        <v>0</v>
      </c>
      <c r="K779" t="s">
        <v>682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T779" t="s">
        <v>682</v>
      </c>
      <c r="U779">
        <v>0</v>
      </c>
    </row>
    <row r="780" spans="4:21" x14ac:dyDescent="0.25">
      <c r="D780" t="s">
        <v>683</v>
      </c>
      <c r="E780">
        <v>0</v>
      </c>
      <c r="F780">
        <v>0</v>
      </c>
      <c r="G780" t="s">
        <v>683</v>
      </c>
      <c r="H780">
        <v>0</v>
      </c>
      <c r="K780" t="s">
        <v>683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T780" t="s">
        <v>683</v>
      </c>
      <c r="U780">
        <v>0</v>
      </c>
    </row>
    <row r="781" spans="4:21" x14ac:dyDescent="0.25">
      <c r="D781" t="s">
        <v>684</v>
      </c>
      <c r="E781">
        <v>0</v>
      </c>
      <c r="F781">
        <v>0</v>
      </c>
      <c r="G781" t="s">
        <v>684</v>
      </c>
      <c r="H781">
        <v>0</v>
      </c>
      <c r="K781" t="s">
        <v>684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T781" t="s">
        <v>684</v>
      </c>
      <c r="U781">
        <v>0</v>
      </c>
    </row>
    <row r="782" spans="4:21" x14ac:dyDescent="0.25">
      <c r="D782" t="s">
        <v>685</v>
      </c>
      <c r="E782">
        <v>0</v>
      </c>
      <c r="F782">
        <v>0</v>
      </c>
      <c r="G782" t="s">
        <v>685</v>
      </c>
      <c r="H782">
        <v>0</v>
      </c>
      <c r="K782" t="s">
        <v>685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T782" t="s">
        <v>685</v>
      </c>
      <c r="U782">
        <v>0</v>
      </c>
    </row>
    <row r="783" spans="4:21" x14ac:dyDescent="0.25">
      <c r="D783" t="s">
        <v>686</v>
      </c>
      <c r="E783">
        <v>0</v>
      </c>
      <c r="F783">
        <v>0</v>
      </c>
      <c r="G783" t="s">
        <v>686</v>
      </c>
      <c r="H783">
        <v>0</v>
      </c>
      <c r="K783" t="s">
        <v>686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T783" t="s">
        <v>686</v>
      </c>
      <c r="U783">
        <v>0</v>
      </c>
    </row>
    <row r="784" spans="4:21" x14ac:dyDescent="0.25">
      <c r="D784" t="s">
        <v>687</v>
      </c>
      <c r="E784">
        <v>0</v>
      </c>
      <c r="F784">
        <v>0</v>
      </c>
      <c r="G784" t="s">
        <v>687</v>
      </c>
      <c r="H784">
        <v>0</v>
      </c>
      <c r="K784" t="s">
        <v>687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T784" t="s">
        <v>687</v>
      </c>
      <c r="U784">
        <v>0</v>
      </c>
    </row>
    <row r="785" spans="4:21" x14ac:dyDescent="0.25">
      <c r="D785" t="s">
        <v>688</v>
      </c>
      <c r="E785">
        <v>0</v>
      </c>
      <c r="F785">
        <v>0</v>
      </c>
      <c r="G785" t="s">
        <v>688</v>
      </c>
      <c r="H785">
        <v>0</v>
      </c>
      <c r="K785" t="s">
        <v>688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T785" t="s">
        <v>688</v>
      </c>
      <c r="U785">
        <v>0</v>
      </c>
    </row>
    <row r="786" spans="4:21" x14ac:dyDescent="0.25">
      <c r="D786" t="s">
        <v>689</v>
      </c>
      <c r="E786">
        <v>0</v>
      </c>
      <c r="F786">
        <v>0</v>
      </c>
      <c r="G786" t="s">
        <v>689</v>
      </c>
      <c r="H786">
        <v>0</v>
      </c>
      <c r="K786" t="s">
        <v>689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T786" t="s">
        <v>689</v>
      </c>
      <c r="U786">
        <v>0</v>
      </c>
    </row>
    <row r="787" spans="4:21" x14ac:dyDescent="0.25">
      <c r="D787" t="s">
        <v>690</v>
      </c>
      <c r="E787">
        <v>0</v>
      </c>
      <c r="F787">
        <v>0</v>
      </c>
      <c r="G787" t="s">
        <v>690</v>
      </c>
      <c r="H787">
        <v>0</v>
      </c>
      <c r="K787" t="s">
        <v>690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T787" t="s">
        <v>690</v>
      </c>
      <c r="U787">
        <v>0</v>
      </c>
    </row>
    <row r="788" spans="4:21" x14ac:dyDescent="0.25">
      <c r="D788" t="s">
        <v>691</v>
      </c>
      <c r="E788">
        <v>0</v>
      </c>
      <c r="F788">
        <v>0</v>
      </c>
      <c r="G788" t="s">
        <v>691</v>
      </c>
      <c r="H788">
        <v>0</v>
      </c>
      <c r="K788" t="s">
        <v>691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T788" t="s">
        <v>691</v>
      </c>
      <c r="U788">
        <v>0</v>
      </c>
    </row>
    <row r="789" spans="4:21" x14ac:dyDescent="0.25">
      <c r="D789" t="s">
        <v>692</v>
      </c>
      <c r="E789">
        <v>0</v>
      </c>
      <c r="F789">
        <v>0</v>
      </c>
      <c r="G789" t="s">
        <v>692</v>
      </c>
      <c r="H789">
        <v>0</v>
      </c>
      <c r="K789" t="s">
        <v>692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T789" t="s">
        <v>692</v>
      </c>
      <c r="U789">
        <v>0</v>
      </c>
    </row>
    <row r="790" spans="4:21" x14ac:dyDescent="0.25">
      <c r="D790" t="s">
        <v>693</v>
      </c>
      <c r="E790">
        <v>0</v>
      </c>
      <c r="F790">
        <v>0</v>
      </c>
      <c r="G790" t="s">
        <v>693</v>
      </c>
      <c r="H790">
        <v>0</v>
      </c>
      <c r="K790" t="s">
        <v>693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T790" t="s">
        <v>693</v>
      </c>
      <c r="U790">
        <v>0</v>
      </c>
    </row>
    <row r="791" spans="4:21" x14ac:dyDescent="0.25">
      <c r="D791" t="s">
        <v>694</v>
      </c>
      <c r="E791">
        <v>0</v>
      </c>
      <c r="F791">
        <v>0</v>
      </c>
      <c r="G791" t="s">
        <v>694</v>
      </c>
      <c r="H791">
        <v>0</v>
      </c>
      <c r="K791" t="s">
        <v>694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T791" t="s">
        <v>694</v>
      </c>
      <c r="U791">
        <v>0</v>
      </c>
    </row>
    <row r="792" spans="4:21" x14ac:dyDescent="0.25">
      <c r="D792" t="s">
        <v>695</v>
      </c>
      <c r="E792">
        <v>0</v>
      </c>
      <c r="F792">
        <v>0</v>
      </c>
      <c r="G792" t="s">
        <v>695</v>
      </c>
      <c r="H792">
        <v>0</v>
      </c>
      <c r="K792" t="s">
        <v>695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T792" t="s">
        <v>695</v>
      </c>
      <c r="U792">
        <v>0</v>
      </c>
    </row>
    <row r="793" spans="4:21" x14ac:dyDescent="0.25">
      <c r="D793" t="s">
        <v>696</v>
      </c>
      <c r="E793">
        <v>0</v>
      </c>
      <c r="F793">
        <v>0</v>
      </c>
      <c r="G793" t="s">
        <v>696</v>
      </c>
      <c r="H793">
        <v>0</v>
      </c>
      <c r="K793" t="s">
        <v>696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T793" t="s">
        <v>696</v>
      </c>
      <c r="U793">
        <v>0</v>
      </c>
    </row>
    <row r="794" spans="4:21" x14ac:dyDescent="0.25">
      <c r="D794" t="s">
        <v>697</v>
      </c>
      <c r="E794">
        <v>0</v>
      </c>
      <c r="F794">
        <v>0</v>
      </c>
      <c r="G794" t="s">
        <v>697</v>
      </c>
      <c r="H794">
        <v>0</v>
      </c>
      <c r="K794" t="s">
        <v>697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T794" t="s">
        <v>697</v>
      </c>
      <c r="U794">
        <v>0</v>
      </c>
    </row>
    <row r="795" spans="4:21" x14ac:dyDescent="0.25">
      <c r="D795">
        <v>9912</v>
      </c>
      <c r="E795">
        <v>0</v>
      </c>
      <c r="F795">
        <v>0</v>
      </c>
      <c r="G795">
        <v>9912</v>
      </c>
      <c r="H795">
        <v>0</v>
      </c>
      <c r="K795">
        <v>9912</v>
      </c>
      <c r="L795">
        <v>0</v>
      </c>
      <c r="M795">
        <v>0</v>
      </c>
      <c r="N795">
        <v>0</v>
      </c>
      <c r="O795">
        <v>0</v>
      </c>
      <c r="P795">
        <v>8</v>
      </c>
      <c r="Q795">
        <v>3</v>
      </c>
      <c r="T795">
        <v>9912</v>
      </c>
      <c r="U795">
        <v>0</v>
      </c>
    </row>
    <row r="796" spans="4:21" x14ac:dyDescent="0.25">
      <c r="D796">
        <v>9902</v>
      </c>
      <c r="E796">
        <v>0</v>
      </c>
      <c r="F796">
        <v>0</v>
      </c>
      <c r="G796">
        <v>9902</v>
      </c>
      <c r="H796">
        <v>1</v>
      </c>
      <c r="K796">
        <v>9902</v>
      </c>
      <c r="L796">
        <v>1</v>
      </c>
      <c r="M796">
        <v>0</v>
      </c>
      <c r="N796">
        <v>0</v>
      </c>
      <c r="O796">
        <v>2</v>
      </c>
      <c r="P796">
        <v>0</v>
      </c>
      <c r="Q796">
        <v>0</v>
      </c>
      <c r="T796">
        <v>9902</v>
      </c>
      <c r="U796">
        <v>0</v>
      </c>
    </row>
    <row r="797" spans="4:21" x14ac:dyDescent="0.25">
      <c r="D797">
        <v>9909</v>
      </c>
      <c r="E797">
        <v>0</v>
      </c>
      <c r="F797">
        <v>0</v>
      </c>
      <c r="G797">
        <v>9909</v>
      </c>
      <c r="H797">
        <v>0</v>
      </c>
      <c r="K797">
        <v>9909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T797">
        <v>9909</v>
      </c>
      <c r="U797">
        <v>0</v>
      </c>
    </row>
    <row r="798" spans="4:21" x14ac:dyDescent="0.25">
      <c r="D798">
        <v>8713</v>
      </c>
      <c r="E798">
        <v>0</v>
      </c>
      <c r="F798">
        <v>0</v>
      </c>
      <c r="G798">
        <v>8713</v>
      </c>
      <c r="H798">
        <v>0</v>
      </c>
      <c r="K798">
        <v>8713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T798">
        <v>8713</v>
      </c>
      <c r="U798">
        <v>0</v>
      </c>
    </row>
    <row r="799" spans="4:21" x14ac:dyDescent="0.25">
      <c r="D799" t="s">
        <v>698</v>
      </c>
      <c r="E799">
        <v>0</v>
      </c>
      <c r="F799">
        <v>0</v>
      </c>
      <c r="G799" t="s">
        <v>698</v>
      </c>
      <c r="H799">
        <v>0</v>
      </c>
      <c r="K799" t="s">
        <v>698</v>
      </c>
      <c r="L799">
        <v>0</v>
      </c>
      <c r="M799">
        <v>0</v>
      </c>
      <c r="N799">
        <v>1</v>
      </c>
      <c r="O799">
        <v>1</v>
      </c>
      <c r="P799">
        <v>0</v>
      </c>
      <c r="Q799">
        <v>0</v>
      </c>
      <c r="T799" t="s">
        <v>698</v>
      </c>
      <c r="U799">
        <v>0</v>
      </c>
    </row>
    <row r="800" spans="4:21" x14ac:dyDescent="0.25">
      <c r="D800">
        <v>4483</v>
      </c>
      <c r="E800">
        <v>0</v>
      </c>
      <c r="F800">
        <v>0</v>
      </c>
      <c r="G800">
        <v>4483</v>
      </c>
      <c r="H800">
        <v>0</v>
      </c>
      <c r="K800">
        <v>4483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T800">
        <v>4483</v>
      </c>
      <c r="U800">
        <v>0</v>
      </c>
    </row>
    <row r="801" spans="4:21" x14ac:dyDescent="0.25">
      <c r="D801">
        <v>3903</v>
      </c>
      <c r="E801">
        <v>0</v>
      </c>
      <c r="F801">
        <v>0</v>
      </c>
      <c r="G801">
        <v>3903</v>
      </c>
      <c r="H801">
        <v>0</v>
      </c>
      <c r="K801">
        <v>3903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T801">
        <v>3903</v>
      </c>
      <c r="U801">
        <v>0</v>
      </c>
    </row>
    <row r="802" spans="4:21" x14ac:dyDescent="0.25">
      <c r="D802">
        <v>3832</v>
      </c>
      <c r="E802">
        <v>0</v>
      </c>
      <c r="F802">
        <v>0</v>
      </c>
      <c r="G802">
        <v>3832</v>
      </c>
      <c r="H802">
        <v>0</v>
      </c>
      <c r="K802">
        <v>3832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T802">
        <v>3832</v>
      </c>
      <c r="U802">
        <v>0</v>
      </c>
    </row>
    <row r="803" spans="4:21" x14ac:dyDescent="0.25">
      <c r="D803">
        <v>3602</v>
      </c>
      <c r="E803">
        <v>0</v>
      </c>
      <c r="F803">
        <v>0</v>
      </c>
      <c r="G803">
        <v>3602</v>
      </c>
      <c r="H803">
        <v>0</v>
      </c>
      <c r="K803">
        <v>3602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T803">
        <v>3602</v>
      </c>
      <c r="U803">
        <v>0</v>
      </c>
    </row>
    <row r="804" spans="4:21" x14ac:dyDescent="0.25">
      <c r="D804">
        <v>3713</v>
      </c>
      <c r="E804">
        <v>0</v>
      </c>
      <c r="F804">
        <v>0</v>
      </c>
      <c r="G804">
        <v>3713</v>
      </c>
      <c r="H804">
        <v>0</v>
      </c>
      <c r="K804">
        <v>3713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T804">
        <v>3713</v>
      </c>
      <c r="U804">
        <v>0</v>
      </c>
    </row>
    <row r="805" spans="4:21" x14ac:dyDescent="0.25">
      <c r="D805">
        <v>8201</v>
      </c>
      <c r="E805">
        <v>0</v>
      </c>
      <c r="F805">
        <v>0</v>
      </c>
      <c r="G805">
        <v>8201</v>
      </c>
      <c r="H805">
        <v>0</v>
      </c>
      <c r="K805">
        <v>8201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T805">
        <v>8201</v>
      </c>
      <c r="U805">
        <v>0</v>
      </c>
    </row>
    <row r="806" spans="4:21" x14ac:dyDescent="0.25">
      <c r="D806">
        <v>8111</v>
      </c>
      <c r="E806">
        <v>0</v>
      </c>
      <c r="F806">
        <v>0</v>
      </c>
      <c r="G806">
        <v>8111</v>
      </c>
      <c r="H806">
        <v>0</v>
      </c>
      <c r="K806">
        <v>8111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T806">
        <v>8111</v>
      </c>
      <c r="U806">
        <v>0</v>
      </c>
    </row>
    <row r="807" spans="4:21" x14ac:dyDescent="0.25">
      <c r="D807">
        <v>4464</v>
      </c>
      <c r="E807">
        <v>0</v>
      </c>
      <c r="F807">
        <v>0</v>
      </c>
      <c r="G807">
        <v>4464</v>
      </c>
      <c r="H807">
        <v>0</v>
      </c>
      <c r="K807">
        <v>4464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T807">
        <v>4464</v>
      </c>
      <c r="U807">
        <v>0</v>
      </c>
    </row>
    <row r="808" spans="4:21" x14ac:dyDescent="0.25">
      <c r="D808">
        <v>7491</v>
      </c>
      <c r="E808">
        <v>0</v>
      </c>
      <c r="F808">
        <v>0</v>
      </c>
      <c r="G808">
        <v>7491</v>
      </c>
      <c r="H808">
        <v>0</v>
      </c>
      <c r="K808">
        <v>7491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T808">
        <v>7491</v>
      </c>
      <c r="U808">
        <v>0</v>
      </c>
    </row>
    <row r="809" spans="4:21" x14ac:dyDescent="0.25">
      <c r="D809">
        <v>4463</v>
      </c>
      <c r="E809">
        <v>0</v>
      </c>
      <c r="F809">
        <v>0</v>
      </c>
      <c r="G809">
        <v>4463</v>
      </c>
      <c r="H809">
        <v>0</v>
      </c>
      <c r="K809">
        <v>4463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T809">
        <v>4463</v>
      </c>
      <c r="U809">
        <v>0</v>
      </c>
    </row>
    <row r="810" spans="4:21" x14ac:dyDescent="0.25">
      <c r="D810">
        <v>4496</v>
      </c>
      <c r="E810">
        <v>0</v>
      </c>
      <c r="F810">
        <v>0</v>
      </c>
      <c r="G810">
        <v>4496</v>
      </c>
      <c r="H810">
        <v>0</v>
      </c>
      <c r="K810">
        <v>4496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T810">
        <v>4496</v>
      </c>
      <c r="U810">
        <v>0</v>
      </c>
    </row>
    <row r="811" spans="4:21" x14ac:dyDescent="0.25">
      <c r="D811" t="s">
        <v>699</v>
      </c>
      <c r="E811">
        <v>0</v>
      </c>
      <c r="F811">
        <v>0</v>
      </c>
      <c r="G811" t="s">
        <v>699</v>
      </c>
      <c r="H811">
        <v>0</v>
      </c>
      <c r="K811" t="s">
        <v>699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T811" t="s">
        <v>699</v>
      </c>
      <c r="U811">
        <v>0</v>
      </c>
    </row>
    <row r="812" spans="4:21" x14ac:dyDescent="0.25">
      <c r="D812" t="s">
        <v>700</v>
      </c>
      <c r="E812">
        <v>0</v>
      </c>
      <c r="F812">
        <v>0</v>
      </c>
      <c r="G812" t="s">
        <v>700</v>
      </c>
      <c r="H812">
        <v>0</v>
      </c>
      <c r="K812" t="s">
        <v>700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T812" t="s">
        <v>700</v>
      </c>
      <c r="U812">
        <v>0</v>
      </c>
    </row>
    <row r="813" spans="4:21" x14ac:dyDescent="0.25">
      <c r="D813" t="s">
        <v>701</v>
      </c>
      <c r="E813">
        <v>0</v>
      </c>
      <c r="F813">
        <v>0</v>
      </c>
      <c r="G813" t="s">
        <v>701</v>
      </c>
      <c r="H813">
        <v>0</v>
      </c>
      <c r="K813" t="s">
        <v>701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T813" t="s">
        <v>701</v>
      </c>
      <c r="U813">
        <v>0</v>
      </c>
    </row>
    <row r="814" spans="4:21" x14ac:dyDescent="0.25">
      <c r="D814" t="s">
        <v>702</v>
      </c>
      <c r="E814">
        <v>0</v>
      </c>
      <c r="F814">
        <v>0</v>
      </c>
      <c r="G814" t="s">
        <v>702</v>
      </c>
      <c r="H814">
        <v>0</v>
      </c>
      <c r="K814" t="s">
        <v>702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T814" t="s">
        <v>702</v>
      </c>
      <c r="U814">
        <v>0</v>
      </c>
    </row>
    <row r="815" spans="4:21" x14ac:dyDescent="0.25">
      <c r="D815" t="s">
        <v>703</v>
      </c>
      <c r="E815">
        <v>84</v>
      </c>
      <c r="F815">
        <v>37</v>
      </c>
      <c r="G815" t="s">
        <v>703</v>
      </c>
      <c r="H815">
        <v>37</v>
      </c>
      <c r="K815" t="s">
        <v>703</v>
      </c>
      <c r="L815">
        <v>49</v>
      </c>
      <c r="M815">
        <v>90</v>
      </c>
      <c r="N815">
        <v>164</v>
      </c>
      <c r="O815">
        <v>45</v>
      </c>
      <c r="P815">
        <v>19</v>
      </c>
      <c r="Q815">
        <v>55</v>
      </c>
      <c r="T815" t="s">
        <v>703</v>
      </c>
      <c r="U815">
        <v>341</v>
      </c>
    </row>
    <row r="816" spans="4:21" x14ac:dyDescent="0.25">
      <c r="D816">
        <v>804751</v>
      </c>
      <c r="E816">
        <v>12</v>
      </c>
      <c r="F816">
        <v>22</v>
      </c>
      <c r="G816">
        <v>804751</v>
      </c>
      <c r="H816">
        <v>28</v>
      </c>
      <c r="K816">
        <v>804751</v>
      </c>
      <c r="L816">
        <v>16</v>
      </c>
      <c r="M816">
        <v>18</v>
      </c>
      <c r="N816">
        <v>6</v>
      </c>
      <c r="O816">
        <v>13</v>
      </c>
      <c r="P816">
        <v>12</v>
      </c>
      <c r="Q816">
        <v>6</v>
      </c>
      <c r="T816">
        <v>804751</v>
      </c>
      <c r="U816">
        <v>0</v>
      </c>
    </row>
    <row r="817" spans="4:21" x14ac:dyDescent="0.25">
      <c r="D817" t="s">
        <v>704</v>
      </c>
      <c r="E817">
        <v>0</v>
      </c>
      <c r="F817">
        <v>0</v>
      </c>
      <c r="G817" t="s">
        <v>704</v>
      </c>
      <c r="H817">
        <v>0</v>
      </c>
      <c r="K817" t="s">
        <v>704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T817" t="s">
        <v>704</v>
      </c>
      <c r="U817">
        <v>0</v>
      </c>
    </row>
    <row r="818" spans="4:21" x14ac:dyDescent="0.25">
      <c r="D818" t="s">
        <v>705</v>
      </c>
      <c r="E818">
        <v>0</v>
      </c>
      <c r="F818">
        <v>0</v>
      </c>
      <c r="G818" t="s">
        <v>705</v>
      </c>
      <c r="H818">
        <v>0</v>
      </c>
      <c r="K818" t="s">
        <v>705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T818" t="s">
        <v>705</v>
      </c>
      <c r="U818">
        <v>0</v>
      </c>
    </row>
    <row r="819" spans="4:21" x14ac:dyDescent="0.25">
      <c r="D819" t="s">
        <v>706</v>
      </c>
      <c r="E819">
        <v>0</v>
      </c>
      <c r="F819">
        <v>0</v>
      </c>
      <c r="G819" t="s">
        <v>706</v>
      </c>
      <c r="H819">
        <v>0</v>
      </c>
      <c r="K819" t="s">
        <v>706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T819" t="s">
        <v>706</v>
      </c>
      <c r="U819">
        <v>0</v>
      </c>
    </row>
    <row r="820" spans="4:21" x14ac:dyDescent="0.25">
      <c r="D820" t="s">
        <v>707</v>
      </c>
      <c r="E820">
        <v>0</v>
      </c>
      <c r="F820">
        <v>0</v>
      </c>
      <c r="G820" t="s">
        <v>707</v>
      </c>
      <c r="H820">
        <v>0</v>
      </c>
      <c r="K820" t="s">
        <v>707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T820" t="s">
        <v>707</v>
      </c>
      <c r="U820">
        <v>0</v>
      </c>
    </row>
    <row r="821" spans="4:21" x14ac:dyDescent="0.25">
      <c r="D821" t="s">
        <v>708</v>
      </c>
      <c r="E821">
        <v>0</v>
      </c>
      <c r="F821">
        <v>0</v>
      </c>
      <c r="G821" t="s">
        <v>708</v>
      </c>
      <c r="H821">
        <v>0</v>
      </c>
      <c r="K821" t="s">
        <v>708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T821" t="s">
        <v>708</v>
      </c>
      <c r="U821">
        <v>0</v>
      </c>
    </row>
    <row r="822" spans="4:21" x14ac:dyDescent="0.25">
      <c r="D822" t="s">
        <v>709</v>
      </c>
      <c r="E822">
        <v>0</v>
      </c>
      <c r="F822">
        <v>0</v>
      </c>
      <c r="G822" t="s">
        <v>709</v>
      </c>
      <c r="H822">
        <v>0</v>
      </c>
      <c r="K822" t="s">
        <v>709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T822" t="s">
        <v>709</v>
      </c>
      <c r="U822">
        <v>0</v>
      </c>
    </row>
    <row r="823" spans="4:21" x14ac:dyDescent="0.25">
      <c r="D823" t="s">
        <v>710</v>
      </c>
      <c r="E823">
        <v>0</v>
      </c>
      <c r="F823">
        <v>0</v>
      </c>
      <c r="G823" t="s">
        <v>710</v>
      </c>
      <c r="H823">
        <v>0</v>
      </c>
      <c r="K823" t="s">
        <v>710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T823" t="s">
        <v>710</v>
      </c>
      <c r="U823">
        <v>0</v>
      </c>
    </row>
    <row r="824" spans="4:21" x14ac:dyDescent="0.25">
      <c r="D824" t="s">
        <v>711</v>
      </c>
      <c r="E824">
        <v>0</v>
      </c>
      <c r="F824">
        <v>0</v>
      </c>
      <c r="G824" t="s">
        <v>711</v>
      </c>
      <c r="H824">
        <v>0</v>
      </c>
      <c r="K824" t="s">
        <v>711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T824" t="s">
        <v>711</v>
      </c>
      <c r="U824">
        <v>0</v>
      </c>
    </row>
    <row r="825" spans="4:21" x14ac:dyDescent="0.25">
      <c r="D825" t="s">
        <v>712</v>
      </c>
      <c r="E825">
        <v>2076</v>
      </c>
      <c r="F825">
        <v>2047</v>
      </c>
      <c r="G825" t="s">
        <v>712</v>
      </c>
      <c r="H825">
        <v>1326</v>
      </c>
      <c r="K825" t="s">
        <v>712</v>
      </c>
      <c r="L825">
        <v>3044</v>
      </c>
      <c r="M825">
        <v>3804</v>
      </c>
      <c r="N825">
        <v>3029</v>
      </c>
      <c r="O825">
        <v>2048</v>
      </c>
      <c r="P825">
        <v>787</v>
      </c>
      <c r="Q825">
        <v>1129</v>
      </c>
      <c r="T825" t="s">
        <v>712</v>
      </c>
      <c r="U825">
        <v>1777</v>
      </c>
    </row>
    <row r="826" spans="4:21" x14ac:dyDescent="0.25">
      <c r="D826" t="s">
        <v>713</v>
      </c>
      <c r="E826">
        <v>0</v>
      </c>
      <c r="F826">
        <v>0</v>
      </c>
      <c r="G826" t="s">
        <v>713</v>
      </c>
      <c r="H826">
        <v>0</v>
      </c>
      <c r="K826" t="s">
        <v>713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T826" t="s">
        <v>713</v>
      </c>
      <c r="U826">
        <v>0</v>
      </c>
    </row>
    <row r="827" spans="4:21" x14ac:dyDescent="0.25">
      <c r="D827" t="s">
        <v>714</v>
      </c>
      <c r="E827">
        <v>0</v>
      </c>
      <c r="F827">
        <v>0</v>
      </c>
      <c r="G827" t="s">
        <v>714</v>
      </c>
      <c r="H827">
        <v>0</v>
      </c>
      <c r="K827" t="s">
        <v>714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T827" t="s">
        <v>714</v>
      </c>
      <c r="U827">
        <v>0</v>
      </c>
    </row>
    <row r="828" spans="4:21" x14ac:dyDescent="0.25">
      <c r="D828" t="s">
        <v>715</v>
      </c>
      <c r="E828">
        <v>0</v>
      </c>
      <c r="F828">
        <v>0</v>
      </c>
      <c r="G828" t="s">
        <v>715</v>
      </c>
      <c r="H828">
        <v>0</v>
      </c>
      <c r="K828" t="s">
        <v>715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T828" t="s">
        <v>715</v>
      </c>
      <c r="U828">
        <v>0</v>
      </c>
    </row>
    <row r="829" spans="4:21" x14ac:dyDescent="0.25">
      <c r="D829" t="s">
        <v>716</v>
      </c>
      <c r="E829">
        <v>0</v>
      </c>
      <c r="F829">
        <v>0</v>
      </c>
      <c r="G829" t="s">
        <v>716</v>
      </c>
      <c r="H829">
        <v>0</v>
      </c>
      <c r="K829" t="s">
        <v>716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T829" t="s">
        <v>716</v>
      </c>
      <c r="U829">
        <v>0</v>
      </c>
    </row>
    <row r="830" spans="4:21" x14ac:dyDescent="0.25">
      <c r="D830" t="s">
        <v>717</v>
      </c>
      <c r="E830">
        <v>0</v>
      </c>
      <c r="F830">
        <v>0</v>
      </c>
      <c r="G830" t="s">
        <v>717</v>
      </c>
      <c r="H830">
        <v>0</v>
      </c>
      <c r="K830" t="s">
        <v>717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T830" t="s">
        <v>717</v>
      </c>
      <c r="U830">
        <v>0</v>
      </c>
    </row>
    <row r="831" spans="4:21" x14ac:dyDescent="0.25">
      <c r="D831" t="s">
        <v>718</v>
      </c>
      <c r="E831">
        <v>0</v>
      </c>
      <c r="F831">
        <v>0</v>
      </c>
      <c r="G831" t="s">
        <v>718</v>
      </c>
      <c r="H831">
        <v>0</v>
      </c>
      <c r="K831" t="s">
        <v>718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T831" t="s">
        <v>718</v>
      </c>
      <c r="U831">
        <v>0</v>
      </c>
    </row>
    <row r="832" spans="4:21" x14ac:dyDescent="0.25">
      <c r="D832" t="s">
        <v>719</v>
      </c>
      <c r="E832">
        <v>0</v>
      </c>
      <c r="F832">
        <v>0</v>
      </c>
      <c r="G832" t="s">
        <v>719</v>
      </c>
      <c r="H832">
        <v>0</v>
      </c>
      <c r="K832" t="s">
        <v>719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T832" t="s">
        <v>719</v>
      </c>
      <c r="U832">
        <v>0</v>
      </c>
    </row>
    <row r="833" spans="4:21" x14ac:dyDescent="0.25">
      <c r="D833" t="s">
        <v>720</v>
      </c>
      <c r="E833">
        <v>0</v>
      </c>
      <c r="F833">
        <v>0</v>
      </c>
      <c r="G833" t="s">
        <v>720</v>
      </c>
      <c r="H833">
        <v>0</v>
      </c>
      <c r="K833" t="s">
        <v>720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T833" t="s">
        <v>720</v>
      </c>
      <c r="U833">
        <v>0</v>
      </c>
    </row>
    <row r="834" spans="4:21" x14ac:dyDescent="0.25">
      <c r="D834">
        <v>85136370</v>
      </c>
      <c r="E834">
        <v>0</v>
      </c>
      <c r="F834">
        <v>0</v>
      </c>
      <c r="G834">
        <v>85136370</v>
      </c>
      <c r="H834">
        <v>0</v>
      </c>
      <c r="K834">
        <v>85136370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T834">
        <v>85136370</v>
      </c>
      <c r="U834">
        <v>0</v>
      </c>
    </row>
    <row r="835" spans="4:21" x14ac:dyDescent="0.25">
      <c r="D835" t="s">
        <v>721</v>
      </c>
      <c r="E835">
        <v>0</v>
      </c>
      <c r="F835">
        <v>0</v>
      </c>
      <c r="G835" t="s">
        <v>721</v>
      </c>
      <c r="H835">
        <v>0</v>
      </c>
      <c r="K835" t="s">
        <v>721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T835" t="s">
        <v>721</v>
      </c>
      <c r="U835">
        <v>0</v>
      </c>
    </row>
    <row r="836" spans="4:21" x14ac:dyDescent="0.25">
      <c r="D836" t="s">
        <v>722</v>
      </c>
      <c r="E836">
        <v>0</v>
      </c>
      <c r="F836">
        <v>0</v>
      </c>
      <c r="G836" t="s">
        <v>722</v>
      </c>
      <c r="H836">
        <v>0</v>
      </c>
      <c r="K836" t="s">
        <v>722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T836" t="s">
        <v>722</v>
      </c>
      <c r="U836">
        <v>0</v>
      </c>
    </row>
    <row r="837" spans="4:21" x14ac:dyDescent="0.25">
      <c r="D837" t="s">
        <v>723</v>
      </c>
      <c r="E837">
        <v>0</v>
      </c>
      <c r="F837">
        <v>0</v>
      </c>
      <c r="G837" t="s">
        <v>723</v>
      </c>
      <c r="H837">
        <v>0</v>
      </c>
      <c r="K837" t="s">
        <v>723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T837" t="s">
        <v>723</v>
      </c>
      <c r="U837">
        <v>0</v>
      </c>
    </row>
    <row r="838" spans="4:21" x14ac:dyDescent="0.25">
      <c r="D838" t="s">
        <v>724</v>
      </c>
      <c r="E838">
        <v>0</v>
      </c>
      <c r="F838">
        <v>0</v>
      </c>
      <c r="G838" t="s">
        <v>724</v>
      </c>
      <c r="H838">
        <v>0</v>
      </c>
      <c r="K838" t="s">
        <v>724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T838" t="s">
        <v>724</v>
      </c>
      <c r="U838">
        <v>0</v>
      </c>
    </row>
    <row r="839" spans="4:21" x14ac:dyDescent="0.25">
      <c r="D839" t="s">
        <v>725</v>
      </c>
      <c r="E839">
        <v>0</v>
      </c>
      <c r="F839">
        <v>0</v>
      </c>
      <c r="G839" t="s">
        <v>725</v>
      </c>
      <c r="H839">
        <v>0</v>
      </c>
      <c r="K839" t="s">
        <v>725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T839" t="s">
        <v>725</v>
      </c>
      <c r="U839">
        <v>0</v>
      </c>
    </row>
    <row r="840" spans="4:21" x14ac:dyDescent="0.25">
      <c r="D840" t="s">
        <v>726</v>
      </c>
      <c r="E840">
        <v>0</v>
      </c>
      <c r="F840">
        <v>0</v>
      </c>
      <c r="G840" t="s">
        <v>726</v>
      </c>
      <c r="H840">
        <v>0</v>
      </c>
      <c r="K840" t="s">
        <v>726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T840" t="s">
        <v>726</v>
      </c>
      <c r="U840">
        <v>0</v>
      </c>
    </row>
    <row r="841" spans="4:21" x14ac:dyDescent="0.25">
      <c r="D841" t="s">
        <v>727</v>
      </c>
      <c r="E841">
        <v>0</v>
      </c>
      <c r="F841">
        <v>0</v>
      </c>
      <c r="G841" t="s">
        <v>727</v>
      </c>
      <c r="H841">
        <v>0</v>
      </c>
      <c r="K841" t="s">
        <v>727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75</v>
      </c>
      <c r="T841" t="s">
        <v>727</v>
      </c>
      <c r="U841">
        <v>0</v>
      </c>
    </row>
    <row r="842" spans="4:21" x14ac:dyDescent="0.25">
      <c r="D842" t="s">
        <v>728</v>
      </c>
      <c r="E842">
        <v>0</v>
      </c>
      <c r="F842">
        <v>0</v>
      </c>
      <c r="G842" t="s">
        <v>728</v>
      </c>
      <c r="H842">
        <v>0</v>
      </c>
      <c r="K842" t="s">
        <v>728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T842" t="s">
        <v>728</v>
      </c>
      <c r="U842">
        <v>0</v>
      </c>
    </row>
    <row r="843" spans="4:21" x14ac:dyDescent="0.25">
      <c r="D843" t="s">
        <v>729</v>
      </c>
      <c r="E843">
        <v>0</v>
      </c>
      <c r="F843">
        <v>0</v>
      </c>
      <c r="G843" t="s">
        <v>729</v>
      </c>
      <c r="H843">
        <v>0</v>
      </c>
      <c r="K843" t="s">
        <v>729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T843" t="s">
        <v>729</v>
      </c>
      <c r="U843">
        <v>0</v>
      </c>
    </row>
    <row r="844" spans="4:21" x14ac:dyDescent="0.25">
      <c r="D844" t="s">
        <v>730</v>
      </c>
      <c r="E844">
        <v>0</v>
      </c>
      <c r="F844">
        <v>0</v>
      </c>
      <c r="G844" t="s">
        <v>730</v>
      </c>
      <c r="H844">
        <v>0</v>
      </c>
      <c r="K844" t="s">
        <v>730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T844" t="s">
        <v>730</v>
      </c>
      <c r="U844">
        <v>0</v>
      </c>
    </row>
    <row r="845" spans="4:21" x14ac:dyDescent="0.25">
      <c r="D845" t="s">
        <v>731</v>
      </c>
      <c r="E845">
        <v>0</v>
      </c>
      <c r="F845">
        <v>0</v>
      </c>
      <c r="G845" t="s">
        <v>731</v>
      </c>
      <c r="H845">
        <v>0</v>
      </c>
      <c r="K845" t="s">
        <v>731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2</v>
      </c>
      <c r="T845" t="s">
        <v>731</v>
      </c>
      <c r="U845">
        <v>0</v>
      </c>
    </row>
    <row r="846" spans="4:21" x14ac:dyDescent="0.25">
      <c r="D846" t="s">
        <v>732</v>
      </c>
      <c r="E846">
        <v>0</v>
      </c>
      <c r="F846">
        <v>0</v>
      </c>
      <c r="G846" t="s">
        <v>732</v>
      </c>
      <c r="H846">
        <v>0</v>
      </c>
      <c r="K846" t="s">
        <v>732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T846" t="s">
        <v>732</v>
      </c>
      <c r="U846">
        <v>0</v>
      </c>
    </row>
    <row r="847" spans="4:21" x14ac:dyDescent="0.25">
      <c r="D847" t="s">
        <v>733</v>
      </c>
      <c r="E847">
        <v>0</v>
      </c>
      <c r="F847">
        <v>0</v>
      </c>
      <c r="G847" t="s">
        <v>733</v>
      </c>
      <c r="H847">
        <v>0</v>
      </c>
      <c r="K847" t="s">
        <v>733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T847" t="s">
        <v>733</v>
      </c>
      <c r="U847">
        <v>0</v>
      </c>
    </row>
    <row r="848" spans="4:21" x14ac:dyDescent="0.25">
      <c r="D848" t="s">
        <v>734</v>
      </c>
      <c r="E848">
        <v>0</v>
      </c>
      <c r="F848">
        <v>1</v>
      </c>
      <c r="G848" t="s">
        <v>734</v>
      </c>
      <c r="H848">
        <v>0</v>
      </c>
      <c r="K848" t="s">
        <v>734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T848" t="s">
        <v>734</v>
      </c>
      <c r="U848">
        <v>0</v>
      </c>
    </row>
    <row r="849" spans="4:21" x14ac:dyDescent="0.25">
      <c r="D849" t="s">
        <v>735</v>
      </c>
      <c r="E849">
        <v>0</v>
      </c>
      <c r="F849">
        <v>0</v>
      </c>
      <c r="G849" t="s">
        <v>735</v>
      </c>
      <c r="H849">
        <v>0</v>
      </c>
      <c r="K849" t="s">
        <v>735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T849" t="s">
        <v>735</v>
      </c>
      <c r="U849">
        <v>0</v>
      </c>
    </row>
    <row r="850" spans="4:21" x14ac:dyDescent="0.25">
      <c r="D850">
        <v>5301000287</v>
      </c>
      <c r="E850">
        <v>0</v>
      </c>
      <c r="F850">
        <v>0</v>
      </c>
      <c r="G850">
        <v>5301000287</v>
      </c>
      <c r="H850">
        <v>0</v>
      </c>
      <c r="K850">
        <v>5301000287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T850">
        <v>5301000287</v>
      </c>
      <c r="U850">
        <v>0</v>
      </c>
    </row>
    <row r="851" spans="4:21" x14ac:dyDescent="0.25">
      <c r="D851" t="s">
        <v>736</v>
      </c>
      <c r="E851">
        <v>0</v>
      </c>
      <c r="F851">
        <v>0</v>
      </c>
      <c r="G851" t="s">
        <v>736</v>
      </c>
      <c r="H851">
        <v>0</v>
      </c>
      <c r="K851" t="s">
        <v>736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8</v>
      </c>
      <c r="T851" t="s">
        <v>736</v>
      </c>
      <c r="U851">
        <v>0</v>
      </c>
    </row>
    <row r="852" spans="4:21" x14ac:dyDescent="0.25">
      <c r="D852" t="s">
        <v>737</v>
      </c>
      <c r="E852">
        <v>0</v>
      </c>
      <c r="F852">
        <v>0</v>
      </c>
      <c r="G852" t="s">
        <v>737</v>
      </c>
      <c r="H852">
        <v>0</v>
      </c>
      <c r="K852" t="s">
        <v>737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4</v>
      </c>
      <c r="T852" t="s">
        <v>737</v>
      </c>
      <c r="U852">
        <v>0</v>
      </c>
    </row>
    <row r="853" spans="4:21" x14ac:dyDescent="0.25">
      <c r="D853" t="s">
        <v>738</v>
      </c>
      <c r="E853">
        <v>0</v>
      </c>
      <c r="F853">
        <v>0</v>
      </c>
      <c r="G853" t="s">
        <v>738</v>
      </c>
      <c r="H853">
        <v>0</v>
      </c>
      <c r="K853" t="s">
        <v>738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T853" t="s">
        <v>738</v>
      </c>
      <c r="U853">
        <v>0</v>
      </c>
    </row>
    <row r="854" spans="4:21" x14ac:dyDescent="0.25">
      <c r="D854" t="s">
        <v>739</v>
      </c>
      <c r="E854">
        <v>0</v>
      </c>
      <c r="F854">
        <v>0</v>
      </c>
      <c r="G854" t="s">
        <v>739</v>
      </c>
      <c r="H854">
        <v>0</v>
      </c>
      <c r="K854" t="s">
        <v>739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2</v>
      </c>
      <c r="T854" t="s">
        <v>739</v>
      </c>
      <c r="U854">
        <v>0</v>
      </c>
    </row>
    <row r="855" spans="4:21" x14ac:dyDescent="0.25">
      <c r="D855" t="s">
        <v>740</v>
      </c>
      <c r="E855">
        <v>0</v>
      </c>
      <c r="F855">
        <v>0</v>
      </c>
      <c r="G855" t="s">
        <v>740</v>
      </c>
      <c r="H855">
        <v>0</v>
      </c>
      <c r="K855" t="s">
        <v>740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T855" t="s">
        <v>740</v>
      </c>
      <c r="U855">
        <v>0</v>
      </c>
    </row>
    <row r="856" spans="4:21" x14ac:dyDescent="0.25">
      <c r="D856" t="s">
        <v>741</v>
      </c>
      <c r="E856">
        <v>0</v>
      </c>
      <c r="F856">
        <v>0</v>
      </c>
      <c r="G856" t="s">
        <v>741</v>
      </c>
      <c r="H856">
        <v>0</v>
      </c>
      <c r="K856" t="s">
        <v>741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T856" t="s">
        <v>741</v>
      </c>
      <c r="U856">
        <v>0</v>
      </c>
    </row>
    <row r="857" spans="4:21" x14ac:dyDescent="0.25">
      <c r="D857" t="s">
        <v>742</v>
      </c>
      <c r="E857">
        <v>0</v>
      </c>
      <c r="F857">
        <v>0</v>
      </c>
      <c r="G857" t="s">
        <v>742</v>
      </c>
      <c r="H857">
        <v>0</v>
      </c>
      <c r="K857" t="s">
        <v>742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T857" t="s">
        <v>742</v>
      </c>
      <c r="U857">
        <v>0</v>
      </c>
    </row>
    <row r="858" spans="4:21" x14ac:dyDescent="0.25">
      <c r="D858" t="s">
        <v>743</v>
      </c>
      <c r="E858">
        <v>0</v>
      </c>
      <c r="F858">
        <v>0</v>
      </c>
      <c r="G858" t="s">
        <v>743</v>
      </c>
      <c r="H858">
        <v>0</v>
      </c>
      <c r="K858" t="s">
        <v>743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T858" t="s">
        <v>743</v>
      </c>
      <c r="U858">
        <v>0</v>
      </c>
    </row>
    <row r="859" spans="4:21" x14ac:dyDescent="0.25">
      <c r="D859" t="s">
        <v>744</v>
      </c>
      <c r="E859">
        <v>0</v>
      </c>
      <c r="F859">
        <v>0</v>
      </c>
      <c r="G859" t="s">
        <v>744</v>
      </c>
      <c r="H859">
        <v>0</v>
      </c>
      <c r="K859" t="s">
        <v>744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T859" t="s">
        <v>744</v>
      </c>
      <c r="U859">
        <v>0</v>
      </c>
    </row>
    <row r="860" spans="4:21" x14ac:dyDescent="0.25">
      <c r="D860" t="s">
        <v>745</v>
      </c>
      <c r="E860">
        <v>0</v>
      </c>
      <c r="F860">
        <v>0</v>
      </c>
      <c r="G860" t="s">
        <v>745</v>
      </c>
      <c r="H860">
        <v>0</v>
      </c>
      <c r="K860" t="s">
        <v>745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T860" t="s">
        <v>745</v>
      </c>
      <c r="U860">
        <v>0</v>
      </c>
    </row>
    <row r="861" spans="4:21" x14ac:dyDescent="0.25">
      <c r="D861" t="s">
        <v>746</v>
      </c>
      <c r="E861">
        <v>0</v>
      </c>
      <c r="F861">
        <v>0</v>
      </c>
      <c r="G861" t="s">
        <v>746</v>
      </c>
      <c r="H861">
        <v>0</v>
      </c>
      <c r="K861" t="s">
        <v>746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T861" t="s">
        <v>746</v>
      </c>
      <c r="U861">
        <v>0</v>
      </c>
    </row>
    <row r="862" spans="4:21" x14ac:dyDescent="0.25">
      <c r="D862" t="s">
        <v>747</v>
      </c>
      <c r="E862">
        <v>0</v>
      </c>
      <c r="F862">
        <v>0</v>
      </c>
      <c r="G862" t="s">
        <v>747</v>
      </c>
      <c r="H862">
        <v>0</v>
      </c>
      <c r="K862" t="s">
        <v>747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T862" t="s">
        <v>747</v>
      </c>
      <c r="U862">
        <v>0</v>
      </c>
    </row>
    <row r="863" spans="4:21" x14ac:dyDescent="0.25">
      <c r="D863" t="s">
        <v>748</v>
      </c>
      <c r="E863">
        <v>0</v>
      </c>
      <c r="F863">
        <v>0</v>
      </c>
      <c r="G863" t="s">
        <v>748</v>
      </c>
      <c r="H863">
        <v>0</v>
      </c>
      <c r="K863" t="s">
        <v>748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T863" t="s">
        <v>748</v>
      </c>
      <c r="U863">
        <v>0</v>
      </c>
    </row>
    <row r="864" spans="4:21" x14ac:dyDescent="0.25">
      <c r="D864">
        <v>869291</v>
      </c>
      <c r="E864">
        <v>0</v>
      </c>
      <c r="F864">
        <v>8</v>
      </c>
      <c r="G864">
        <v>869291</v>
      </c>
      <c r="H864">
        <v>0</v>
      </c>
      <c r="K864">
        <v>869291</v>
      </c>
      <c r="L864">
        <v>4</v>
      </c>
      <c r="M864">
        <v>0</v>
      </c>
      <c r="N864">
        <v>0</v>
      </c>
      <c r="O864">
        <v>0</v>
      </c>
      <c r="P864">
        <v>0</v>
      </c>
      <c r="Q864">
        <v>0</v>
      </c>
      <c r="T864">
        <v>869291</v>
      </c>
      <c r="U864">
        <v>0</v>
      </c>
    </row>
    <row r="865" spans="4:21" x14ac:dyDescent="0.25">
      <c r="D865">
        <v>869553</v>
      </c>
      <c r="E865">
        <v>0</v>
      </c>
      <c r="F865">
        <v>1</v>
      </c>
      <c r="G865">
        <v>869553</v>
      </c>
      <c r="H865">
        <v>0</v>
      </c>
      <c r="K865">
        <v>869553</v>
      </c>
      <c r="L865">
        <v>1</v>
      </c>
      <c r="M865">
        <v>1</v>
      </c>
      <c r="N865">
        <v>0</v>
      </c>
      <c r="O865">
        <v>1</v>
      </c>
      <c r="P865">
        <v>0</v>
      </c>
      <c r="Q865">
        <v>0</v>
      </c>
      <c r="T865">
        <v>869553</v>
      </c>
      <c r="U865">
        <v>0</v>
      </c>
    </row>
    <row r="866" spans="4:21" x14ac:dyDescent="0.25">
      <c r="D866" t="s">
        <v>749</v>
      </c>
      <c r="E866">
        <v>0</v>
      </c>
      <c r="F866">
        <v>0</v>
      </c>
      <c r="G866" t="s">
        <v>749</v>
      </c>
      <c r="H866">
        <v>0</v>
      </c>
      <c r="K866" t="s">
        <v>749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T866" t="s">
        <v>749</v>
      </c>
      <c r="U866">
        <v>0</v>
      </c>
    </row>
    <row r="867" spans="4:21" x14ac:dyDescent="0.25">
      <c r="D867" t="s">
        <v>750</v>
      </c>
      <c r="E867">
        <v>0</v>
      </c>
      <c r="F867">
        <v>0</v>
      </c>
      <c r="G867" t="s">
        <v>750</v>
      </c>
      <c r="H867">
        <v>0</v>
      </c>
      <c r="K867" t="s">
        <v>750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T867" t="s">
        <v>750</v>
      </c>
      <c r="U867">
        <v>0</v>
      </c>
    </row>
    <row r="868" spans="4:21" x14ac:dyDescent="0.25">
      <c r="D868" t="s">
        <v>751</v>
      </c>
      <c r="E868">
        <v>0</v>
      </c>
      <c r="F868">
        <v>0</v>
      </c>
      <c r="G868" t="s">
        <v>751</v>
      </c>
      <c r="H868">
        <v>0</v>
      </c>
      <c r="K868" t="s">
        <v>751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T868" t="s">
        <v>751</v>
      </c>
      <c r="U868">
        <v>0</v>
      </c>
    </row>
    <row r="869" spans="4:21" x14ac:dyDescent="0.25">
      <c r="D869">
        <v>773775</v>
      </c>
      <c r="E869">
        <v>1</v>
      </c>
      <c r="F869">
        <v>0</v>
      </c>
      <c r="G869">
        <v>773775</v>
      </c>
      <c r="H869">
        <v>0</v>
      </c>
      <c r="K869">
        <v>773775</v>
      </c>
      <c r="L869">
        <v>1</v>
      </c>
      <c r="M869">
        <v>0</v>
      </c>
      <c r="N869">
        <v>0</v>
      </c>
      <c r="O869">
        <v>0</v>
      </c>
      <c r="P869">
        <v>0</v>
      </c>
      <c r="Q869">
        <v>8</v>
      </c>
      <c r="T869">
        <v>773775</v>
      </c>
      <c r="U869">
        <v>0</v>
      </c>
    </row>
    <row r="870" spans="4:21" x14ac:dyDescent="0.25">
      <c r="D870" t="s">
        <v>752</v>
      </c>
      <c r="E870">
        <v>0</v>
      </c>
      <c r="F870">
        <v>0</v>
      </c>
      <c r="G870" t="s">
        <v>752</v>
      </c>
      <c r="H870">
        <v>0</v>
      </c>
      <c r="K870" t="s">
        <v>752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T870" t="s">
        <v>752</v>
      </c>
      <c r="U870">
        <v>0</v>
      </c>
    </row>
    <row r="871" spans="4:21" x14ac:dyDescent="0.25">
      <c r="D871">
        <v>881118</v>
      </c>
      <c r="E871">
        <v>67</v>
      </c>
      <c r="F871">
        <v>23</v>
      </c>
      <c r="G871">
        <v>881118</v>
      </c>
      <c r="H871">
        <v>16</v>
      </c>
      <c r="K871">
        <v>881118</v>
      </c>
      <c r="L871">
        <v>26</v>
      </c>
      <c r="M871">
        <v>37</v>
      </c>
      <c r="N871">
        <v>34</v>
      </c>
      <c r="O871">
        <v>35</v>
      </c>
      <c r="P871">
        <v>44</v>
      </c>
      <c r="Q871">
        <v>40</v>
      </c>
      <c r="T871">
        <v>881118</v>
      </c>
      <c r="U871">
        <v>11</v>
      </c>
    </row>
    <row r="872" spans="4:21" x14ac:dyDescent="0.25">
      <c r="D872" t="s">
        <v>753</v>
      </c>
      <c r="E872">
        <v>0</v>
      </c>
      <c r="F872">
        <v>0</v>
      </c>
      <c r="G872" t="s">
        <v>753</v>
      </c>
      <c r="H872">
        <v>0</v>
      </c>
      <c r="K872" t="s">
        <v>753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T872" t="s">
        <v>753</v>
      </c>
      <c r="U872">
        <v>0</v>
      </c>
    </row>
    <row r="873" spans="4:21" x14ac:dyDescent="0.25">
      <c r="D873" t="s">
        <v>754</v>
      </c>
      <c r="E873">
        <v>0</v>
      </c>
      <c r="F873">
        <v>0</v>
      </c>
      <c r="G873" t="s">
        <v>754</v>
      </c>
      <c r="H873">
        <v>0</v>
      </c>
      <c r="K873" t="s">
        <v>754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T873" t="s">
        <v>754</v>
      </c>
      <c r="U873">
        <v>0</v>
      </c>
    </row>
    <row r="874" spans="4:21" x14ac:dyDescent="0.25">
      <c r="D874" t="s">
        <v>755</v>
      </c>
      <c r="E874">
        <v>0</v>
      </c>
      <c r="F874">
        <v>0</v>
      </c>
      <c r="G874" t="s">
        <v>755</v>
      </c>
      <c r="H874">
        <v>0</v>
      </c>
      <c r="K874" t="s">
        <v>755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T874" t="s">
        <v>755</v>
      </c>
      <c r="U874">
        <v>0</v>
      </c>
    </row>
    <row r="875" spans="4:21" x14ac:dyDescent="0.25">
      <c r="D875" t="s">
        <v>756</v>
      </c>
      <c r="E875">
        <v>0</v>
      </c>
      <c r="F875">
        <v>0</v>
      </c>
      <c r="G875" t="s">
        <v>756</v>
      </c>
      <c r="H875">
        <v>0</v>
      </c>
      <c r="K875" t="s">
        <v>756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T875" t="s">
        <v>756</v>
      </c>
      <c r="U875">
        <v>0</v>
      </c>
    </row>
    <row r="876" spans="4:21" x14ac:dyDescent="0.25">
      <c r="D876" t="s">
        <v>757</v>
      </c>
      <c r="E876">
        <v>0</v>
      </c>
      <c r="F876">
        <v>0</v>
      </c>
      <c r="G876" t="s">
        <v>757</v>
      </c>
      <c r="H876">
        <v>0</v>
      </c>
      <c r="K876" t="s">
        <v>757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T876" t="s">
        <v>757</v>
      </c>
      <c r="U876">
        <v>0</v>
      </c>
    </row>
    <row r="877" spans="4:21" x14ac:dyDescent="0.25">
      <c r="D877" t="s">
        <v>758</v>
      </c>
      <c r="E877">
        <v>0</v>
      </c>
      <c r="F877">
        <v>0</v>
      </c>
      <c r="G877" t="s">
        <v>758</v>
      </c>
      <c r="H877">
        <v>0</v>
      </c>
      <c r="K877" t="s">
        <v>758</v>
      </c>
      <c r="L877">
        <v>1</v>
      </c>
      <c r="M877">
        <v>3</v>
      </c>
      <c r="N877">
        <v>0</v>
      </c>
      <c r="O877">
        <v>0</v>
      </c>
      <c r="P877">
        <v>0</v>
      </c>
      <c r="Q877">
        <v>0</v>
      </c>
      <c r="T877" t="s">
        <v>758</v>
      </c>
      <c r="U877">
        <v>2</v>
      </c>
    </row>
    <row r="878" spans="4:21" x14ac:dyDescent="0.25">
      <c r="D878" t="s">
        <v>759</v>
      </c>
      <c r="E878">
        <v>0</v>
      </c>
      <c r="F878">
        <v>0</v>
      </c>
      <c r="G878" t="s">
        <v>759</v>
      </c>
      <c r="H878">
        <v>0</v>
      </c>
      <c r="K878" t="s">
        <v>759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T878" t="s">
        <v>759</v>
      </c>
      <c r="U878">
        <v>0</v>
      </c>
    </row>
    <row r="879" spans="4:21" x14ac:dyDescent="0.25">
      <c r="D879" t="s">
        <v>760</v>
      </c>
      <c r="E879">
        <v>0</v>
      </c>
      <c r="F879">
        <v>0</v>
      </c>
      <c r="G879" t="s">
        <v>760</v>
      </c>
      <c r="H879">
        <v>0</v>
      </c>
      <c r="K879" t="s">
        <v>760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T879" t="s">
        <v>760</v>
      </c>
      <c r="U879">
        <v>0</v>
      </c>
    </row>
    <row r="880" spans="4:21" x14ac:dyDescent="0.25">
      <c r="D880" t="s">
        <v>761</v>
      </c>
      <c r="E880">
        <v>0</v>
      </c>
      <c r="F880">
        <v>0</v>
      </c>
      <c r="G880" t="s">
        <v>761</v>
      </c>
      <c r="H880">
        <v>0</v>
      </c>
      <c r="K880" t="s">
        <v>761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T880" t="s">
        <v>761</v>
      </c>
      <c r="U880">
        <v>0</v>
      </c>
    </row>
    <row r="881" spans="4:21" x14ac:dyDescent="0.25">
      <c r="D881" t="s">
        <v>762</v>
      </c>
      <c r="E881">
        <v>0</v>
      </c>
      <c r="F881">
        <v>0</v>
      </c>
      <c r="G881" t="s">
        <v>762</v>
      </c>
      <c r="H881">
        <v>0</v>
      </c>
      <c r="K881" t="s">
        <v>762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T881" t="s">
        <v>762</v>
      </c>
      <c r="U881">
        <v>0</v>
      </c>
    </row>
    <row r="882" spans="4:21" x14ac:dyDescent="0.25">
      <c r="D882" t="s">
        <v>763</v>
      </c>
      <c r="E882">
        <v>0</v>
      </c>
      <c r="F882">
        <v>0</v>
      </c>
      <c r="G882" t="s">
        <v>763</v>
      </c>
      <c r="H882">
        <v>0</v>
      </c>
      <c r="K882" t="s">
        <v>763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T882" t="s">
        <v>763</v>
      </c>
      <c r="U882">
        <v>0</v>
      </c>
    </row>
    <row r="883" spans="4:21" x14ac:dyDescent="0.25">
      <c r="D883">
        <v>877932</v>
      </c>
      <c r="E883">
        <v>0</v>
      </c>
      <c r="F883">
        <v>0</v>
      </c>
      <c r="G883">
        <v>877932</v>
      </c>
      <c r="H883">
        <v>0</v>
      </c>
      <c r="K883">
        <v>877932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T883">
        <v>877932</v>
      </c>
      <c r="U883">
        <v>0</v>
      </c>
    </row>
    <row r="884" spans="4:21" x14ac:dyDescent="0.25">
      <c r="D884" t="s">
        <v>764</v>
      </c>
      <c r="E884">
        <v>0</v>
      </c>
      <c r="F884">
        <v>0</v>
      </c>
      <c r="G884" t="s">
        <v>764</v>
      </c>
      <c r="H884">
        <v>0</v>
      </c>
      <c r="K884" t="s">
        <v>764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T884" t="s">
        <v>764</v>
      </c>
      <c r="U884">
        <v>0</v>
      </c>
    </row>
    <row r="885" spans="4:21" x14ac:dyDescent="0.25">
      <c r="D885" t="s">
        <v>765</v>
      </c>
      <c r="E885">
        <v>0</v>
      </c>
      <c r="F885">
        <v>0</v>
      </c>
      <c r="G885" t="s">
        <v>765</v>
      </c>
      <c r="H885">
        <v>0</v>
      </c>
      <c r="K885" t="s">
        <v>765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T885" t="s">
        <v>765</v>
      </c>
      <c r="U885">
        <v>0</v>
      </c>
    </row>
    <row r="886" spans="4:21" x14ac:dyDescent="0.25">
      <c r="D886" t="s">
        <v>766</v>
      </c>
      <c r="E886">
        <v>0</v>
      </c>
      <c r="F886">
        <v>0</v>
      </c>
      <c r="G886" t="s">
        <v>766</v>
      </c>
      <c r="H886">
        <v>0</v>
      </c>
      <c r="K886" t="s">
        <v>766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0.7</v>
      </c>
      <c r="T886" t="s">
        <v>766</v>
      </c>
      <c r="U886">
        <v>0</v>
      </c>
    </row>
    <row r="887" spans="4:21" x14ac:dyDescent="0.25">
      <c r="D887" t="s">
        <v>767</v>
      </c>
      <c r="E887">
        <v>0</v>
      </c>
      <c r="F887">
        <v>0</v>
      </c>
      <c r="G887" t="s">
        <v>767</v>
      </c>
      <c r="H887">
        <v>0</v>
      </c>
      <c r="K887" t="s">
        <v>767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0</v>
      </c>
      <c r="T887" t="s">
        <v>767</v>
      </c>
      <c r="U887">
        <v>0</v>
      </c>
    </row>
    <row r="888" spans="4:21" x14ac:dyDescent="0.25">
      <c r="D888" t="s">
        <v>768</v>
      </c>
      <c r="E888">
        <v>0</v>
      </c>
      <c r="F888">
        <v>0</v>
      </c>
      <c r="G888" t="s">
        <v>768</v>
      </c>
      <c r="H888">
        <v>0</v>
      </c>
      <c r="K888" t="s">
        <v>768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T888" t="s">
        <v>768</v>
      </c>
      <c r="U888">
        <v>0</v>
      </c>
    </row>
    <row r="889" spans="4:21" x14ac:dyDescent="0.25">
      <c r="D889" t="s">
        <v>769</v>
      </c>
      <c r="E889">
        <v>0</v>
      </c>
      <c r="F889">
        <v>0</v>
      </c>
      <c r="G889" t="s">
        <v>769</v>
      </c>
      <c r="H889">
        <v>0</v>
      </c>
      <c r="K889" t="s">
        <v>769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T889" t="s">
        <v>769</v>
      </c>
      <c r="U889">
        <v>0</v>
      </c>
    </row>
    <row r="890" spans="4:21" x14ac:dyDescent="0.25">
      <c r="D890" t="s">
        <v>770</v>
      </c>
      <c r="E890">
        <v>0</v>
      </c>
      <c r="F890">
        <v>0</v>
      </c>
      <c r="G890" t="s">
        <v>770</v>
      </c>
      <c r="H890">
        <v>0</v>
      </c>
      <c r="K890" t="s">
        <v>770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T890" t="s">
        <v>770</v>
      </c>
      <c r="U890">
        <v>0</v>
      </c>
    </row>
    <row r="891" spans="4:21" x14ac:dyDescent="0.25">
      <c r="D891" t="s">
        <v>771</v>
      </c>
      <c r="E891">
        <v>0</v>
      </c>
      <c r="F891">
        <v>0</v>
      </c>
      <c r="G891" t="s">
        <v>771</v>
      </c>
      <c r="H891">
        <v>0</v>
      </c>
      <c r="K891" t="s">
        <v>771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T891" t="s">
        <v>771</v>
      </c>
      <c r="U891">
        <v>0</v>
      </c>
    </row>
    <row r="892" spans="4:21" x14ac:dyDescent="0.25">
      <c r="D892" t="s">
        <v>772</v>
      </c>
      <c r="E892">
        <v>0</v>
      </c>
      <c r="F892">
        <v>0</v>
      </c>
      <c r="G892" t="s">
        <v>772</v>
      </c>
      <c r="H892">
        <v>0</v>
      </c>
      <c r="K892" t="s">
        <v>772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T892" t="s">
        <v>772</v>
      </c>
      <c r="U892">
        <v>0</v>
      </c>
    </row>
    <row r="893" spans="4:21" x14ac:dyDescent="0.25">
      <c r="D893" t="s">
        <v>773</v>
      </c>
      <c r="E893">
        <v>0</v>
      </c>
      <c r="F893">
        <v>0</v>
      </c>
      <c r="G893" t="s">
        <v>773</v>
      </c>
      <c r="H893">
        <v>0</v>
      </c>
      <c r="K893" t="s">
        <v>773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T893" t="s">
        <v>773</v>
      </c>
      <c r="U893">
        <v>0</v>
      </c>
    </row>
    <row r="894" spans="4:21" x14ac:dyDescent="0.25">
      <c r="D894" t="s">
        <v>774</v>
      </c>
      <c r="E894">
        <v>0</v>
      </c>
      <c r="F894">
        <v>0</v>
      </c>
      <c r="G894" t="s">
        <v>774</v>
      </c>
      <c r="H894">
        <v>0</v>
      </c>
      <c r="K894" t="s">
        <v>774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T894" t="s">
        <v>774</v>
      </c>
      <c r="U894">
        <v>0</v>
      </c>
    </row>
    <row r="895" spans="4:21" x14ac:dyDescent="0.25">
      <c r="D895">
        <v>881119</v>
      </c>
      <c r="E895">
        <v>0</v>
      </c>
      <c r="F895">
        <v>0</v>
      </c>
      <c r="G895">
        <v>881119</v>
      </c>
      <c r="H895">
        <v>0</v>
      </c>
      <c r="K895">
        <v>881119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T895">
        <v>881119</v>
      </c>
      <c r="U895">
        <v>0</v>
      </c>
    </row>
    <row r="896" spans="4:21" x14ac:dyDescent="0.25">
      <c r="D896" t="s">
        <v>775</v>
      </c>
      <c r="E896">
        <v>0</v>
      </c>
      <c r="F896">
        <v>0</v>
      </c>
      <c r="G896" t="s">
        <v>775</v>
      </c>
      <c r="H896">
        <v>0</v>
      </c>
      <c r="K896" t="s">
        <v>775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T896" t="s">
        <v>775</v>
      </c>
      <c r="U896">
        <v>0</v>
      </c>
    </row>
    <row r="897" spans="4:21" x14ac:dyDescent="0.25">
      <c r="D897" t="s">
        <v>776</v>
      </c>
      <c r="E897">
        <v>0</v>
      </c>
      <c r="F897">
        <v>0</v>
      </c>
      <c r="G897" t="s">
        <v>776</v>
      </c>
      <c r="H897">
        <v>0</v>
      </c>
      <c r="K897" t="s">
        <v>776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T897" t="s">
        <v>776</v>
      </c>
      <c r="U897">
        <v>0</v>
      </c>
    </row>
    <row r="898" spans="4:21" x14ac:dyDescent="0.25">
      <c r="D898" t="s">
        <v>777</v>
      </c>
      <c r="E898">
        <v>0</v>
      </c>
      <c r="F898">
        <v>0</v>
      </c>
      <c r="G898" t="s">
        <v>777</v>
      </c>
      <c r="H898">
        <v>0</v>
      </c>
      <c r="K898" t="s">
        <v>777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T898" t="s">
        <v>777</v>
      </c>
      <c r="U898">
        <v>0</v>
      </c>
    </row>
    <row r="899" spans="4:21" x14ac:dyDescent="0.25">
      <c r="D899" t="s">
        <v>778</v>
      </c>
      <c r="E899">
        <v>0</v>
      </c>
      <c r="F899">
        <v>0</v>
      </c>
      <c r="G899" t="s">
        <v>778</v>
      </c>
      <c r="H899">
        <v>0</v>
      </c>
      <c r="K899" t="s">
        <v>778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0</v>
      </c>
      <c r="T899" t="s">
        <v>778</v>
      </c>
      <c r="U899">
        <v>0</v>
      </c>
    </row>
    <row r="900" spans="4:21" x14ac:dyDescent="0.25">
      <c r="D900" t="s">
        <v>779</v>
      </c>
      <c r="E900">
        <v>0</v>
      </c>
      <c r="F900">
        <v>0</v>
      </c>
      <c r="G900" t="s">
        <v>779</v>
      </c>
      <c r="H900">
        <v>0</v>
      </c>
      <c r="K900" t="s">
        <v>779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T900" t="s">
        <v>779</v>
      </c>
      <c r="U900">
        <v>0</v>
      </c>
    </row>
    <row r="901" spans="4:21" x14ac:dyDescent="0.25">
      <c r="D901" t="s">
        <v>780</v>
      </c>
      <c r="E901">
        <v>0</v>
      </c>
      <c r="F901">
        <v>0</v>
      </c>
      <c r="G901" t="s">
        <v>780</v>
      </c>
      <c r="H901">
        <v>0</v>
      </c>
      <c r="K901" t="s">
        <v>780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T901" t="s">
        <v>780</v>
      </c>
      <c r="U901">
        <v>0</v>
      </c>
    </row>
    <row r="902" spans="4:21" x14ac:dyDescent="0.25">
      <c r="D902" t="s">
        <v>781</v>
      </c>
      <c r="E902">
        <v>0</v>
      </c>
      <c r="F902">
        <v>0</v>
      </c>
      <c r="G902" t="s">
        <v>781</v>
      </c>
      <c r="H902">
        <v>0</v>
      </c>
      <c r="K902" t="s">
        <v>781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T902" t="s">
        <v>781</v>
      </c>
      <c r="U902">
        <v>0</v>
      </c>
    </row>
    <row r="903" spans="4:21" x14ac:dyDescent="0.25">
      <c r="D903" t="s">
        <v>782</v>
      </c>
      <c r="E903">
        <v>0</v>
      </c>
      <c r="F903">
        <v>0</v>
      </c>
      <c r="G903" t="s">
        <v>782</v>
      </c>
      <c r="H903">
        <v>0</v>
      </c>
      <c r="K903" t="s">
        <v>782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T903" t="s">
        <v>782</v>
      </c>
      <c r="U903">
        <v>0</v>
      </c>
    </row>
    <row r="904" spans="4:21" x14ac:dyDescent="0.25">
      <c r="D904" t="s">
        <v>783</v>
      </c>
      <c r="E904">
        <v>0</v>
      </c>
      <c r="F904">
        <v>0</v>
      </c>
      <c r="G904" t="s">
        <v>783</v>
      </c>
      <c r="H904">
        <v>0</v>
      </c>
      <c r="K904" t="s">
        <v>783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T904" t="s">
        <v>783</v>
      </c>
      <c r="U904">
        <v>0</v>
      </c>
    </row>
    <row r="905" spans="4:21" x14ac:dyDescent="0.25">
      <c r="D905" t="s">
        <v>784</v>
      </c>
      <c r="E905">
        <v>0</v>
      </c>
      <c r="F905">
        <v>0</v>
      </c>
      <c r="G905" t="s">
        <v>784</v>
      </c>
      <c r="H905">
        <v>0</v>
      </c>
      <c r="K905" t="s">
        <v>784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T905" t="s">
        <v>784</v>
      </c>
      <c r="U905">
        <v>0</v>
      </c>
    </row>
    <row r="906" spans="4:21" x14ac:dyDescent="0.25">
      <c r="D906" t="s">
        <v>785</v>
      </c>
      <c r="E906">
        <v>0</v>
      </c>
      <c r="F906">
        <v>0</v>
      </c>
      <c r="G906" t="s">
        <v>785</v>
      </c>
      <c r="H906">
        <v>0</v>
      </c>
      <c r="K906" t="s">
        <v>785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T906" t="s">
        <v>785</v>
      </c>
      <c r="U906">
        <v>0</v>
      </c>
    </row>
    <row r="907" spans="4:21" x14ac:dyDescent="0.25">
      <c r="D907" t="s">
        <v>786</v>
      </c>
      <c r="E907">
        <v>0</v>
      </c>
      <c r="F907">
        <v>0</v>
      </c>
      <c r="G907" t="s">
        <v>786</v>
      </c>
      <c r="H907">
        <v>0</v>
      </c>
      <c r="K907" t="s">
        <v>786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T907" t="s">
        <v>786</v>
      </c>
      <c r="U907">
        <v>0</v>
      </c>
    </row>
    <row r="908" spans="4:21" x14ac:dyDescent="0.25">
      <c r="D908" t="s">
        <v>787</v>
      </c>
      <c r="E908">
        <v>0</v>
      </c>
      <c r="F908">
        <v>0</v>
      </c>
      <c r="G908" t="s">
        <v>787</v>
      </c>
      <c r="H908">
        <v>0</v>
      </c>
      <c r="K908" t="s">
        <v>787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T908" t="s">
        <v>787</v>
      </c>
      <c r="U908">
        <v>0</v>
      </c>
    </row>
    <row r="909" spans="4:21" x14ac:dyDescent="0.25">
      <c r="D909" t="s">
        <v>788</v>
      </c>
      <c r="E909">
        <v>0</v>
      </c>
      <c r="F909">
        <v>0</v>
      </c>
      <c r="G909" t="s">
        <v>788</v>
      </c>
      <c r="H909">
        <v>0</v>
      </c>
      <c r="K909" t="s">
        <v>788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T909" t="s">
        <v>788</v>
      </c>
      <c r="U909">
        <v>0</v>
      </c>
    </row>
    <row r="910" spans="4:21" x14ac:dyDescent="0.25">
      <c r="D910" t="s">
        <v>789</v>
      </c>
      <c r="E910">
        <v>0</v>
      </c>
      <c r="F910">
        <v>0</v>
      </c>
      <c r="G910" t="s">
        <v>789</v>
      </c>
      <c r="H910">
        <v>0</v>
      </c>
      <c r="K910" t="s">
        <v>789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T910" t="s">
        <v>789</v>
      </c>
      <c r="U910">
        <v>0</v>
      </c>
    </row>
    <row r="911" spans="4:21" x14ac:dyDescent="0.25">
      <c r="D911" t="s">
        <v>790</v>
      </c>
      <c r="E911">
        <v>0</v>
      </c>
      <c r="F911">
        <v>0</v>
      </c>
      <c r="G911" t="s">
        <v>790</v>
      </c>
      <c r="H911">
        <v>0</v>
      </c>
      <c r="K911" t="s">
        <v>790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T911" t="s">
        <v>790</v>
      </c>
      <c r="U911">
        <v>0</v>
      </c>
    </row>
    <row r="912" spans="4:21" x14ac:dyDescent="0.25">
      <c r="D912">
        <v>880912</v>
      </c>
      <c r="E912">
        <v>1</v>
      </c>
      <c r="F912">
        <v>0</v>
      </c>
      <c r="G912">
        <v>880912</v>
      </c>
      <c r="H912">
        <v>0</v>
      </c>
      <c r="K912">
        <v>880912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T912">
        <v>880912</v>
      </c>
      <c r="U912">
        <v>0</v>
      </c>
    </row>
    <row r="913" spans="4:21" x14ac:dyDescent="0.25">
      <c r="D913">
        <v>880946</v>
      </c>
      <c r="E913">
        <v>1</v>
      </c>
      <c r="F913">
        <v>0</v>
      </c>
      <c r="G913">
        <v>880946</v>
      </c>
      <c r="H913">
        <v>0</v>
      </c>
      <c r="K913">
        <v>880946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T913">
        <v>880946</v>
      </c>
      <c r="U913">
        <v>0</v>
      </c>
    </row>
    <row r="914" spans="4:21" x14ac:dyDescent="0.25">
      <c r="D914">
        <v>874946</v>
      </c>
      <c r="E914">
        <v>0</v>
      </c>
      <c r="F914">
        <v>0</v>
      </c>
      <c r="G914">
        <v>874946</v>
      </c>
      <c r="H914">
        <v>0</v>
      </c>
      <c r="K914">
        <v>874946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T914">
        <v>874946</v>
      </c>
      <c r="U914">
        <v>0</v>
      </c>
    </row>
    <row r="915" spans="4:21" x14ac:dyDescent="0.25">
      <c r="D915" t="s">
        <v>791</v>
      </c>
      <c r="E915">
        <v>0</v>
      </c>
      <c r="F915">
        <v>0</v>
      </c>
      <c r="G915" t="s">
        <v>791</v>
      </c>
      <c r="H915">
        <v>0</v>
      </c>
      <c r="K915" t="s">
        <v>791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T915" t="s">
        <v>791</v>
      </c>
      <c r="U915">
        <v>0</v>
      </c>
    </row>
    <row r="916" spans="4:21" x14ac:dyDescent="0.25">
      <c r="D916" t="s">
        <v>792</v>
      </c>
      <c r="E916">
        <v>0</v>
      </c>
      <c r="F916">
        <v>0</v>
      </c>
      <c r="G916" t="s">
        <v>792</v>
      </c>
      <c r="H916">
        <v>0</v>
      </c>
      <c r="K916" t="s">
        <v>792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T916" t="s">
        <v>792</v>
      </c>
      <c r="U916">
        <v>0</v>
      </c>
    </row>
    <row r="917" spans="4:21" x14ac:dyDescent="0.25">
      <c r="D917" t="s">
        <v>793</v>
      </c>
      <c r="E917">
        <v>15</v>
      </c>
      <c r="F917">
        <v>7.2222222222222223</v>
      </c>
      <c r="G917" t="s">
        <v>793</v>
      </c>
      <c r="H917">
        <v>13</v>
      </c>
      <c r="K917" t="s">
        <v>793</v>
      </c>
      <c r="L917">
        <v>14</v>
      </c>
      <c r="M917">
        <v>6</v>
      </c>
      <c r="N917">
        <v>70</v>
      </c>
      <c r="O917">
        <v>20</v>
      </c>
      <c r="P917">
        <v>37</v>
      </c>
      <c r="Q917">
        <v>17</v>
      </c>
      <c r="T917" t="s">
        <v>793</v>
      </c>
      <c r="U917">
        <v>14</v>
      </c>
    </row>
    <row r="918" spans="4:21" x14ac:dyDescent="0.25">
      <c r="D918" t="s">
        <v>794</v>
      </c>
      <c r="E918">
        <v>0</v>
      </c>
      <c r="F918">
        <v>0</v>
      </c>
      <c r="G918" t="s">
        <v>794</v>
      </c>
      <c r="H918">
        <v>0</v>
      </c>
      <c r="K918" t="s">
        <v>794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T918" t="s">
        <v>794</v>
      </c>
      <c r="U918">
        <v>0</v>
      </c>
    </row>
    <row r="919" spans="4:21" x14ac:dyDescent="0.25">
      <c r="D919" t="s">
        <v>795</v>
      </c>
      <c r="E919">
        <v>0</v>
      </c>
      <c r="F919">
        <v>0</v>
      </c>
      <c r="G919" t="s">
        <v>795</v>
      </c>
      <c r="H919">
        <v>0</v>
      </c>
      <c r="K919" t="s">
        <v>795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T919" t="s">
        <v>795</v>
      </c>
      <c r="U919">
        <v>0</v>
      </c>
    </row>
    <row r="920" spans="4:21" x14ac:dyDescent="0.25">
      <c r="D920" t="s">
        <v>796</v>
      </c>
      <c r="E920">
        <v>0</v>
      </c>
      <c r="F920">
        <v>0</v>
      </c>
      <c r="G920" t="s">
        <v>796</v>
      </c>
      <c r="H920">
        <v>0</v>
      </c>
      <c r="K920" t="s">
        <v>796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T920" t="s">
        <v>796</v>
      </c>
      <c r="U920">
        <v>0</v>
      </c>
    </row>
    <row r="921" spans="4:21" x14ac:dyDescent="0.25">
      <c r="D921">
        <v>885120</v>
      </c>
      <c r="E921">
        <v>0</v>
      </c>
      <c r="F921">
        <v>0</v>
      </c>
      <c r="G921">
        <v>885120</v>
      </c>
      <c r="H921">
        <v>7</v>
      </c>
      <c r="K921">
        <v>885120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2</v>
      </c>
      <c r="T921">
        <v>885120</v>
      </c>
      <c r="U921">
        <v>0</v>
      </c>
    </row>
    <row r="922" spans="4:21" x14ac:dyDescent="0.25">
      <c r="D922">
        <v>885194</v>
      </c>
      <c r="E922">
        <v>0</v>
      </c>
      <c r="F922">
        <v>0</v>
      </c>
      <c r="G922">
        <v>885194</v>
      </c>
      <c r="H922">
        <v>0</v>
      </c>
      <c r="K922">
        <v>885194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T922">
        <v>885194</v>
      </c>
      <c r="U922">
        <v>0</v>
      </c>
    </row>
    <row r="923" spans="4:21" x14ac:dyDescent="0.25">
      <c r="D923">
        <v>874950</v>
      </c>
      <c r="E923">
        <v>2</v>
      </c>
      <c r="F923">
        <v>0</v>
      </c>
      <c r="G923">
        <v>874950</v>
      </c>
      <c r="H923">
        <v>0</v>
      </c>
      <c r="K923">
        <v>874950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T923">
        <v>874950</v>
      </c>
      <c r="U923">
        <v>0</v>
      </c>
    </row>
    <row r="924" spans="4:21" x14ac:dyDescent="0.25">
      <c r="D924">
        <v>803820</v>
      </c>
      <c r="E924">
        <v>0</v>
      </c>
      <c r="F924">
        <v>0</v>
      </c>
      <c r="G924">
        <v>803820</v>
      </c>
      <c r="H924">
        <v>0</v>
      </c>
      <c r="K924">
        <v>803820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T924">
        <v>803820</v>
      </c>
      <c r="U924">
        <v>0</v>
      </c>
    </row>
    <row r="925" spans="4:21" x14ac:dyDescent="0.25">
      <c r="D925">
        <v>881285</v>
      </c>
      <c r="E925">
        <v>26</v>
      </c>
      <c r="F925">
        <v>71</v>
      </c>
      <c r="G925">
        <v>881285</v>
      </c>
      <c r="H925">
        <v>82</v>
      </c>
      <c r="K925">
        <v>881285</v>
      </c>
      <c r="L925">
        <v>65</v>
      </c>
      <c r="M925">
        <v>5</v>
      </c>
      <c r="N925">
        <v>70</v>
      </c>
      <c r="O925">
        <v>26</v>
      </c>
      <c r="P925">
        <v>20</v>
      </c>
      <c r="Q925">
        <v>32</v>
      </c>
      <c r="T925">
        <v>881285</v>
      </c>
      <c r="U925">
        <v>9</v>
      </c>
    </row>
    <row r="926" spans="4:21" x14ac:dyDescent="0.25">
      <c r="D926" t="s">
        <v>797</v>
      </c>
      <c r="E926">
        <v>0</v>
      </c>
      <c r="F926">
        <v>0</v>
      </c>
      <c r="G926" t="s">
        <v>797</v>
      </c>
      <c r="H926">
        <v>0</v>
      </c>
      <c r="K926" t="s">
        <v>797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T926" t="s">
        <v>797</v>
      </c>
      <c r="U926">
        <v>0</v>
      </c>
    </row>
    <row r="927" spans="4:21" x14ac:dyDescent="0.25">
      <c r="D927" t="s">
        <v>798</v>
      </c>
      <c r="E927">
        <v>0</v>
      </c>
      <c r="F927">
        <v>0</v>
      </c>
      <c r="G927" t="s">
        <v>798</v>
      </c>
      <c r="H927">
        <v>0</v>
      </c>
      <c r="K927" t="s">
        <v>798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T927" t="s">
        <v>798</v>
      </c>
      <c r="U927">
        <v>0</v>
      </c>
    </row>
    <row r="928" spans="4:21" x14ac:dyDescent="0.25">
      <c r="D928" t="s">
        <v>799</v>
      </c>
      <c r="E928">
        <v>0</v>
      </c>
      <c r="F928">
        <v>0</v>
      </c>
      <c r="G928" t="s">
        <v>799</v>
      </c>
      <c r="H928">
        <v>0</v>
      </c>
      <c r="K928" t="s">
        <v>799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T928" t="s">
        <v>799</v>
      </c>
      <c r="U928">
        <v>0</v>
      </c>
    </row>
    <row r="929" spans="4:21" x14ac:dyDescent="0.25">
      <c r="D929" t="s">
        <v>800</v>
      </c>
      <c r="E929">
        <v>0</v>
      </c>
      <c r="F929">
        <v>0</v>
      </c>
      <c r="G929" t="s">
        <v>800</v>
      </c>
      <c r="H929">
        <v>0</v>
      </c>
      <c r="K929" t="s">
        <v>800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T929" t="s">
        <v>800</v>
      </c>
      <c r="U929">
        <v>0</v>
      </c>
    </row>
    <row r="930" spans="4:21" x14ac:dyDescent="0.25">
      <c r="D930" t="s">
        <v>801</v>
      </c>
      <c r="E930">
        <v>0</v>
      </c>
      <c r="F930">
        <v>0</v>
      </c>
      <c r="G930" t="s">
        <v>801</v>
      </c>
      <c r="H930">
        <v>0</v>
      </c>
      <c r="K930" t="s">
        <v>801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T930" t="s">
        <v>801</v>
      </c>
      <c r="U930">
        <v>0</v>
      </c>
    </row>
    <row r="931" spans="4:21" x14ac:dyDescent="0.25">
      <c r="D931" t="s">
        <v>802</v>
      </c>
      <c r="E931">
        <v>0</v>
      </c>
      <c r="F931">
        <v>0</v>
      </c>
      <c r="G931" t="s">
        <v>802</v>
      </c>
      <c r="H931">
        <v>0</v>
      </c>
      <c r="K931" t="s">
        <v>802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T931" t="s">
        <v>802</v>
      </c>
      <c r="U931">
        <v>0</v>
      </c>
    </row>
    <row r="932" spans="4:21" x14ac:dyDescent="0.25">
      <c r="D932" t="s">
        <v>803</v>
      </c>
      <c r="E932">
        <v>0</v>
      </c>
      <c r="F932">
        <v>0</v>
      </c>
      <c r="G932" t="s">
        <v>803</v>
      </c>
      <c r="H932">
        <v>0</v>
      </c>
      <c r="K932" t="s">
        <v>803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T932" t="s">
        <v>803</v>
      </c>
      <c r="U932">
        <v>0</v>
      </c>
    </row>
    <row r="933" spans="4:21" x14ac:dyDescent="0.25">
      <c r="D933" t="s">
        <v>804</v>
      </c>
      <c r="E933">
        <v>0</v>
      </c>
      <c r="F933">
        <v>0</v>
      </c>
      <c r="G933" t="s">
        <v>804</v>
      </c>
      <c r="H933">
        <v>0</v>
      </c>
      <c r="K933" t="s">
        <v>804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T933" t="s">
        <v>804</v>
      </c>
      <c r="U933">
        <v>0</v>
      </c>
    </row>
    <row r="934" spans="4:21" x14ac:dyDescent="0.25">
      <c r="D934" t="s">
        <v>805</v>
      </c>
      <c r="E934">
        <v>0</v>
      </c>
      <c r="F934">
        <v>0</v>
      </c>
      <c r="G934" t="s">
        <v>805</v>
      </c>
      <c r="H934">
        <v>0</v>
      </c>
      <c r="K934" t="s">
        <v>805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T934" t="s">
        <v>805</v>
      </c>
      <c r="U934">
        <v>0</v>
      </c>
    </row>
    <row r="935" spans="4:21" x14ac:dyDescent="0.25">
      <c r="D935" t="s">
        <v>806</v>
      </c>
      <c r="E935">
        <v>0</v>
      </c>
      <c r="F935">
        <v>0</v>
      </c>
      <c r="G935" t="s">
        <v>806</v>
      </c>
      <c r="H935">
        <v>0</v>
      </c>
      <c r="K935" t="s">
        <v>806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T935" t="s">
        <v>806</v>
      </c>
      <c r="U935">
        <v>0</v>
      </c>
    </row>
    <row r="936" spans="4:21" x14ac:dyDescent="0.25">
      <c r="D936" t="s">
        <v>807</v>
      </c>
      <c r="E936">
        <v>0</v>
      </c>
      <c r="F936">
        <v>0</v>
      </c>
      <c r="G936" t="s">
        <v>807</v>
      </c>
      <c r="H936">
        <v>0</v>
      </c>
      <c r="K936" t="s">
        <v>807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T936" t="s">
        <v>807</v>
      </c>
      <c r="U936">
        <v>0</v>
      </c>
    </row>
    <row r="937" spans="4:21" x14ac:dyDescent="0.25">
      <c r="D937" t="s">
        <v>808</v>
      </c>
      <c r="E937">
        <v>0</v>
      </c>
      <c r="F937">
        <v>0</v>
      </c>
      <c r="G937" t="s">
        <v>808</v>
      </c>
      <c r="H937">
        <v>0</v>
      </c>
      <c r="K937" t="s">
        <v>808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T937" t="s">
        <v>808</v>
      </c>
      <c r="U937">
        <v>0</v>
      </c>
    </row>
    <row r="938" spans="4:21" x14ac:dyDescent="0.25">
      <c r="D938" t="s">
        <v>809</v>
      </c>
      <c r="E938">
        <v>0</v>
      </c>
      <c r="F938">
        <v>0</v>
      </c>
      <c r="G938" t="s">
        <v>809</v>
      </c>
      <c r="H938">
        <v>0</v>
      </c>
      <c r="K938" t="s">
        <v>809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T938" t="s">
        <v>809</v>
      </c>
      <c r="U938">
        <v>0</v>
      </c>
    </row>
    <row r="939" spans="4:21" x14ac:dyDescent="0.25">
      <c r="D939" t="s">
        <v>810</v>
      </c>
      <c r="E939">
        <v>0</v>
      </c>
      <c r="F939">
        <v>0</v>
      </c>
      <c r="G939" t="s">
        <v>810</v>
      </c>
      <c r="H939">
        <v>0</v>
      </c>
      <c r="K939" t="s">
        <v>810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T939" t="s">
        <v>810</v>
      </c>
      <c r="U939">
        <v>0</v>
      </c>
    </row>
    <row r="940" spans="4:21" x14ac:dyDescent="0.25">
      <c r="D940" t="s">
        <v>811</v>
      </c>
      <c r="E940">
        <v>0</v>
      </c>
      <c r="F940">
        <v>0</v>
      </c>
      <c r="G940" t="s">
        <v>811</v>
      </c>
      <c r="H940">
        <v>0</v>
      </c>
      <c r="K940" t="s">
        <v>811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T940" t="s">
        <v>811</v>
      </c>
      <c r="U940">
        <v>0</v>
      </c>
    </row>
    <row r="941" spans="4:21" x14ac:dyDescent="0.25">
      <c r="D941" t="s">
        <v>812</v>
      </c>
      <c r="E941">
        <v>0</v>
      </c>
      <c r="F941">
        <v>0</v>
      </c>
      <c r="G941" t="s">
        <v>812</v>
      </c>
      <c r="H941">
        <v>0</v>
      </c>
      <c r="K941" t="s">
        <v>812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T941" t="s">
        <v>812</v>
      </c>
      <c r="U941">
        <v>0</v>
      </c>
    </row>
    <row r="942" spans="4:21" x14ac:dyDescent="0.25">
      <c r="D942" t="s">
        <v>813</v>
      </c>
      <c r="E942">
        <v>0</v>
      </c>
      <c r="F942">
        <v>0</v>
      </c>
      <c r="G942" t="s">
        <v>813</v>
      </c>
      <c r="H942">
        <v>0</v>
      </c>
      <c r="K942" t="s">
        <v>813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T942" t="s">
        <v>813</v>
      </c>
      <c r="U942">
        <v>0</v>
      </c>
    </row>
    <row r="943" spans="4:21" x14ac:dyDescent="0.25">
      <c r="D943" t="s">
        <v>814</v>
      </c>
      <c r="E943">
        <v>0</v>
      </c>
      <c r="F943">
        <v>0</v>
      </c>
      <c r="G943" t="s">
        <v>814</v>
      </c>
      <c r="H943">
        <v>0</v>
      </c>
      <c r="K943" t="s">
        <v>814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T943" t="s">
        <v>814</v>
      </c>
      <c r="U943">
        <v>0</v>
      </c>
    </row>
    <row r="944" spans="4:21" x14ac:dyDescent="0.25">
      <c r="D944" t="s">
        <v>815</v>
      </c>
      <c r="E944">
        <v>0</v>
      </c>
      <c r="F944">
        <v>0</v>
      </c>
      <c r="G944" t="s">
        <v>815</v>
      </c>
      <c r="H944">
        <v>0</v>
      </c>
      <c r="K944" t="s">
        <v>815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T944" t="s">
        <v>815</v>
      </c>
      <c r="U944">
        <v>0</v>
      </c>
    </row>
    <row r="945" spans="4:21" x14ac:dyDescent="0.25">
      <c r="D945" t="s">
        <v>816</v>
      </c>
      <c r="E945">
        <v>0</v>
      </c>
      <c r="F945">
        <v>1</v>
      </c>
      <c r="G945" t="s">
        <v>816</v>
      </c>
      <c r="H945">
        <v>0</v>
      </c>
      <c r="K945" t="s">
        <v>816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T945" t="s">
        <v>816</v>
      </c>
      <c r="U945">
        <v>0</v>
      </c>
    </row>
    <row r="946" spans="4:21" x14ac:dyDescent="0.25">
      <c r="D946" t="s">
        <v>817</v>
      </c>
      <c r="E946">
        <v>0</v>
      </c>
      <c r="F946">
        <v>0</v>
      </c>
      <c r="G946" t="s">
        <v>817</v>
      </c>
      <c r="H946">
        <v>0</v>
      </c>
      <c r="K946" t="s">
        <v>817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T946" t="s">
        <v>817</v>
      </c>
      <c r="U946">
        <v>0</v>
      </c>
    </row>
    <row r="947" spans="4:21" x14ac:dyDescent="0.25">
      <c r="D947" t="s">
        <v>818</v>
      </c>
      <c r="E947">
        <v>0</v>
      </c>
      <c r="F947">
        <v>0</v>
      </c>
      <c r="G947" t="s">
        <v>818</v>
      </c>
      <c r="H947">
        <v>0</v>
      </c>
      <c r="K947" t="s">
        <v>818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T947" t="s">
        <v>818</v>
      </c>
      <c r="U947">
        <v>0</v>
      </c>
    </row>
    <row r="948" spans="4:21" x14ac:dyDescent="0.25">
      <c r="D948" t="s">
        <v>819</v>
      </c>
      <c r="E948">
        <v>0</v>
      </c>
      <c r="F948">
        <v>0</v>
      </c>
      <c r="G948" t="s">
        <v>819</v>
      </c>
      <c r="H948">
        <v>0</v>
      </c>
      <c r="K948" t="s">
        <v>819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T948" t="s">
        <v>819</v>
      </c>
      <c r="U948">
        <v>0</v>
      </c>
    </row>
    <row r="949" spans="4:21" x14ac:dyDescent="0.25">
      <c r="D949">
        <v>881568</v>
      </c>
      <c r="E949">
        <v>0</v>
      </c>
      <c r="F949">
        <v>0</v>
      </c>
      <c r="G949">
        <v>881568</v>
      </c>
      <c r="H949">
        <v>0</v>
      </c>
      <c r="K949">
        <v>881568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T949">
        <v>881568</v>
      </c>
      <c r="U949">
        <v>0</v>
      </c>
    </row>
    <row r="950" spans="4:21" x14ac:dyDescent="0.25">
      <c r="D950">
        <v>550001</v>
      </c>
      <c r="E950">
        <v>0</v>
      </c>
      <c r="F950">
        <v>0</v>
      </c>
      <c r="G950">
        <v>550001</v>
      </c>
      <c r="H950">
        <v>0</v>
      </c>
      <c r="K950">
        <v>550001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T950">
        <v>550001</v>
      </c>
      <c r="U950">
        <v>0</v>
      </c>
    </row>
    <row r="951" spans="4:21" x14ac:dyDescent="0.25">
      <c r="D951">
        <v>450001</v>
      </c>
      <c r="E951">
        <v>0</v>
      </c>
      <c r="F951">
        <v>0</v>
      </c>
      <c r="G951">
        <v>450001</v>
      </c>
      <c r="H951">
        <v>0</v>
      </c>
      <c r="K951">
        <v>450001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T951">
        <v>450001</v>
      </c>
      <c r="U951">
        <v>0</v>
      </c>
    </row>
    <row r="952" spans="4:21" x14ac:dyDescent="0.25">
      <c r="D952">
        <v>450013</v>
      </c>
      <c r="E952">
        <v>728</v>
      </c>
      <c r="F952">
        <v>1065</v>
      </c>
      <c r="G952">
        <v>450013</v>
      </c>
      <c r="H952">
        <v>770</v>
      </c>
      <c r="K952">
        <v>450013</v>
      </c>
      <c r="L952">
        <v>812</v>
      </c>
      <c r="M952">
        <v>1027</v>
      </c>
      <c r="N952">
        <v>676</v>
      </c>
      <c r="O952">
        <v>183</v>
      </c>
      <c r="P952">
        <v>594</v>
      </c>
      <c r="Q952">
        <v>618</v>
      </c>
      <c r="T952">
        <v>450013</v>
      </c>
      <c r="U952">
        <v>662</v>
      </c>
    </row>
    <row r="953" spans="4:21" x14ac:dyDescent="0.25">
      <c r="D953">
        <v>450012</v>
      </c>
      <c r="E953">
        <v>18</v>
      </c>
      <c r="F953">
        <v>3</v>
      </c>
      <c r="G953">
        <v>450012</v>
      </c>
      <c r="H953">
        <v>10</v>
      </c>
      <c r="K953">
        <v>450012</v>
      </c>
      <c r="L953">
        <v>102</v>
      </c>
      <c r="M953">
        <v>63</v>
      </c>
      <c r="N953">
        <v>57</v>
      </c>
      <c r="O953">
        <v>29</v>
      </c>
      <c r="P953">
        <v>7</v>
      </c>
      <c r="Q953">
        <v>75</v>
      </c>
      <c r="T953">
        <v>450012</v>
      </c>
      <c r="U953">
        <v>74</v>
      </c>
    </row>
    <row r="954" spans="4:21" x14ac:dyDescent="0.25">
      <c r="D954" t="s">
        <v>820</v>
      </c>
      <c r="E954">
        <v>0</v>
      </c>
      <c r="F954">
        <v>0</v>
      </c>
      <c r="G954" t="s">
        <v>820</v>
      </c>
      <c r="H954">
        <v>0</v>
      </c>
      <c r="K954" t="s">
        <v>820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T954" t="s">
        <v>820</v>
      </c>
      <c r="U954">
        <v>0</v>
      </c>
    </row>
    <row r="955" spans="4:21" x14ac:dyDescent="0.25">
      <c r="D955" t="s">
        <v>821</v>
      </c>
      <c r="E955">
        <v>0</v>
      </c>
      <c r="F955">
        <v>0</v>
      </c>
      <c r="G955" t="s">
        <v>821</v>
      </c>
      <c r="H955">
        <v>0</v>
      </c>
      <c r="K955" t="s">
        <v>821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T955" t="s">
        <v>821</v>
      </c>
      <c r="U955">
        <v>0</v>
      </c>
    </row>
    <row r="956" spans="4:21" x14ac:dyDescent="0.25">
      <c r="D956">
        <v>887715</v>
      </c>
      <c r="E956">
        <v>15</v>
      </c>
      <c r="F956">
        <v>7</v>
      </c>
      <c r="G956">
        <v>887715</v>
      </c>
      <c r="H956">
        <v>19</v>
      </c>
      <c r="K956">
        <v>887715</v>
      </c>
      <c r="L956">
        <v>5</v>
      </c>
      <c r="M956">
        <v>18</v>
      </c>
      <c r="N956">
        <v>4</v>
      </c>
      <c r="O956">
        <v>1</v>
      </c>
      <c r="P956">
        <v>0</v>
      </c>
      <c r="Q956">
        <v>7</v>
      </c>
      <c r="T956">
        <v>887715</v>
      </c>
      <c r="U956">
        <v>2</v>
      </c>
    </row>
    <row r="957" spans="4:21" x14ac:dyDescent="0.25">
      <c r="D957">
        <v>887517</v>
      </c>
      <c r="E957">
        <v>124</v>
      </c>
      <c r="F957">
        <v>153</v>
      </c>
      <c r="G957">
        <v>887517</v>
      </c>
      <c r="H957">
        <v>196</v>
      </c>
      <c r="K957">
        <v>887517</v>
      </c>
      <c r="L957">
        <v>166</v>
      </c>
      <c r="M957">
        <v>275</v>
      </c>
      <c r="N957">
        <v>114</v>
      </c>
      <c r="O957">
        <v>34</v>
      </c>
      <c r="P957">
        <v>27</v>
      </c>
      <c r="Q957">
        <v>38</v>
      </c>
      <c r="T957">
        <v>887517</v>
      </c>
      <c r="U957">
        <v>9</v>
      </c>
    </row>
    <row r="958" spans="4:21" x14ac:dyDescent="0.25">
      <c r="D958" t="s">
        <v>822</v>
      </c>
      <c r="E958">
        <v>0</v>
      </c>
      <c r="F958">
        <v>0</v>
      </c>
      <c r="G958" t="s">
        <v>822</v>
      </c>
      <c r="H958">
        <v>0</v>
      </c>
      <c r="K958" t="s">
        <v>822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T958" t="s">
        <v>822</v>
      </c>
      <c r="U958">
        <v>0</v>
      </c>
    </row>
    <row r="959" spans="4:21" x14ac:dyDescent="0.25">
      <c r="D959">
        <v>150035</v>
      </c>
      <c r="E959">
        <v>28</v>
      </c>
      <c r="F959">
        <v>25</v>
      </c>
      <c r="G959">
        <v>150035</v>
      </c>
      <c r="H959">
        <v>31</v>
      </c>
      <c r="K959">
        <v>150035</v>
      </c>
      <c r="L959">
        <v>34</v>
      </c>
      <c r="M959">
        <v>33</v>
      </c>
      <c r="N959">
        <v>49</v>
      </c>
      <c r="O959">
        <v>19</v>
      </c>
      <c r="P959">
        <v>23</v>
      </c>
      <c r="Q959">
        <v>24</v>
      </c>
      <c r="T959">
        <v>150035</v>
      </c>
      <c r="U959">
        <v>25</v>
      </c>
    </row>
    <row r="960" spans="4:21" x14ac:dyDescent="0.25">
      <c r="D960" t="s">
        <v>823</v>
      </c>
      <c r="E960">
        <v>0</v>
      </c>
      <c r="F960">
        <v>0</v>
      </c>
      <c r="G960" t="s">
        <v>823</v>
      </c>
      <c r="H960">
        <v>0</v>
      </c>
      <c r="K960" t="s">
        <v>823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T960" t="s">
        <v>823</v>
      </c>
      <c r="U960">
        <v>0</v>
      </c>
    </row>
    <row r="961" spans="4:21" x14ac:dyDescent="0.25">
      <c r="D961" t="s">
        <v>824</v>
      </c>
      <c r="E961">
        <v>0</v>
      </c>
      <c r="F961">
        <v>0</v>
      </c>
      <c r="G961" t="s">
        <v>824</v>
      </c>
      <c r="H961">
        <v>0</v>
      </c>
      <c r="K961" t="s">
        <v>824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T961" t="s">
        <v>824</v>
      </c>
      <c r="U961">
        <v>0</v>
      </c>
    </row>
    <row r="962" spans="4:21" x14ac:dyDescent="0.25">
      <c r="D962" t="s">
        <v>825</v>
      </c>
      <c r="E962">
        <v>0</v>
      </c>
      <c r="F962">
        <v>0</v>
      </c>
      <c r="G962" t="s">
        <v>825</v>
      </c>
      <c r="H962">
        <v>0</v>
      </c>
      <c r="K962" t="s">
        <v>825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T962" t="s">
        <v>825</v>
      </c>
      <c r="U962">
        <v>0</v>
      </c>
    </row>
    <row r="963" spans="4:21" x14ac:dyDescent="0.25">
      <c r="D963" t="s">
        <v>826</v>
      </c>
      <c r="E963">
        <v>0</v>
      </c>
      <c r="F963">
        <v>0</v>
      </c>
      <c r="G963" t="s">
        <v>826</v>
      </c>
      <c r="H963">
        <v>0</v>
      </c>
      <c r="K963" t="s">
        <v>826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T963" t="s">
        <v>826</v>
      </c>
      <c r="U963">
        <v>0</v>
      </c>
    </row>
    <row r="964" spans="4:21" x14ac:dyDescent="0.25">
      <c r="D964" t="s">
        <v>827</v>
      </c>
      <c r="E964">
        <v>946</v>
      </c>
      <c r="F964">
        <v>198</v>
      </c>
      <c r="G964" t="s">
        <v>827</v>
      </c>
      <c r="H964">
        <v>101</v>
      </c>
      <c r="K964" t="s">
        <v>827</v>
      </c>
      <c r="L964">
        <v>828</v>
      </c>
      <c r="M964">
        <v>2400</v>
      </c>
      <c r="N964">
        <v>2159</v>
      </c>
      <c r="O964">
        <v>1290</v>
      </c>
      <c r="P964">
        <v>241</v>
      </c>
      <c r="Q964">
        <v>170</v>
      </c>
      <c r="T964" t="s">
        <v>827</v>
      </c>
      <c r="U964">
        <v>1139</v>
      </c>
    </row>
    <row r="965" spans="4:21" x14ac:dyDescent="0.25">
      <c r="D965" t="s">
        <v>828</v>
      </c>
      <c r="E965">
        <v>382</v>
      </c>
      <c r="F965">
        <v>365</v>
      </c>
      <c r="G965" t="s">
        <v>828</v>
      </c>
      <c r="H965">
        <v>433</v>
      </c>
      <c r="K965" t="s">
        <v>828</v>
      </c>
      <c r="L965">
        <v>604</v>
      </c>
      <c r="M965">
        <v>1144</v>
      </c>
      <c r="N965">
        <v>531</v>
      </c>
      <c r="O965">
        <v>405</v>
      </c>
      <c r="P965">
        <v>585</v>
      </c>
      <c r="Q965">
        <v>418</v>
      </c>
      <c r="T965" t="s">
        <v>828</v>
      </c>
      <c r="U965">
        <v>577</v>
      </c>
    </row>
    <row r="966" spans="4:21" x14ac:dyDescent="0.25">
      <c r="D966" t="s">
        <v>829</v>
      </c>
      <c r="E966">
        <v>24</v>
      </c>
      <c r="F966">
        <v>61</v>
      </c>
      <c r="G966" t="s">
        <v>829</v>
      </c>
      <c r="H966">
        <v>147</v>
      </c>
      <c r="K966" t="s">
        <v>829</v>
      </c>
      <c r="L966">
        <v>728</v>
      </c>
      <c r="M966">
        <v>350</v>
      </c>
      <c r="N966">
        <v>213</v>
      </c>
      <c r="O966">
        <v>115</v>
      </c>
      <c r="P966">
        <v>576</v>
      </c>
      <c r="Q966">
        <v>135</v>
      </c>
      <c r="T966" t="s">
        <v>829</v>
      </c>
      <c r="U966">
        <v>301</v>
      </c>
    </row>
    <row r="967" spans="4:21" x14ac:dyDescent="0.25">
      <c r="D967" t="s">
        <v>830</v>
      </c>
      <c r="E967">
        <v>24</v>
      </c>
      <c r="F967">
        <v>10</v>
      </c>
      <c r="G967" t="s">
        <v>830</v>
      </c>
      <c r="H967">
        <v>0</v>
      </c>
      <c r="K967" t="s">
        <v>830</v>
      </c>
      <c r="L967">
        <v>49</v>
      </c>
      <c r="M967">
        <v>78</v>
      </c>
      <c r="N967">
        <v>150</v>
      </c>
      <c r="O967">
        <v>240</v>
      </c>
      <c r="P967">
        <v>127</v>
      </c>
      <c r="Q967">
        <v>147</v>
      </c>
      <c r="T967" t="s">
        <v>830</v>
      </c>
      <c r="U967">
        <v>67</v>
      </c>
    </row>
    <row r="968" spans="4:21" x14ac:dyDescent="0.25">
      <c r="D968" t="s">
        <v>831</v>
      </c>
      <c r="E968">
        <v>0</v>
      </c>
      <c r="F968">
        <v>0</v>
      </c>
      <c r="G968" t="s">
        <v>831</v>
      </c>
      <c r="H968">
        <v>16</v>
      </c>
      <c r="K968" t="s">
        <v>831</v>
      </c>
      <c r="L968">
        <v>5</v>
      </c>
      <c r="M968">
        <v>0</v>
      </c>
      <c r="N968">
        <v>0</v>
      </c>
      <c r="O968">
        <v>0</v>
      </c>
      <c r="P968">
        <v>0</v>
      </c>
      <c r="Q968">
        <v>13</v>
      </c>
      <c r="T968" t="s">
        <v>831</v>
      </c>
      <c r="U968">
        <v>0</v>
      </c>
    </row>
    <row r="969" spans="4:21" x14ac:dyDescent="0.25">
      <c r="D969" t="s">
        <v>832</v>
      </c>
      <c r="E969">
        <v>0</v>
      </c>
      <c r="F969">
        <v>0</v>
      </c>
      <c r="G969" t="s">
        <v>832</v>
      </c>
      <c r="H969">
        <v>0</v>
      </c>
      <c r="K969" t="s">
        <v>832</v>
      </c>
      <c r="L969">
        <v>0</v>
      </c>
      <c r="M969">
        <v>4</v>
      </c>
      <c r="N969">
        <v>4</v>
      </c>
      <c r="O969">
        <v>0</v>
      </c>
      <c r="P969">
        <v>13</v>
      </c>
      <c r="Q969">
        <v>24</v>
      </c>
      <c r="T969" t="s">
        <v>832</v>
      </c>
      <c r="U969">
        <v>7</v>
      </c>
    </row>
    <row r="970" spans="4:21" x14ac:dyDescent="0.25">
      <c r="D970" t="s">
        <v>833</v>
      </c>
      <c r="E970">
        <v>0</v>
      </c>
      <c r="F970">
        <v>3</v>
      </c>
      <c r="G970" t="s">
        <v>833</v>
      </c>
      <c r="H970">
        <v>0</v>
      </c>
      <c r="K970" t="s">
        <v>833</v>
      </c>
      <c r="L970">
        <v>16</v>
      </c>
      <c r="M970">
        <v>18</v>
      </c>
      <c r="N970">
        <v>3</v>
      </c>
      <c r="O970">
        <v>0</v>
      </c>
      <c r="P970">
        <v>4</v>
      </c>
      <c r="Q970">
        <v>14</v>
      </c>
      <c r="T970" t="s">
        <v>833</v>
      </c>
      <c r="U970">
        <v>6</v>
      </c>
    </row>
    <row r="971" spans="4:21" x14ac:dyDescent="0.25">
      <c r="D971" t="s">
        <v>834</v>
      </c>
      <c r="E971">
        <v>0</v>
      </c>
      <c r="F971">
        <v>19</v>
      </c>
      <c r="G971" t="s">
        <v>834</v>
      </c>
      <c r="H971">
        <v>12</v>
      </c>
      <c r="K971" t="s">
        <v>834</v>
      </c>
      <c r="L971">
        <v>1</v>
      </c>
      <c r="M971">
        <v>20</v>
      </c>
      <c r="N971">
        <v>0</v>
      </c>
      <c r="O971">
        <v>0</v>
      </c>
      <c r="P971">
        <v>0</v>
      </c>
      <c r="Q971">
        <v>0</v>
      </c>
      <c r="T971" t="s">
        <v>834</v>
      </c>
      <c r="U971">
        <v>0</v>
      </c>
    </row>
    <row r="972" spans="4:21" x14ac:dyDescent="0.25">
      <c r="D972" t="s">
        <v>835</v>
      </c>
      <c r="E972">
        <v>0</v>
      </c>
      <c r="F972">
        <v>0</v>
      </c>
      <c r="G972" t="s">
        <v>835</v>
      </c>
      <c r="H972">
        <v>0</v>
      </c>
      <c r="K972" t="s">
        <v>835</v>
      </c>
      <c r="L972">
        <v>1</v>
      </c>
      <c r="M972">
        <v>0</v>
      </c>
      <c r="N972">
        <v>1</v>
      </c>
      <c r="O972">
        <v>1</v>
      </c>
      <c r="P972">
        <v>1</v>
      </c>
      <c r="Q972">
        <v>2</v>
      </c>
      <c r="T972" t="s">
        <v>835</v>
      </c>
      <c r="U972">
        <v>1</v>
      </c>
    </row>
    <row r="973" spans="4:21" x14ac:dyDescent="0.25">
      <c r="D973" t="s">
        <v>836</v>
      </c>
      <c r="E973">
        <v>0</v>
      </c>
      <c r="F973">
        <v>2</v>
      </c>
      <c r="G973" t="s">
        <v>836</v>
      </c>
      <c r="H973">
        <v>10</v>
      </c>
      <c r="K973" t="s">
        <v>836</v>
      </c>
      <c r="L973">
        <v>1</v>
      </c>
      <c r="M973">
        <v>5</v>
      </c>
      <c r="N973">
        <v>5</v>
      </c>
      <c r="O973">
        <v>7</v>
      </c>
      <c r="P973">
        <v>0</v>
      </c>
      <c r="Q973">
        <v>0</v>
      </c>
      <c r="T973" t="s">
        <v>836</v>
      </c>
      <c r="U973">
        <v>0</v>
      </c>
    </row>
    <row r="974" spans="4:21" x14ac:dyDescent="0.25">
      <c r="D974" t="s">
        <v>837</v>
      </c>
      <c r="E974">
        <v>0</v>
      </c>
      <c r="F974">
        <v>0</v>
      </c>
      <c r="G974" t="s">
        <v>837</v>
      </c>
      <c r="H974">
        <v>0</v>
      </c>
      <c r="K974" t="s">
        <v>837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T974" t="s">
        <v>837</v>
      </c>
      <c r="U974">
        <v>0</v>
      </c>
    </row>
    <row r="975" spans="4:21" x14ac:dyDescent="0.25">
      <c r="D975" t="s">
        <v>838</v>
      </c>
      <c r="E975">
        <v>0</v>
      </c>
      <c r="F975">
        <v>0</v>
      </c>
      <c r="G975" t="s">
        <v>838</v>
      </c>
      <c r="H975">
        <v>0</v>
      </c>
      <c r="K975" t="s">
        <v>838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T975" t="s">
        <v>838</v>
      </c>
      <c r="U975">
        <v>0</v>
      </c>
    </row>
    <row r="976" spans="4:21" x14ac:dyDescent="0.25">
      <c r="D976" t="s">
        <v>839</v>
      </c>
      <c r="E976">
        <v>0</v>
      </c>
      <c r="F976">
        <v>0</v>
      </c>
      <c r="G976" t="s">
        <v>839</v>
      </c>
      <c r="H976">
        <v>0</v>
      </c>
      <c r="K976" t="s">
        <v>839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T976" t="s">
        <v>839</v>
      </c>
      <c r="U976">
        <v>0</v>
      </c>
    </row>
    <row r="977" spans="4:21" x14ac:dyDescent="0.25">
      <c r="D977">
        <v>450016</v>
      </c>
      <c r="E977">
        <v>0</v>
      </c>
      <c r="F977">
        <v>0</v>
      </c>
      <c r="G977">
        <v>450016</v>
      </c>
      <c r="H977">
        <v>0</v>
      </c>
      <c r="K977">
        <v>450016</v>
      </c>
      <c r="L977">
        <v>0</v>
      </c>
      <c r="M977">
        <v>0.2</v>
      </c>
      <c r="N977">
        <v>0</v>
      </c>
      <c r="O977">
        <v>0</v>
      </c>
      <c r="P977">
        <v>0</v>
      </c>
      <c r="Q977">
        <v>0</v>
      </c>
      <c r="T977">
        <v>450016</v>
      </c>
      <c r="U977">
        <v>0</v>
      </c>
    </row>
    <row r="978" spans="4:21" x14ac:dyDescent="0.25">
      <c r="D978" t="s">
        <v>840</v>
      </c>
      <c r="E978">
        <v>1</v>
      </c>
      <c r="F978">
        <v>0</v>
      </c>
      <c r="G978" t="s">
        <v>840</v>
      </c>
      <c r="H978">
        <v>0</v>
      </c>
      <c r="K978" t="s">
        <v>840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T978" t="s">
        <v>840</v>
      </c>
      <c r="U978">
        <v>0</v>
      </c>
    </row>
    <row r="979" spans="4:21" x14ac:dyDescent="0.25">
      <c r="D979" t="s">
        <v>841</v>
      </c>
      <c r="E979">
        <v>0</v>
      </c>
      <c r="F979">
        <v>0</v>
      </c>
      <c r="G979" t="s">
        <v>841</v>
      </c>
      <c r="H979">
        <v>0</v>
      </c>
      <c r="K979" t="s">
        <v>841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T979" t="s">
        <v>841</v>
      </c>
      <c r="U979">
        <v>0</v>
      </c>
    </row>
    <row r="980" spans="4:21" x14ac:dyDescent="0.25">
      <c r="D980" t="s">
        <v>842</v>
      </c>
      <c r="E980">
        <v>0</v>
      </c>
      <c r="F980">
        <v>0</v>
      </c>
      <c r="G980" t="s">
        <v>842</v>
      </c>
      <c r="H980">
        <v>0</v>
      </c>
      <c r="K980" t="s">
        <v>842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T980" t="s">
        <v>842</v>
      </c>
      <c r="U980">
        <v>0</v>
      </c>
    </row>
    <row r="981" spans="4:21" x14ac:dyDescent="0.25">
      <c r="D981" t="s">
        <v>843</v>
      </c>
      <c r="E981">
        <v>6</v>
      </c>
      <c r="F981">
        <v>2</v>
      </c>
      <c r="G981" t="s">
        <v>843</v>
      </c>
      <c r="H981">
        <v>2</v>
      </c>
      <c r="K981" t="s">
        <v>843</v>
      </c>
      <c r="L981">
        <v>0</v>
      </c>
      <c r="M981">
        <v>0</v>
      </c>
      <c r="N981">
        <v>0</v>
      </c>
      <c r="O981">
        <v>1</v>
      </c>
      <c r="P981">
        <v>1</v>
      </c>
      <c r="Q981">
        <v>1</v>
      </c>
      <c r="T981" t="s">
        <v>843</v>
      </c>
      <c r="U981">
        <v>0</v>
      </c>
    </row>
    <row r="982" spans="4:21" x14ac:dyDescent="0.25">
      <c r="D982" t="s">
        <v>844</v>
      </c>
      <c r="E982">
        <v>0</v>
      </c>
      <c r="F982">
        <v>0</v>
      </c>
      <c r="G982" t="s">
        <v>844</v>
      </c>
      <c r="H982">
        <v>0</v>
      </c>
      <c r="K982" t="s">
        <v>844</v>
      </c>
      <c r="L982">
        <v>6</v>
      </c>
      <c r="M982">
        <v>0</v>
      </c>
      <c r="N982">
        <v>0</v>
      </c>
      <c r="O982">
        <v>0</v>
      </c>
      <c r="P982">
        <v>0</v>
      </c>
      <c r="Q982">
        <v>0</v>
      </c>
      <c r="T982" t="s">
        <v>844</v>
      </c>
      <c r="U982">
        <v>0</v>
      </c>
    </row>
    <row r="983" spans="4:21" x14ac:dyDescent="0.25">
      <c r="D983" t="s">
        <v>845</v>
      </c>
      <c r="E983">
        <v>0</v>
      </c>
      <c r="F983">
        <v>0</v>
      </c>
      <c r="G983" t="s">
        <v>845</v>
      </c>
      <c r="H983">
        <v>0</v>
      </c>
      <c r="K983" t="s">
        <v>845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T983" t="s">
        <v>845</v>
      </c>
      <c r="U983">
        <v>0</v>
      </c>
    </row>
    <row r="984" spans="4:21" x14ac:dyDescent="0.25">
      <c r="D984" t="s">
        <v>846</v>
      </c>
      <c r="E984">
        <v>1</v>
      </c>
      <c r="F984">
        <v>0</v>
      </c>
      <c r="G984" t="s">
        <v>846</v>
      </c>
      <c r="H984">
        <v>0</v>
      </c>
      <c r="K984" t="s">
        <v>846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T984" t="s">
        <v>846</v>
      </c>
      <c r="U984">
        <v>0</v>
      </c>
    </row>
    <row r="985" spans="4:21" x14ac:dyDescent="0.25">
      <c r="D985" t="s">
        <v>847</v>
      </c>
      <c r="E985">
        <v>0</v>
      </c>
      <c r="F985">
        <v>0</v>
      </c>
      <c r="G985" t="s">
        <v>847</v>
      </c>
      <c r="H985">
        <v>1</v>
      </c>
      <c r="K985" t="s">
        <v>847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T985" t="s">
        <v>847</v>
      </c>
      <c r="U985">
        <v>0</v>
      </c>
    </row>
    <row r="986" spans="4:21" x14ac:dyDescent="0.25">
      <c r="D986">
        <v>869084</v>
      </c>
      <c r="E986">
        <v>153</v>
      </c>
      <c r="F986">
        <v>72</v>
      </c>
      <c r="G986">
        <v>869084</v>
      </c>
      <c r="H986">
        <v>139</v>
      </c>
      <c r="K986">
        <v>869084</v>
      </c>
      <c r="L986">
        <v>211</v>
      </c>
      <c r="M986">
        <v>207</v>
      </c>
      <c r="N986">
        <v>94</v>
      </c>
      <c r="O986">
        <v>14</v>
      </c>
      <c r="P986">
        <v>0</v>
      </c>
      <c r="Q986">
        <v>559</v>
      </c>
      <c r="T986">
        <v>869084</v>
      </c>
      <c r="U986">
        <v>18</v>
      </c>
    </row>
    <row r="987" spans="4:21" x14ac:dyDescent="0.25">
      <c r="D987" t="s">
        <v>848</v>
      </c>
      <c r="E987">
        <v>0</v>
      </c>
      <c r="F987">
        <v>0</v>
      </c>
      <c r="G987" t="s">
        <v>848</v>
      </c>
      <c r="H987">
        <v>0</v>
      </c>
      <c r="K987" t="s">
        <v>848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T987" t="s">
        <v>848</v>
      </c>
      <c r="U987">
        <v>0</v>
      </c>
    </row>
    <row r="988" spans="4:21" x14ac:dyDescent="0.25">
      <c r="D988" t="s">
        <v>849</v>
      </c>
      <c r="E988">
        <v>44</v>
      </c>
      <c r="F988">
        <v>48</v>
      </c>
      <c r="G988" t="s">
        <v>849</v>
      </c>
      <c r="H988">
        <v>0</v>
      </c>
      <c r="K988" t="s">
        <v>849</v>
      </c>
      <c r="L988">
        <v>99</v>
      </c>
      <c r="M988">
        <v>70</v>
      </c>
      <c r="N988">
        <v>127</v>
      </c>
      <c r="O988">
        <v>85</v>
      </c>
      <c r="P988">
        <v>17</v>
      </c>
      <c r="Q988">
        <v>15</v>
      </c>
      <c r="T988" t="s">
        <v>849</v>
      </c>
      <c r="U988">
        <v>135</v>
      </c>
    </row>
    <row r="989" spans="4:21" x14ac:dyDescent="0.25">
      <c r="D989" t="s">
        <v>850</v>
      </c>
      <c r="E989">
        <v>0</v>
      </c>
      <c r="F989">
        <v>0</v>
      </c>
      <c r="G989" t="s">
        <v>850</v>
      </c>
      <c r="H989">
        <v>12</v>
      </c>
      <c r="K989" t="s">
        <v>850</v>
      </c>
      <c r="L989">
        <v>0</v>
      </c>
      <c r="M989">
        <v>5</v>
      </c>
      <c r="N989">
        <v>3</v>
      </c>
      <c r="O989">
        <v>0</v>
      </c>
      <c r="P989">
        <v>0</v>
      </c>
      <c r="Q989">
        <v>0</v>
      </c>
      <c r="T989" t="s">
        <v>850</v>
      </c>
      <c r="U989">
        <v>0</v>
      </c>
    </row>
    <row r="990" spans="4:21" x14ac:dyDescent="0.25">
      <c r="D990" t="s">
        <v>851</v>
      </c>
      <c r="E990">
        <v>0</v>
      </c>
      <c r="F990">
        <v>0</v>
      </c>
      <c r="G990" t="s">
        <v>851</v>
      </c>
      <c r="H990">
        <v>15</v>
      </c>
      <c r="K990" t="s">
        <v>851</v>
      </c>
      <c r="L990">
        <v>0</v>
      </c>
      <c r="M990">
        <v>9</v>
      </c>
      <c r="N990">
        <v>0</v>
      </c>
      <c r="O990">
        <v>0</v>
      </c>
      <c r="P990">
        <v>0</v>
      </c>
      <c r="Q990">
        <v>0</v>
      </c>
      <c r="T990" t="s">
        <v>851</v>
      </c>
      <c r="U990">
        <v>24</v>
      </c>
    </row>
    <row r="991" spans="4:21" x14ac:dyDescent="0.25">
      <c r="D991" t="s">
        <v>852</v>
      </c>
      <c r="E991">
        <v>24</v>
      </c>
      <c r="F991">
        <v>1</v>
      </c>
      <c r="G991" t="s">
        <v>852</v>
      </c>
      <c r="H991">
        <v>48</v>
      </c>
      <c r="K991" t="s">
        <v>852</v>
      </c>
      <c r="L991">
        <v>24</v>
      </c>
      <c r="M991">
        <v>24</v>
      </c>
      <c r="N991">
        <v>1</v>
      </c>
      <c r="O991">
        <v>48</v>
      </c>
      <c r="P991">
        <v>144</v>
      </c>
      <c r="Q991">
        <v>48</v>
      </c>
      <c r="T991" t="s">
        <v>852</v>
      </c>
      <c r="U991">
        <v>0</v>
      </c>
    </row>
    <row r="992" spans="4:21" x14ac:dyDescent="0.25">
      <c r="D992" t="s">
        <v>853</v>
      </c>
      <c r="E992">
        <v>37</v>
      </c>
      <c r="F992">
        <v>60</v>
      </c>
      <c r="G992" t="s">
        <v>853</v>
      </c>
      <c r="H992">
        <v>59</v>
      </c>
      <c r="K992" t="s">
        <v>853</v>
      </c>
      <c r="L992">
        <v>41</v>
      </c>
      <c r="M992">
        <v>12</v>
      </c>
      <c r="N992">
        <v>0</v>
      </c>
      <c r="O992">
        <v>5</v>
      </c>
      <c r="P992">
        <v>2</v>
      </c>
      <c r="Q992">
        <v>3</v>
      </c>
      <c r="T992" t="s">
        <v>853</v>
      </c>
      <c r="U992">
        <v>4</v>
      </c>
    </row>
    <row r="993" spans="4:21" x14ac:dyDescent="0.25">
      <c r="D993" t="s">
        <v>854</v>
      </c>
      <c r="E993">
        <v>0</v>
      </c>
      <c r="F993">
        <v>0</v>
      </c>
      <c r="G993" t="s">
        <v>854</v>
      </c>
      <c r="H993">
        <v>0</v>
      </c>
      <c r="K993" t="s">
        <v>854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T993" t="s">
        <v>854</v>
      </c>
      <c r="U993">
        <v>0</v>
      </c>
    </row>
    <row r="994" spans="4:21" x14ac:dyDescent="0.25">
      <c r="D994" t="s">
        <v>855</v>
      </c>
      <c r="E994">
        <v>40</v>
      </c>
      <c r="F994">
        <v>56</v>
      </c>
      <c r="G994" t="s">
        <v>855</v>
      </c>
      <c r="H994">
        <v>28</v>
      </c>
      <c r="K994" t="s">
        <v>855</v>
      </c>
      <c r="L994">
        <v>48</v>
      </c>
      <c r="M994">
        <v>9</v>
      </c>
      <c r="N994">
        <v>6</v>
      </c>
      <c r="O994">
        <v>15</v>
      </c>
      <c r="P994">
        <v>3</v>
      </c>
      <c r="Q994">
        <v>10</v>
      </c>
      <c r="T994" t="s">
        <v>855</v>
      </c>
      <c r="U994">
        <v>9</v>
      </c>
    </row>
    <row r="995" spans="4:21" x14ac:dyDescent="0.25">
      <c r="D995" t="s">
        <v>856</v>
      </c>
      <c r="E995">
        <v>0</v>
      </c>
      <c r="F995">
        <v>0</v>
      </c>
      <c r="G995" t="s">
        <v>856</v>
      </c>
      <c r="H995">
        <v>0</v>
      </c>
      <c r="K995" t="s">
        <v>856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T995" t="s">
        <v>856</v>
      </c>
      <c r="U995">
        <v>0</v>
      </c>
    </row>
    <row r="996" spans="4:21" x14ac:dyDescent="0.25">
      <c r="D996">
        <v>887716</v>
      </c>
      <c r="E996">
        <v>39</v>
      </c>
      <c r="F996">
        <v>43</v>
      </c>
      <c r="G996">
        <v>887716</v>
      </c>
      <c r="H996">
        <v>94</v>
      </c>
      <c r="K996">
        <v>887716</v>
      </c>
      <c r="L996">
        <v>92</v>
      </c>
      <c r="M996">
        <v>111</v>
      </c>
      <c r="N996">
        <v>64</v>
      </c>
      <c r="O996">
        <v>55</v>
      </c>
      <c r="P996">
        <v>40</v>
      </c>
      <c r="Q996">
        <v>33</v>
      </c>
      <c r="T996">
        <v>887716</v>
      </c>
      <c r="U996">
        <v>38</v>
      </c>
    </row>
    <row r="997" spans="4:21" x14ac:dyDescent="0.25">
      <c r="D997" t="s">
        <v>872</v>
      </c>
      <c r="E997">
        <v>0</v>
      </c>
      <c r="F997">
        <v>0</v>
      </c>
      <c r="G997" t="s">
        <v>872</v>
      </c>
      <c r="H997">
        <v>0</v>
      </c>
      <c r="K997" t="s">
        <v>872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  <c r="T997" t="s">
        <v>872</v>
      </c>
      <c r="U997">
        <v>0</v>
      </c>
    </row>
    <row r="998" spans="4:21" x14ac:dyDescent="0.25">
      <c r="D998" t="s">
        <v>927</v>
      </c>
      <c r="E998">
        <v>0</v>
      </c>
      <c r="F998">
        <v>0</v>
      </c>
      <c r="G998" t="s">
        <v>927</v>
      </c>
      <c r="H998">
        <v>0</v>
      </c>
      <c r="K998" t="s">
        <v>927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T998" t="s">
        <v>927</v>
      </c>
      <c r="U998">
        <v>0</v>
      </c>
    </row>
    <row r="999" spans="4:21" x14ac:dyDescent="0.25">
      <c r="D999" t="s">
        <v>928</v>
      </c>
      <c r="E999">
        <v>0</v>
      </c>
      <c r="F999">
        <v>0</v>
      </c>
      <c r="G999" t="s">
        <v>928</v>
      </c>
      <c r="H999">
        <v>0</v>
      </c>
      <c r="K999" t="s">
        <v>928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T999" t="s">
        <v>928</v>
      </c>
      <c r="U999">
        <v>0</v>
      </c>
    </row>
    <row r="1000" spans="4:21" x14ac:dyDescent="0.25">
      <c r="D1000" t="s">
        <v>879</v>
      </c>
      <c r="E1000">
        <v>0</v>
      </c>
      <c r="F1000">
        <v>0</v>
      </c>
      <c r="G1000" t="s">
        <v>879</v>
      </c>
      <c r="H1000">
        <v>0</v>
      </c>
      <c r="K1000" t="s">
        <v>879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T1000" t="s">
        <v>879</v>
      </c>
      <c r="U1000">
        <v>0</v>
      </c>
    </row>
    <row r="1001" spans="4:21" x14ac:dyDescent="0.25">
      <c r="D1001" t="s">
        <v>880</v>
      </c>
      <c r="E1001">
        <v>0</v>
      </c>
      <c r="F1001">
        <v>0</v>
      </c>
      <c r="G1001" t="s">
        <v>880</v>
      </c>
      <c r="H1001">
        <v>0</v>
      </c>
      <c r="K1001" t="s">
        <v>880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T1001" t="s">
        <v>880</v>
      </c>
      <c r="U1001">
        <v>0</v>
      </c>
    </row>
    <row r="1002" spans="4:21" x14ac:dyDescent="0.25">
      <c r="D1002">
        <v>888811</v>
      </c>
      <c r="E1002">
        <v>43</v>
      </c>
      <c r="F1002">
        <v>61</v>
      </c>
      <c r="G1002">
        <v>888811</v>
      </c>
      <c r="H1002">
        <v>42</v>
      </c>
      <c r="K1002">
        <v>888811</v>
      </c>
      <c r="L1002">
        <v>56</v>
      </c>
      <c r="M1002">
        <v>50</v>
      </c>
      <c r="N1002">
        <v>40</v>
      </c>
      <c r="O1002">
        <v>72</v>
      </c>
      <c r="P1002">
        <v>31</v>
      </c>
      <c r="Q1002">
        <v>48</v>
      </c>
      <c r="T1002">
        <v>888811</v>
      </c>
      <c r="U1002">
        <v>27</v>
      </c>
    </row>
    <row r="1003" spans="4:21" x14ac:dyDescent="0.25">
      <c r="D1003">
        <v>888770</v>
      </c>
      <c r="E1003">
        <v>57</v>
      </c>
      <c r="F1003">
        <v>111</v>
      </c>
      <c r="G1003">
        <v>888770</v>
      </c>
      <c r="H1003">
        <v>123</v>
      </c>
      <c r="K1003">
        <v>888770</v>
      </c>
      <c r="L1003">
        <v>130</v>
      </c>
      <c r="M1003">
        <v>109</v>
      </c>
      <c r="N1003">
        <v>96</v>
      </c>
      <c r="O1003">
        <v>73</v>
      </c>
      <c r="P1003">
        <v>52</v>
      </c>
      <c r="Q1003">
        <v>49</v>
      </c>
      <c r="T1003">
        <v>888770</v>
      </c>
      <c r="U1003">
        <v>59</v>
      </c>
    </row>
    <row r="1004" spans="4:21" x14ac:dyDescent="0.25">
      <c r="D1004">
        <v>881166</v>
      </c>
      <c r="E1004">
        <v>0</v>
      </c>
      <c r="F1004">
        <v>0</v>
      </c>
      <c r="G1004">
        <v>881166</v>
      </c>
      <c r="H1004">
        <v>0</v>
      </c>
      <c r="K1004">
        <v>881166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T1004">
        <v>881166</v>
      </c>
      <c r="U1004">
        <v>0</v>
      </c>
    </row>
    <row r="1005" spans="4:21" x14ac:dyDescent="0.25">
      <c r="D1005" t="s">
        <v>908</v>
      </c>
      <c r="E1005">
        <v>0</v>
      </c>
      <c r="F1005">
        <v>0</v>
      </c>
      <c r="G1005" t="s">
        <v>908</v>
      </c>
      <c r="H1005">
        <v>0</v>
      </c>
      <c r="K1005" t="s">
        <v>908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T1005" t="s">
        <v>908</v>
      </c>
      <c r="U1005">
        <v>0</v>
      </c>
    </row>
    <row r="1006" spans="4:21" x14ac:dyDescent="0.25">
      <c r="D1006">
        <v>300047</v>
      </c>
      <c r="E1006">
        <v>0</v>
      </c>
      <c r="F1006">
        <v>0</v>
      </c>
      <c r="G1006">
        <v>300047</v>
      </c>
      <c r="H1006">
        <v>0</v>
      </c>
      <c r="K1006">
        <v>300047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T1006">
        <v>300047</v>
      </c>
      <c r="U1006">
        <v>0</v>
      </c>
    </row>
    <row r="1007" spans="4:21" x14ac:dyDescent="0.25">
      <c r="D1007">
        <v>26560163</v>
      </c>
      <c r="E1007">
        <v>0</v>
      </c>
      <c r="F1007">
        <v>0</v>
      </c>
      <c r="G1007">
        <v>26560163</v>
      </c>
      <c r="H1007">
        <v>0</v>
      </c>
      <c r="K1007">
        <v>26560163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T1007">
        <v>26560163</v>
      </c>
      <c r="U1007">
        <v>0</v>
      </c>
    </row>
    <row r="1008" spans="4:21" x14ac:dyDescent="0.25">
      <c r="D1008" t="s">
        <v>887</v>
      </c>
      <c r="E1008">
        <v>293</v>
      </c>
      <c r="F1008">
        <v>218</v>
      </c>
      <c r="G1008" t="s">
        <v>887</v>
      </c>
      <c r="H1008">
        <v>469</v>
      </c>
      <c r="K1008" t="s">
        <v>887</v>
      </c>
      <c r="L1008">
        <v>291</v>
      </c>
      <c r="M1008">
        <v>249</v>
      </c>
      <c r="N1008">
        <v>181</v>
      </c>
      <c r="O1008">
        <v>62</v>
      </c>
      <c r="P1008">
        <v>223</v>
      </c>
      <c r="Q1008">
        <v>125</v>
      </c>
      <c r="T1008" t="s">
        <v>887</v>
      </c>
      <c r="U1008">
        <v>36</v>
      </c>
    </row>
    <row r="1009" spans="4:21" x14ac:dyDescent="0.25">
      <c r="D1009" t="s">
        <v>888</v>
      </c>
      <c r="E1009">
        <v>564</v>
      </c>
      <c r="F1009">
        <v>430</v>
      </c>
      <c r="G1009" t="s">
        <v>888</v>
      </c>
      <c r="H1009">
        <v>324</v>
      </c>
      <c r="K1009" t="s">
        <v>888</v>
      </c>
      <c r="L1009">
        <v>456</v>
      </c>
      <c r="M1009">
        <v>769</v>
      </c>
      <c r="N1009">
        <v>864</v>
      </c>
      <c r="O1009">
        <v>605</v>
      </c>
      <c r="P1009">
        <v>1485</v>
      </c>
      <c r="Q1009">
        <v>618</v>
      </c>
      <c r="T1009" t="s">
        <v>888</v>
      </c>
      <c r="U1009">
        <v>109</v>
      </c>
    </row>
    <row r="1010" spans="4:21" x14ac:dyDescent="0.25">
      <c r="D1010" t="s">
        <v>889</v>
      </c>
      <c r="E1010">
        <v>101</v>
      </c>
      <c r="F1010">
        <v>50</v>
      </c>
      <c r="G1010" t="s">
        <v>889</v>
      </c>
      <c r="H1010">
        <v>135</v>
      </c>
      <c r="K1010" t="s">
        <v>889</v>
      </c>
      <c r="L1010">
        <v>153</v>
      </c>
      <c r="M1010">
        <v>160</v>
      </c>
      <c r="N1010">
        <v>99</v>
      </c>
      <c r="O1010">
        <v>193</v>
      </c>
      <c r="P1010">
        <v>263</v>
      </c>
      <c r="Q1010">
        <v>217</v>
      </c>
      <c r="T1010" t="s">
        <v>889</v>
      </c>
      <c r="U1010">
        <v>148</v>
      </c>
    </row>
    <row r="1011" spans="4:21" x14ac:dyDescent="0.25">
      <c r="D1011" t="s">
        <v>890</v>
      </c>
      <c r="E1011">
        <v>32</v>
      </c>
      <c r="F1011">
        <v>32</v>
      </c>
      <c r="G1011" t="s">
        <v>890</v>
      </c>
      <c r="H1011">
        <v>77</v>
      </c>
      <c r="K1011" t="s">
        <v>890</v>
      </c>
      <c r="L1011">
        <v>69</v>
      </c>
      <c r="M1011">
        <v>61</v>
      </c>
      <c r="N1011">
        <v>13</v>
      </c>
      <c r="O1011">
        <v>7</v>
      </c>
      <c r="P1011">
        <v>24</v>
      </c>
      <c r="Q1011">
        <v>13</v>
      </c>
      <c r="T1011" t="s">
        <v>890</v>
      </c>
      <c r="U1011">
        <v>41</v>
      </c>
    </row>
    <row r="1012" spans="4:21" x14ac:dyDescent="0.25">
      <c r="D1012" t="s">
        <v>891</v>
      </c>
      <c r="E1012">
        <v>45</v>
      </c>
      <c r="F1012">
        <v>31</v>
      </c>
      <c r="G1012" t="s">
        <v>891</v>
      </c>
      <c r="H1012">
        <v>63</v>
      </c>
      <c r="K1012" t="s">
        <v>891</v>
      </c>
      <c r="L1012">
        <v>482</v>
      </c>
      <c r="M1012">
        <v>237</v>
      </c>
      <c r="N1012">
        <v>232</v>
      </c>
      <c r="O1012">
        <v>77</v>
      </c>
      <c r="P1012">
        <v>47</v>
      </c>
      <c r="Q1012">
        <v>34</v>
      </c>
      <c r="T1012" t="s">
        <v>891</v>
      </c>
      <c r="U1012">
        <v>166</v>
      </c>
    </row>
    <row r="1013" spans="4:21" x14ac:dyDescent="0.25">
      <c r="D1013" t="s">
        <v>893</v>
      </c>
      <c r="E1013">
        <v>4</v>
      </c>
      <c r="F1013">
        <v>1</v>
      </c>
      <c r="G1013" t="s">
        <v>893</v>
      </c>
      <c r="H1013">
        <v>2</v>
      </c>
      <c r="K1013" t="s">
        <v>893</v>
      </c>
      <c r="L1013">
        <v>0</v>
      </c>
      <c r="M1013">
        <v>0</v>
      </c>
      <c r="N1013">
        <v>0</v>
      </c>
      <c r="O1013">
        <v>2</v>
      </c>
      <c r="P1013">
        <v>1</v>
      </c>
      <c r="Q1013">
        <v>10</v>
      </c>
      <c r="T1013" t="s">
        <v>893</v>
      </c>
      <c r="U1013">
        <v>5</v>
      </c>
    </row>
    <row r="1014" spans="4:21" x14ac:dyDescent="0.25">
      <c r="D1014" t="s">
        <v>894</v>
      </c>
      <c r="E1014">
        <v>0</v>
      </c>
      <c r="F1014">
        <v>0</v>
      </c>
      <c r="G1014" t="s">
        <v>894</v>
      </c>
      <c r="H1014">
        <v>0</v>
      </c>
      <c r="K1014" t="s">
        <v>894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T1014" t="s">
        <v>894</v>
      </c>
      <c r="U1014">
        <v>0</v>
      </c>
    </row>
    <row r="1015" spans="4:21" x14ac:dyDescent="0.25">
      <c r="D1015" t="s">
        <v>892</v>
      </c>
      <c r="E1015">
        <v>0</v>
      </c>
      <c r="F1015">
        <v>0</v>
      </c>
      <c r="G1015" t="s">
        <v>892</v>
      </c>
      <c r="H1015">
        <v>0</v>
      </c>
      <c r="K1015" t="s">
        <v>892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T1015" t="s">
        <v>892</v>
      </c>
      <c r="U1015">
        <v>0</v>
      </c>
    </row>
    <row r="1016" spans="4:21" x14ac:dyDescent="0.25">
      <c r="D1016" t="s">
        <v>895</v>
      </c>
      <c r="E1016">
        <v>0</v>
      </c>
      <c r="F1016">
        <v>0</v>
      </c>
      <c r="G1016" t="s">
        <v>895</v>
      </c>
      <c r="H1016">
        <v>0</v>
      </c>
      <c r="K1016" t="s">
        <v>895</v>
      </c>
      <c r="L1016">
        <v>0</v>
      </c>
      <c r="M1016">
        <v>0</v>
      </c>
      <c r="N1016">
        <v>0</v>
      </c>
      <c r="O1016">
        <v>152</v>
      </c>
      <c r="P1016">
        <v>100</v>
      </c>
      <c r="Q1016">
        <v>44</v>
      </c>
      <c r="T1016" t="s">
        <v>895</v>
      </c>
      <c r="U1016">
        <v>61</v>
      </c>
    </row>
    <row r="1017" spans="4:21" x14ac:dyDescent="0.25">
      <c r="D1017" t="s">
        <v>896</v>
      </c>
      <c r="E1017">
        <v>0</v>
      </c>
      <c r="F1017">
        <v>0</v>
      </c>
      <c r="G1017" t="s">
        <v>896</v>
      </c>
      <c r="H1017">
        <v>0</v>
      </c>
      <c r="K1017" t="s">
        <v>896</v>
      </c>
      <c r="L1017">
        <v>12</v>
      </c>
      <c r="M1017">
        <v>0</v>
      </c>
      <c r="N1017">
        <v>0</v>
      </c>
      <c r="O1017">
        <v>240</v>
      </c>
      <c r="P1017">
        <v>0</v>
      </c>
      <c r="Q1017">
        <v>0</v>
      </c>
      <c r="T1017" t="s">
        <v>896</v>
      </c>
      <c r="U1017">
        <v>0</v>
      </c>
    </row>
    <row r="1018" spans="4:21" x14ac:dyDescent="0.25">
      <c r="D1018" t="s">
        <v>897</v>
      </c>
      <c r="E1018">
        <v>8</v>
      </c>
      <c r="F1018">
        <v>2</v>
      </c>
      <c r="G1018" t="s">
        <v>897</v>
      </c>
      <c r="H1018">
        <v>40</v>
      </c>
      <c r="K1018" t="s">
        <v>897</v>
      </c>
      <c r="L1018">
        <v>2</v>
      </c>
      <c r="M1018">
        <v>2</v>
      </c>
      <c r="N1018">
        <v>2</v>
      </c>
      <c r="O1018">
        <v>0</v>
      </c>
      <c r="P1018">
        <v>0</v>
      </c>
      <c r="Q1018">
        <v>0</v>
      </c>
      <c r="T1018" t="s">
        <v>897</v>
      </c>
      <c r="U1018">
        <v>7</v>
      </c>
    </row>
    <row r="1019" spans="4:21" x14ac:dyDescent="0.25">
      <c r="D1019" t="s">
        <v>898</v>
      </c>
      <c r="E1019">
        <v>12</v>
      </c>
      <c r="F1019">
        <v>0</v>
      </c>
      <c r="G1019" t="s">
        <v>898</v>
      </c>
      <c r="H1019">
        <v>0</v>
      </c>
      <c r="K1019" t="s">
        <v>898</v>
      </c>
      <c r="L1019">
        <v>51</v>
      </c>
      <c r="M1019">
        <v>43</v>
      </c>
      <c r="N1019">
        <v>8</v>
      </c>
      <c r="O1019">
        <v>43</v>
      </c>
      <c r="P1019">
        <v>70</v>
      </c>
      <c r="Q1019">
        <v>65</v>
      </c>
      <c r="T1019" t="s">
        <v>898</v>
      </c>
      <c r="U1019">
        <v>141</v>
      </c>
    </row>
    <row r="1020" spans="4:21" x14ac:dyDescent="0.25">
      <c r="D1020" t="s">
        <v>899</v>
      </c>
      <c r="E1020">
        <v>51</v>
      </c>
      <c r="F1020">
        <v>0</v>
      </c>
      <c r="G1020" t="s">
        <v>899</v>
      </c>
      <c r="H1020">
        <v>0</v>
      </c>
      <c r="K1020" t="s">
        <v>899</v>
      </c>
      <c r="L1020">
        <v>18</v>
      </c>
      <c r="M1020">
        <v>75</v>
      </c>
      <c r="N1020">
        <v>3</v>
      </c>
      <c r="O1020">
        <v>24</v>
      </c>
      <c r="P1020">
        <v>34</v>
      </c>
      <c r="Q1020">
        <v>44</v>
      </c>
      <c r="T1020" t="s">
        <v>899</v>
      </c>
      <c r="U1020">
        <v>30</v>
      </c>
    </row>
    <row r="1021" spans="4:21" x14ac:dyDescent="0.25">
      <c r="D1021" t="s">
        <v>900</v>
      </c>
      <c r="E1021">
        <v>0</v>
      </c>
      <c r="F1021">
        <v>0</v>
      </c>
      <c r="G1021" t="s">
        <v>900</v>
      </c>
      <c r="H1021">
        <v>0</v>
      </c>
      <c r="K1021" t="s">
        <v>900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15</v>
      </c>
      <c r="T1021" t="s">
        <v>900</v>
      </c>
      <c r="U1021">
        <v>0</v>
      </c>
    </row>
    <row r="1022" spans="4:21" x14ac:dyDescent="0.25">
      <c r="D1022" t="s">
        <v>901</v>
      </c>
      <c r="E1022">
        <v>0</v>
      </c>
      <c r="F1022">
        <v>0</v>
      </c>
      <c r="G1022" t="s">
        <v>901</v>
      </c>
      <c r="H1022">
        <v>0</v>
      </c>
      <c r="K1022" t="s">
        <v>901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30</v>
      </c>
      <c r="T1022" t="s">
        <v>901</v>
      </c>
      <c r="U1022">
        <v>0</v>
      </c>
    </row>
    <row r="1023" spans="4:21" x14ac:dyDescent="0.25">
      <c r="D1023" t="s">
        <v>903</v>
      </c>
      <c r="E1023">
        <v>5</v>
      </c>
      <c r="F1023">
        <v>0</v>
      </c>
      <c r="G1023" t="s">
        <v>903</v>
      </c>
      <c r="H1023">
        <v>0</v>
      </c>
      <c r="K1023" t="s">
        <v>903</v>
      </c>
      <c r="L1023">
        <v>0</v>
      </c>
      <c r="M1023">
        <v>12</v>
      </c>
      <c r="N1023">
        <v>0</v>
      </c>
      <c r="O1023">
        <v>18</v>
      </c>
      <c r="P1023">
        <v>6</v>
      </c>
      <c r="Q1023">
        <v>12</v>
      </c>
      <c r="T1023" t="s">
        <v>903</v>
      </c>
      <c r="U1023">
        <v>0</v>
      </c>
    </row>
    <row r="1024" spans="4:21" x14ac:dyDescent="0.25">
      <c r="D1024" t="s">
        <v>902</v>
      </c>
      <c r="E1024">
        <v>199</v>
      </c>
      <c r="F1024">
        <v>94</v>
      </c>
      <c r="G1024" t="s">
        <v>902</v>
      </c>
      <c r="H1024">
        <v>168</v>
      </c>
      <c r="K1024" t="s">
        <v>902</v>
      </c>
      <c r="L1024">
        <v>264</v>
      </c>
      <c r="M1024">
        <v>221</v>
      </c>
      <c r="N1024">
        <v>177</v>
      </c>
      <c r="O1024">
        <v>315</v>
      </c>
      <c r="P1024">
        <v>237</v>
      </c>
      <c r="Q1024">
        <v>394</v>
      </c>
      <c r="T1024" t="s">
        <v>902</v>
      </c>
      <c r="U1024">
        <v>413</v>
      </c>
    </row>
    <row r="1025" spans="4:21" x14ac:dyDescent="0.25">
      <c r="D1025">
        <v>846438</v>
      </c>
      <c r="E1025">
        <v>0</v>
      </c>
      <c r="F1025">
        <v>0</v>
      </c>
      <c r="G1025">
        <v>846438</v>
      </c>
      <c r="H1025">
        <v>0</v>
      </c>
      <c r="K1025">
        <v>846438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T1025">
        <v>846438</v>
      </c>
      <c r="U1025">
        <v>0</v>
      </c>
    </row>
    <row r="1026" spans="4:21" x14ac:dyDescent="0.25">
      <c r="D1026">
        <v>889677</v>
      </c>
      <c r="E1026">
        <v>0</v>
      </c>
      <c r="F1026">
        <v>0</v>
      </c>
      <c r="G1026">
        <v>889677</v>
      </c>
      <c r="H1026">
        <v>0</v>
      </c>
      <c r="K1026">
        <v>889677</v>
      </c>
      <c r="L1026">
        <v>0</v>
      </c>
      <c r="M1026">
        <v>0</v>
      </c>
      <c r="N1026">
        <v>100</v>
      </c>
      <c r="O1026">
        <v>0</v>
      </c>
      <c r="P1026">
        <v>0</v>
      </c>
      <c r="Q1026">
        <v>1</v>
      </c>
      <c r="T1026">
        <v>889677</v>
      </c>
      <c r="U1026">
        <v>0</v>
      </c>
    </row>
    <row r="1027" spans="4:21" x14ac:dyDescent="0.25">
      <c r="D1027" t="s">
        <v>917</v>
      </c>
      <c r="E1027">
        <v>1</v>
      </c>
      <c r="F1027">
        <v>0</v>
      </c>
      <c r="G1027" t="s">
        <v>917</v>
      </c>
      <c r="H1027">
        <v>0</v>
      </c>
      <c r="K1027" t="s">
        <v>917</v>
      </c>
      <c r="L1027">
        <v>0</v>
      </c>
      <c r="M1027">
        <v>0</v>
      </c>
      <c r="N1027">
        <v>1</v>
      </c>
      <c r="O1027">
        <v>0</v>
      </c>
      <c r="P1027">
        <v>1</v>
      </c>
      <c r="Q1027">
        <v>2</v>
      </c>
      <c r="T1027" t="s">
        <v>917</v>
      </c>
      <c r="U1027">
        <v>8</v>
      </c>
    </row>
    <row r="1028" spans="4:21" x14ac:dyDescent="0.25">
      <c r="D1028" t="s">
        <v>918</v>
      </c>
      <c r="E1028">
        <v>0</v>
      </c>
      <c r="F1028">
        <v>0</v>
      </c>
      <c r="G1028" t="s">
        <v>918</v>
      </c>
      <c r="H1028">
        <v>0</v>
      </c>
      <c r="K1028" t="s">
        <v>918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T1028" t="s">
        <v>918</v>
      </c>
      <c r="U1028">
        <v>0</v>
      </c>
    </row>
    <row r="1029" spans="4:21" x14ac:dyDescent="0.25">
      <c r="D1029" t="s">
        <v>919</v>
      </c>
      <c r="E1029">
        <v>25</v>
      </c>
      <c r="F1029">
        <v>8</v>
      </c>
      <c r="G1029" t="s">
        <v>919</v>
      </c>
      <c r="H1029">
        <v>24</v>
      </c>
      <c r="K1029" t="s">
        <v>919</v>
      </c>
      <c r="L1029">
        <v>5</v>
      </c>
      <c r="M1029">
        <v>1</v>
      </c>
      <c r="N1029">
        <v>10</v>
      </c>
      <c r="O1029">
        <v>3</v>
      </c>
      <c r="P1029">
        <v>11</v>
      </c>
      <c r="Q1029">
        <v>34</v>
      </c>
      <c r="T1029" t="s">
        <v>919</v>
      </c>
      <c r="U1029">
        <v>48</v>
      </c>
    </row>
    <row r="1030" spans="4:21" x14ac:dyDescent="0.25">
      <c r="D1030" t="s">
        <v>857</v>
      </c>
      <c r="E1030">
        <v>0</v>
      </c>
      <c r="F1030">
        <v>0</v>
      </c>
      <c r="G1030" t="s">
        <v>857</v>
      </c>
      <c r="H1030">
        <v>0</v>
      </c>
      <c r="K1030" t="s">
        <v>857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T1030" t="s">
        <v>857</v>
      </c>
      <c r="U1030">
        <v>0</v>
      </c>
    </row>
    <row r="1031" spans="4:21" x14ac:dyDescent="0.25">
      <c r="D1031" t="s">
        <v>920</v>
      </c>
      <c r="E1031">
        <v>21</v>
      </c>
      <c r="F1031">
        <v>30</v>
      </c>
      <c r="G1031" t="s">
        <v>920</v>
      </c>
      <c r="H1031">
        <v>12</v>
      </c>
      <c r="K1031" t="s">
        <v>920</v>
      </c>
      <c r="L1031">
        <v>5</v>
      </c>
      <c r="M1031">
        <v>9</v>
      </c>
      <c r="N1031">
        <v>1</v>
      </c>
      <c r="O1031">
        <v>4</v>
      </c>
      <c r="P1031">
        <v>1</v>
      </c>
      <c r="Q1031">
        <v>1</v>
      </c>
      <c r="T1031" t="s">
        <v>920</v>
      </c>
      <c r="U1031">
        <v>6</v>
      </c>
    </row>
    <row r="1032" spans="4:21" x14ac:dyDescent="0.25">
      <c r="D1032">
        <v>891553</v>
      </c>
      <c r="E1032">
        <v>105</v>
      </c>
      <c r="F1032">
        <v>106</v>
      </c>
      <c r="G1032">
        <v>891553</v>
      </c>
      <c r="H1032">
        <v>166</v>
      </c>
      <c r="K1032">
        <v>891553</v>
      </c>
      <c r="L1032">
        <v>138</v>
      </c>
      <c r="M1032">
        <v>306</v>
      </c>
      <c r="N1032">
        <v>122</v>
      </c>
      <c r="O1032">
        <v>126</v>
      </c>
      <c r="P1032">
        <v>94</v>
      </c>
      <c r="Q1032">
        <v>113</v>
      </c>
      <c r="T1032">
        <v>891553</v>
      </c>
      <c r="U1032">
        <v>35</v>
      </c>
    </row>
    <row r="1033" spans="4:21" x14ac:dyDescent="0.25">
      <c r="D1033">
        <v>887513</v>
      </c>
      <c r="E1033">
        <v>56</v>
      </c>
      <c r="F1033">
        <v>24</v>
      </c>
      <c r="G1033">
        <v>887513</v>
      </c>
      <c r="H1033">
        <v>15</v>
      </c>
      <c r="K1033">
        <v>887513</v>
      </c>
      <c r="L1033">
        <v>26</v>
      </c>
      <c r="M1033">
        <v>40</v>
      </c>
      <c r="N1033">
        <v>26</v>
      </c>
      <c r="O1033">
        <v>2</v>
      </c>
      <c r="P1033">
        <v>13</v>
      </c>
      <c r="Q1033">
        <v>8</v>
      </c>
      <c r="T1033">
        <v>887513</v>
      </c>
      <c r="U1033">
        <v>25</v>
      </c>
    </row>
    <row r="1034" spans="4:21" x14ac:dyDescent="0.25">
      <c r="D1034">
        <v>894325</v>
      </c>
      <c r="E1034">
        <v>6</v>
      </c>
      <c r="F1034">
        <v>12</v>
      </c>
      <c r="G1034">
        <v>894325</v>
      </c>
      <c r="H1034">
        <v>13</v>
      </c>
      <c r="K1034">
        <v>894325</v>
      </c>
      <c r="L1034">
        <v>13</v>
      </c>
      <c r="M1034">
        <v>14</v>
      </c>
      <c r="N1034">
        <v>97</v>
      </c>
      <c r="O1034">
        <v>3</v>
      </c>
      <c r="P1034">
        <v>25</v>
      </c>
      <c r="Q1034">
        <v>9</v>
      </c>
      <c r="T1034">
        <v>894325</v>
      </c>
      <c r="U1034">
        <v>2</v>
      </c>
    </row>
    <row r="1035" spans="4:21" x14ac:dyDescent="0.25">
      <c r="D1035">
        <v>887713</v>
      </c>
      <c r="E1035">
        <v>11</v>
      </c>
      <c r="F1035">
        <v>18</v>
      </c>
      <c r="G1035">
        <v>887713</v>
      </c>
      <c r="H1035">
        <v>5</v>
      </c>
      <c r="K1035">
        <v>887713</v>
      </c>
      <c r="L1035">
        <v>12</v>
      </c>
      <c r="M1035">
        <v>29</v>
      </c>
      <c r="N1035">
        <v>7</v>
      </c>
      <c r="O1035">
        <v>9</v>
      </c>
      <c r="P1035">
        <v>4</v>
      </c>
      <c r="Q1035">
        <v>16</v>
      </c>
      <c r="T1035">
        <v>887713</v>
      </c>
      <c r="U1035">
        <v>38</v>
      </c>
    </row>
    <row r="1036" spans="4:21" x14ac:dyDescent="0.25">
      <c r="D1036" t="s">
        <v>956</v>
      </c>
      <c r="E1036">
        <v>0</v>
      </c>
      <c r="F1036">
        <v>0</v>
      </c>
      <c r="G1036" t="s">
        <v>956</v>
      </c>
      <c r="H1036">
        <v>0</v>
      </c>
      <c r="K1036" t="s">
        <v>956</v>
      </c>
      <c r="L1036">
        <v>0</v>
      </c>
      <c r="M1036">
        <v>4</v>
      </c>
      <c r="N1036">
        <v>0</v>
      </c>
      <c r="O1036">
        <v>0</v>
      </c>
      <c r="P1036">
        <v>0</v>
      </c>
      <c r="Q1036">
        <v>1</v>
      </c>
      <c r="T1036" t="s">
        <v>956</v>
      </c>
      <c r="U1036">
        <v>0</v>
      </c>
    </row>
    <row r="1037" spans="4:21" x14ac:dyDescent="0.25">
      <c r="D1037" t="s">
        <v>957</v>
      </c>
      <c r="E1037">
        <v>9</v>
      </c>
      <c r="F1037">
        <v>3</v>
      </c>
      <c r="G1037" t="s">
        <v>957</v>
      </c>
      <c r="H1037">
        <v>11</v>
      </c>
      <c r="K1037" t="s">
        <v>957</v>
      </c>
      <c r="L1037">
        <v>2</v>
      </c>
      <c r="M1037">
        <v>1</v>
      </c>
      <c r="N1037">
        <v>0</v>
      </c>
      <c r="O1037">
        <v>27</v>
      </c>
      <c r="P1037">
        <v>14</v>
      </c>
      <c r="Q1037">
        <v>14</v>
      </c>
      <c r="T1037" t="s">
        <v>957</v>
      </c>
      <c r="U1037">
        <v>2</v>
      </c>
    </row>
    <row r="1038" spans="4:21" x14ac:dyDescent="0.25">
      <c r="D1038" t="s">
        <v>958</v>
      </c>
      <c r="E1038">
        <v>19</v>
      </c>
      <c r="F1038">
        <v>26</v>
      </c>
      <c r="G1038" t="s">
        <v>958</v>
      </c>
      <c r="H1038">
        <v>8</v>
      </c>
      <c r="K1038" t="s">
        <v>958</v>
      </c>
      <c r="L1038">
        <v>2</v>
      </c>
      <c r="M1038">
        <v>4</v>
      </c>
      <c r="N1038">
        <v>1</v>
      </c>
      <c r="O1038">
        <v>8</v>
      </c>
      <c r="P1038">
        <v>5</v>
      </c>
      <c r="Q1038">
        <v>12</v>
      </c>
      <c r="T1038" t="s">
        <v>958</v>
      </c>
      <c r="U1038">
        <v>6</v>
      </c>
    </row>
    <row r="1039" spans="4:21" x14ac:dyDescent="0.25">
      <c r="D1039" t="s">
        <v>959</v>
      </c>
      <c r="E1039">
        <v>11</v>
      </c>
      <c r="F1039">
        <v>10</v>
      </c>
      <c r="G1039" t="s">
        <v>959</v>
      </c>
      <c r="H1039">
        <v>13</v>
      </c>
      <c r="K1039" t="s">
        <v>959</v>
      </c>
      <c r="L1039">
        <v>5</v>
      </c>
      <c r="M1039">
        <v>28</v>
      </c>
      <c r="N1039">
        <v>3</v>
      </c>
      <c r="O1039">
        <v>12</v>
      </c>
      <c r="P1039">
        <v>5</v>
      </c>
      <c r="Q1039">
        <v>27</v>
      </c>
      <c r="T1039" t="s">
        <v>959</v>
      </c>
      <c r="U1039">
        <v>26</v>
      </c>
    </row>
    <row r="1040" spans="4:21" x14ac:dyDescent="0.25">
      <c r="D1040" t="s">
        <v>947</v>
      </c>
      <c r="E1040">
        <v>1556</v>
      </c>
      <c r="F1040">
        <v>2926</v>
      </c>
      <c r="G1040" t="s">
        <v>947</v>
      </c>
      <c r="H1040">
        <v>5914</v>
      </c>
      <c r="K1040" t="s">
        <v>947</v>
      </c>
      <c r="L1040">
        <v>1343</v>
      </c>
      <c r="M1040">
        <v>562</v>
      </c>
      <c r="N1040">
        <v>378</v>
      </c>
      <c r="O1040">
        <v>187</v>
      </c>
      <c r="P1040">
        <v>254</v>
      </c>
      <c r="Q1040">
        <v>2484</v>
      </c>
      <c r="T1040" t="s">
        <v>947</v>
      </c>
      <c r="U1040">
        <v>1865</v>
      </c>
    </row>
    <row r="1041" spans="4:21" x14ac:dyDescent="0.25">
      <c r="D1041" t="s">
        <v>948</v>
      </c>
      <c r="E1041">
        <v>187</v>
      </c>
      <c r="F1041">
        <v>237</v>
      </c>
      <c r="G1041" t="s">
        <v>948</v>
      </c>
      <c r="H1041">
        <v>564</v>
      </c>
      <c r="K1041" t="s">
        <v>948</v>
      </c>
      <c r="L1041">
        <v>190</v>
      </c>
      <c r="M1041">
        <v>318</v>
      </c>
      <c r="N1041">
        <v>111</v>
      </c>
      <c r="O1041">
        <v>126</v>
      </c>
      <c r="P1041">
        <v>94</v>
      </c>
      <c r="Q1041">
        <v>258</v>
      </c>
      <c r="T1041" t="s">
        <v>948</v>
      </c>
      <c r="U1041">
        <v>93</v>
      </c>
    </row>
    <row r="1042" spans="4:21" x14ac:dyDescent="0.25">
      <c r="D1042">
        <v>891908</v>
      </c>
      <c r="E1042">
        <v>8</v>
      </c>
      <c r="F1042">
        <v>6</v>
      </c>
      <c r="G1042">
        <v>891908</v>
      </c>
      <c r="H1042">
        <v>5</v>
      </c>
      <c r="K1042">
        <v>891908</v>
      </c>
      <c r="L1042">
        <v>2</v>
      </c>
      <c r="M1042">
        <v>4</v>
      </c>
      <c r="N1042">
        <v>10</v>
      </c>
      <c r="O1042">
        <v>0</v>
      </c>
      <c r="P1042">
        <v>0</v>
      </c>
      <c r="Q1042">
        <v>2</v>
      </c>
      <c r="T1042">
        <v>891908</v>
      </c>
      <c r="U1042">
        <v>2</v>
      </c>
    </row>
    <row r="1043" spans="4:21" x14ac:dyDescent="0.25">
      <c r="D1043">
        <v>896345</v>
      </c>
      <c r="E1043">
        <v>90</v>
      </c>
      <c r="F1043">
        <v>53</v>
      </c>
      <c r="G1043">
        <v>896345</v>
      </c>
      <c r="H1043">
        <v>106</v>
      </c>
      <c r="K1043">
        <v>896345</v>
      </c>
      <c r="L1043">
        <v>81</v>
      </c>
      <c r="M1043">
        <v>136</v>
      </c>
      <c r="N1043">
        <v>40</v>
      </c>
      <c r="O1043">
        <v>47</v>
      </c>
      <c r="P1043">
        <v>48</v>
      </c>
      <c r="Q1043">
        <v>45</v>
      </c>
      <c r="T1043">
        <v>896345</v>
      </c>
      <c r="U1043">
        <v>48</v>
      </c>
    </row>
    <row r="1044" spans="4:21" x14ac:dyDescent="0.25">
      <c r="D1044" t="s">
        <v>960</v>
      </c>
      <c r="E1044">
        <v>0</v>
      </c>
      <c r="F1044">
        <v>0</v>
      </c>
      <c r="G1044" t="s">
        <v>960</v>
      </c>
      <c r="H1044">
        <v>0</v>
      </c>
      <c r="K1044" t="s">
        <v>960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6</v>
      </c>
      <c r="T1044" t="s">
        <v>960</v>
      </c>
      <c r="U1044">
        <v>0</v>
      </c>
    </row>
    <row r="1045" spans="4:21" x14ac:dyDescent="0.25">
      <c r="D1045" t="s">
        <v>961</v>
      </c>
      <c r="E1045">
        <v>432</v>
      </c>
      <c r="F1045">
        <v>159</v>
      </c>
      <c r="G1045" t="s">
        <v>961</v>
      </c>
      <c r="H1045">
        <v>310</v>
      </c>
      <c r="K1045" t="s">
        <v>961</v>
      </c>
      <c r="L1045">
        <v>195</v>
      </c>
      <c r="M1045">
        <v>238</v>
      </c>
      <c r="N1045">
        <v>108</v>
      </c>
      <c r="O1045">
        <v>200</v>
      </c>
      <c r="P1045">
        <v>272</v>
      </c>
      <c r="Q1045">
        <v>500</v>
      </c>
      <c r="T1045" t="s">
        <v>961</v>
      </c>
      <c r="U1045">
        <v>274</v>
      </c>
    </row>
    <row r="1046" spans="4:21" x14ac:dyDescent="0.25">
      <c r="D1046" t="s">
        <v>962</v>
      </c>
      <c r="E1046">
        <v>167</v>
      </c>
      <c r="F1046">
        <v>195</v>
      </c>
      <c r="G1046" t="s">
        <v>962</v>
      </c>
      <c r="H1046">
        <v>193</v>
      </c>
      <c r="K1046" t="s">
        <v>962</v>
      </c>
      <c r="L1046">
        <v>407</v>
      </c>
      <c r="M1046">
        <v>194</v>
      </c>
      <c r="N1046">
        <v>93</v>
      </c>
      <c r="O1046">
        <v>163</v>
      </c>
      <c r="P1046">
        <v>421</v>
      </c>
      <c r="Q1046">
        <v>657</v>
      </c>
      <c r="T1046" t="s">
        <v>962</v>
      </c>
      <c r="U1046">
        <v>773</v>
      </c>
    </row>
    <row r="1047" spans="4:21" x14ac:dyDescent="0.25">
      <c r="D1047" t="s">
        <v>963</v>
      </c>
      <c r="E1047">
        <v>0</v>
      </c>
      <c r="F1047">
        <v>4</v>
      </c>
      <c r="G1047" t="s">
        <v>963</v>
      </c>
      <c r="H1047">
        <v>1</v>
      </c>
      <c r="K1047" t="s">
        <v>963</v>
      </c>
      <c r="L1047">
        <v>3</v>
      </c>
      <c r="M1047">
        <v>4</v>
      </c>
      <c r="N1047">
        <v>1</v>
      </c>
      <c r="O1047">
        <v>1</v>
      </c>
      <c r="P1047">
        <v>0</v>
      </c>
      <c r="Q1047">
        <v>1</v>
      </c>
      <c r="T1047" t="s">
        <v>963</v>
      </c>
      <c r="U1047">
        <v>102.82</v>
      </c>
    </row>
    <row r="1048" spans="4:21" x14ac:dyDescent="0.25">
      <c r="D1048" t="s">
        <v>949</v>
      </c>
      <c r="E1048">
        <v>0</v>
      </c>
      <c r="F1048">
        <v>0</v>
      </c>
      <c r="G1048" t="s">
        <v>949</v>
      </c>
      <c r="H1048">
        <v>0</v>
      </c>
      <c r="K1048" t="s">
        <v>949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T1048" t="s">
        <v>949</v>
      </c>
      <c r="U1048">
        <v>0</v>
      </c>
    </row>
    <row r="1049" spans="4:21" x14ac:dyDescent="0.25">
      <c r="D1049" t="s">
        <v>950</v>
      </c>
      <c r="E1049">
        <v>0</v>
      </c>
      <c r="F1049">
        <v>0</v>
      </c>
      <c r="G1049" t="s">
        <v>950</v>
      </c>
      <c r="H1049">
        <v>0</v>
      </c>
      <c r="K1049" t="s">
        <v>950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T1049" t="s">
        <v>950</v>
      </c>
      <c r="U1049">
        <v>0</v>
      </c>
    </row>
    <row r="1050" spans="4:21" x14ac:dyDescent="0.25">
      <c r="D1050" t="s">
        <v>964</v>
      </c>
      <c r="E1050">
        <v>414</v>
      </c>
      <c r="F1050">
        <v>460</v>
      </c>
      <c r="G1050" t="s">
        <v>964</v>
      </c>
      <c r="H1050">
        <v>672</v>
      </c>
      <c r="K1050" t="s">
        <v>964</v>
      </c>
      <c r="L1050">
        <v>569</v>
      </c>
      <c r="M1050">
        <v>613</v>
      </c>
      <c r="N1050">
        <v>1026</v>
      </c>
      <c r="O1050">
        <v>432</v>
      </c>
      <c r="P1050">
        <v>1137</v>
      </c>
      <c r="Q1050">
        <v>702</v>
      </c>
      <c r="T1050" t="s">
        <v>964</v>
      </c>
      <c r="U1050">
        <v>869</v>
      </c>
    </row>
    <row r="1051" spans="4:21" x14ac:dyDescent="0.25">
      <c r="D1051" t="s">
        <v>965</v>
      </c>
      <c r="E1051">
        <v>0</v>
      </c>
      <c r="F1051">
        <v>0</v>
      </c>
      <c r="G1051" t="s">
        <v>965</v>
      </c>
      <c r="H1051">
        <v>0</v>
      </c>
      <c r="K1051" t="s">
        <v>965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T1051" t="s">
        <v>965</v>
      </c>
      <c r="U1051">
        <v>0</v>
      </c>
    </row>
    <row r="1052" spans="4:21" x14ac:dyDescent="0.25">
      <c r="D1052">
        <v>894333</v>
      </c>
      <c r="E1052">
        <v>196</v>
      </c>
      <c r="F1052">
        <v>206</v>
      </c>
      <c r="G1052">
        <v>894333</v>
      </c>
      <c r="H1052">
        <v>264</v>
      </c>
      <c r="K1052">
        <v>894333</v>
      </c>
      <c r="L1052">
        <v>218</v>
      </c>
      <c r="M1052">
        <v>388</v>
      </c>
      <c r="N1052">
        <v>279</v>
      </c>
      <c r="O1052">
        <v>169</v>
      </c>
      <c r="P1052">
        <v>241</v>
      </c>
      <c r="Q1052">
        <v>202</v>
      </c>
      <c r="T1052">
        <v>894333</v>
      </c>
      <c r="U1052">
        <v>164</v>
      </c>
    </row>
    <row r="1053" spans="4:21" x14ac:dyDescent="0.25">
      <c r="D1053" t="s">
        <v>966</v>
      </c>
      <c r="E1053">
        <v>0</v>
      </c>
      <c r="F1053">
        <v>0</v>
      </c>
      <c r="G1053" t="s">
        <v>966</v>
      </c>
      <c r="H1053">
        <v>0</v>
      </c>
      <c r="K1053" t="s">
        <v>966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T1053" t="s">
        <v>966</v>
      </c>
      <c r="U1053">
        <v>0</v>
      </c>
    </row>
    <row r="1054" spans="4:21" x14ac:dyDescent="0.25">
      <c r="D1054" t="s">
        <v>943</v>
      </c>
      <c r="E1054">
        <v>0</v>
      </c>
      <c r="F1054">
        <v>0</v>
      </c>
      <c r="G1054" t="s">
        <v>943</v>
      </c>
      <c r="H1054">
        <v>0</v>
      </c>
      <c r="K1054" t="s">
        <v>943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T1054" t="s">
        <v>943</v>
      </c>
      <c r="U1054">
        <v>0</v>
      </c>
    </row>
    <row r="1055" spans="4:21" x14ac:dyDescent="0.25">
      <c r="D1055" t="s">
        <v>970</v>
      </c>
      <c r="E1055">
        <v>0</v>
      </c>
      <c r="F1055">
        <v>0</v>
      </c>
      <c r="G1055" t="s">
        <v>970</v>
      </c>
      <c r="H1055">
        <v>0</v>
      </c>
      <c r="K1055" t="s">
        <v>970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T1055" t="s">
        <v>970</v>
      </c>
      <c r="U1055">
        <v>0</v>
      </c>
    </row>
    <row r="1056" spans="4:21" x14ac:dyDescent="0.25">
      <c r="D1056" t="s">
        <v>971</v>
      </c>
      <c r="E1056">
        <v>34</v>
      </c>
      <c r="F1056">
        <v>36</v>
      </c>
      <c r="G1056" t="s">
        <v>971</v>
      </c>
      <c r="H1056">
        <v>32</v>
      </c>
      <c r="K1056" t="s">
        <v>971</v>
      </c>
      <c r="L1056">
        <v>50</v>
      </c>
      <c r="M1056">
        <v>78.7</v>
      </c>
      <c r="N1056">
        <v>6</v>
      </c>
      <c r="O1056">
        <v>3.1</v>
      </c>
      <c r="P1056">
        <v>2</v>
      </c>
      <c r="Q1056">
        <v>27</v>
      </c>
      <c r="T1056" t="s">
        <v>971</v>
      </c>
      <c r="U1056">
        <v>21.05</v>
      </c>
    </row>
    <row r="1057" spans="4:21" x14ac:dyDescent="0.25">
      <c r="D1057" t="s">
        <v>972</v>
      </c>
      <c r="E1057">
        <v>0</v>
      </c>
      <c r="F1057">
        <v>0</v>
      </c>
      <c r="G1057" t="s">
        <v>972</v>
      </c>
      <c r="H1057">
        <v>0</v>
      </c>
      <c r="K1057" t="s">
        <v>972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T1057" t="s">
        <v>972</v>
      </c>
      <c r="U1057">
        <v>0</v>
      </c>
    </row>
    <row r="1058" spans="4:21" x14ac:dyDescent="0.25">
      <c r="D1058" t="s">
        <v>979</v>
      </c>
      <c r="E1058">
        <v>0</v>
      </c>
      <c r="F1058">
        <v>0</v>
      </c>
      <c r="G1058" t="s">
        <v>979</v>
      </c>
      <c r="H1058">
        <v>0</v>
      </c>
      <c r="K1058" t="s">
        <v>979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T1058" t="s">
        <v>979</v>
      </c>
      <c r="U1058">
        <v>0</v>
      </c>
    </row>
    <row r="1059" spans="4:21" x14ac:dyDescent="0.25">
      <c r="D1059">
        <v>889677</v>
      </c>
      <c r="E1059">
        <v>0</v>
      </c>
      <c r="F1059">
        <v>0</v>
      </c>
      <c r="G1059">
        <v>889677</v>
      </c>
      <c r="H1059">
        <v>0</v>
      </c>
      <c r="K1059" t="s">
        <v>945</v>
      </c>
      <c r="L1059">
        <v>41</v>
      </c>
      <c r="M1059">
        <v>72</v>
      </c>
      <c r="N1059">
        <v>28</v>
      </c>
      <c r="O1059">
        <v>49</v>
      </c>
      <c r="P1059">
        <v>68</v>
      </c>
      <c r="Q1059">
        <v>72</v>
      </c>
      <c r="T1059" t="s">
        <v>945</v>
      </c>
      <c r="U1059">
        <v>40</v>
      </c>
    </row>
    <row r="1060" spans="4:21" x14ac:dyDescent="0.25">
      <c r="D1060" t="s">
        <v>945</v>
      </c>
      <c r="E1060">
        <v>54</v>
      </c>
      <c r="F1060">
        <v>56</v>
      </c>
      <c r="G1060" t="s">
        <v>945</v>
      </c>
      <c r="H1060">
        <v>40</v>
      </c>
      <c r="K1060" t="s">
        <v>980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T1060" t="s">
        <v>980</v>
      </c>
      <c r="U1060">
        <v>0</v>
      </c>
    </row>
    <row r="1061" spans="4:21" x14ac:dyDescent="0.25">
      <c r="D1061" t="s">
        <v>980</v>
      </c>
      <c r="E1061">
        <v>0</v>
      </c>
      <c r="F1061">
        <v>0</v>
      </c>
      <c r="G1061" t="s">
        <v>980</v>
      </c>
      <c r="H1061">
        <v>2</v>
      </c>
      <c r="K1061" t="s">
        <v>985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T1061" t="s">
        <v>985</v>
      </c>
      <c r="U1061">
        <v>35</v>
      </c>
    </row>
    <row r="1062" spans="4:21" x14ac:dyDescent="0.25">
      <c r="D1062" t="s">
        <v>985</v>
      </c>
      <c r="E1062">
        <v>0</v>
      </c>
      <c r="F1062">
        <v>0</v>
      </c>
      <c r="G1062" t="s">
        <v>985</v>
      </c>
      <c r="H1062">
        <v>200</v>
      </c>
      <c r="K1062" t="s">
        <v>983</v>
      </c>
      <c r="L1062">
        <v>30</v>
      </c>
      <c r="M1062">
        <v>5</v>
      </c>
      <c r="N1062">
        <v>1</v>
      </c>
      <c r="O1062">
        <v>0</v>
      </c>
      <c r="P1062">
        <v>2</v>
      </c>
      <c r="Q1062">
        <v>10</v>
      </c>
      <c r="T1062" t="s">
        <v>983</v>
      </c>
      <c r="U1062">
        <v>4</v>
      </c>
    </row>
    <row r="1063" spans="4:21" x14ac:dyDescent="0.25">
      <c r="D1063" t="s">
        <v>983</v>
      </c>
      <c r="E1063">
        <v>0</v>
      </c>
      <c r="F1063">
        <v>1</v>
      </c>
      <c r="G1063" t="s">
        <v>983</v>
      </c>
      <c r="H1063">
        <v>3</v>
      </c>
      <c r="K1063" t="s">
        <v>986</v>
      </c>
      <c r="L1063">
        <v>0</v>
      </c>
      <c r="M1063">
        <v>0</v>
      </c>
      <c r="N1063">
        <v>1</v>
      </c>
      <c r="O1063">
        <v>4</v>
      </c>
      <c r="P1063">
        <v>17</v>
      </c>
      <c r="Q1063">
        <v>0</v>
      </c>
      <c r="T1063" t="s">
        <v>986</v>
      </c>
      <c r="U1063">
        <v>12</v>
      </c>
    </row>
    <row r="1064" spans="4:21" x14ac:dyDescent="0.25">
      <c r="G1064" t="s">
        <v>986</v>
      </c>
      <c r="H1064">
        <v>0</v>
      </c>
      <c r="K1064" t="s">
        <v>987</v>
      </c>
      <c r="L1064">
        <v>16</v>
      </c>
      <c r="M1064">
        <v>30</v>
      </c>
      <c r="N1064">
        <v>4</v>
      </c>
      <c r="O1064">
        <v>0</v>
      </c>
      <c r="P1064">
        <v>0</v>
      </c>
      <c r="Q1064">
        <v>0</v>
      </c>
      <c r="T1064" t="s">
        <v>987</v>
      </c>
      <c r="U1064">
        <v>0</v>
      </c>
    </row>
    <row r="1065" spans="4:21" x14ac:dyDescent="0.25">
      <c r="G1065" t="s">
        <v>987</v>
      </c>
      <c r="H1065">
        <v>0</v>
      </c>
      <c r="K1065" t="s">
        <v>988</v>
      </c>
      <c r="L1065">
        <v>3</v>
      </c>
      <c r="M1065">
        <v>6</v>
      </c>
      <c r="N1065">
        <v>5</v>
      </c>
      <c r="O1065">
        <v>0</v>
      </c>
      <c r="P1065">
        <v>0</v>
      </c>
      <c r="Q1065">
        <v>2</v>
      </c>
      <c r="T1065" t="s">
        <v>988</v>
      </c>
      <c r="U1065">
        <v>0</v>
      </c>
    </row>
    <row r="1066" spans="4:21" x14ac:dyDescent="0.25">
      <c r="G1066" t="s">
        <v>988</v>
      </c>
      <c r="H1066">
        <v>0</v>
      </c>
      <c r="K1066" t="s">
        <v>989</v>
      </c>
      <c r="L1066">
        <v>32</v>
      </c>
      <c r="M1066">
        <v>36</v>
      </c>
      <c r="N1066">
        <v>97</v>
      </c>
      <c r="O1066">
        <v>15</v>
      </c>
      <c r="P1066">
        <v>1</v>
      </c>
      <c r="Q1066">
        <v>46</v>
      </c>
      <c r="T1066" t="s">
        <v>989</v>
      </c>
      <c r="U1066">
        <v>91</v>
      </c>
    </row>
    <row r="1067" spans="4:21" x14ac:dyDescent="0.25">
      <c r="G1067" t="s">
        <v>989</v>
      </c>
      <c r="H1067">
        <v>0</v>
      </c>
      <c r="K1067" t="s">
        <v>990</v>
      </c>
      <c r="L1067">
        <v>28</v>
      </c>
      <c r="M1067">
        <v>62</v>
      </c>
      <c r="N1067">
        <v>30</v>
      </c>
      <c r="O1067">
        <v>39</v>
      </c>
      <c r="P1067">
        <v>15</v>
      </c>
      <c r="Q1067">
        <v>66</v>
      </c>
      <c r="T1067" t="s">
        <v>990</v>
      </c>
      <c r="U1067">
        <v>56</v>
      </c>
    </row>
    <row r="1068" spans="4:21" x14ac:dyDescent="0.25">
      <c r="G1068" t="s">
        <v>990</v>
      </c>
      <c r="H1068">
        <v>1</v>
      </c>
      <c r="K1068" t="s">
        <v>977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T1068" t="s">
        <v>977</v>
      </c>
      <c r="U1068">
        <v>5</v>
      </c>
    </row>
    <row r="1069" spans="4:21" x14ac:dyDescent="0.25">
      <c r="G1069" t="s">
        <v>977</v>
      </c>
      <c r="H1069">
        <v>0</v>
      </c>
      <c r="K1069" t="s">
        <v>991</v>
      </c>
      <c r="L1069">
        <v>2</v>
      </c>
      <c r="M1069">
        <v>0</v>
      </c>
      <c r="N1069">
        <v>5</v>
      </c>
      <c r="O1069">
        <v>3</v>
      </c>
      <c r="P1069">
        <v>5</v>
      </c>
      <c r="Q1069">
        <v>2</v>
      </c>
      <c r="T1069" t="s">
        <v>991</v>
      </c>
      <c r="U1069">
        <v>1</v>
      </c>
    </row>
    <row r="1070" spans="4:21" x14ac:dyDescent="0.25">
      <c r="K1070" t="s">
        <v>1002</v>
      </c>
      <c r="L1070">
        <v>0</v>
      </c>
      <c r="M1070">
        <v>24</v>
      </c>
      <c r="N1070">
        <v>11</v>
      </c>
      <c r="O1070">
        <v>12</v>
      </c>
      <c r="P1070">
        <v>8</v>
      </c>
      <c r="Q1070">
        <v>13</v>
      </c>
      <c r="T1070" t="s">
        <v>1002</v>
      </c>
      <c r="U1070">
        <v>5</v>
      </c>
    </row>
    <row r="1071" spans="4:21" x14ac:dyDescent="0.25">
      <c r="K1071" t="s">
        <v>1003</v>
      </c>
      <c r="L1071">
        <v>0</v>
      </c>
      <c r="M1071">
        <v>20</v>
      </c>
      <c r="N1071">
        <v>22</v>
      </c>
      <c r="O1071">
        <v>23</v>
      </c>
      <c r="P1071">
        <v>5</v>
      </c>
      <c r="Q1071">
        <v>5</v>
      </c>
      <c r="T1071" t="s">
        <v>1003</v>
      </c>
      <c r="U1071">
        <v>1</v>
      </c>
    </row>
    <row r="1072" spans="4:21" x14ac:dyDescent="0.25">
      <c r="K1072" t="s">
        <v>946</v>
      </c>
      <c r="L1072">
        <v>0</v>
      </c>
      <c r="M1072">
        <v>0</v>
      </c>
      <c r="N1072">
        <v>0</v>
      </c>
      <c r="O1072">
        <v>62</v>
      </c>
      <c r="P1072">
        <v>9</v>
      </c>
      <c r="Q1072">
        <v>86</v>
      </c>
      <c r="T1072" t="s">
        <v>946</v>
      </c>
      <c r="U1072">
        <v>10</v>
      </c>
    </row>
    <row r="1073" spans="11:21" x14ac:dyDescent="0.25">
      <c r="K1073" t="s">
        <v>1004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T1073" t="s">
        <v>1004</v>
      </c>
      <c r="U1073">
        <v>0</v>
      </c>
    </row>
    <row r="1074" spans="11:21" x14ac:dyDescent="0.25">
      <c r="K1074" t="s">
        <v>1005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T1074" t="s">
        <v>1005</v>
      </c>
      <c r="U1074">
        <v>4</v>
      </c>
    </row>
    <row r="1075" spans="11:21" x14ac:dyDescent="0.25">
      <c r="K1075">
        <v>897409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94</v>
      </c>
      <c r="T1075">
        <v>897409</v>
      </c>
      <c r="U1075">
        <v>99</v>
      </c>
    </row>
    <row r="1076" spans="11:21" x14ac:dyDescent="0.25"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U1076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9"/>
  <sheetViews>
    <sheetView workbookViewId="0">
      <selection activeCell="L9" sqref="L9"/>
    </sheetView>
  </sheetViews>
  <sheetFormatPr defaultRowHeight="15" x14ac:dyDescent="0.25"/>
  <sheetData>
    <row r="1" spans="1:13" x14ac:dyDescent="0.25">
      <c r="A1" t="s">
        <v>60</v>
      </c>
      <c r="B1">
        <f>C1+D1</f>
        <v>0</v>
      </c>
      <c r="C1">
        <v>0</v>
      </c>
      <c r="D1">
        <v>0</v>
      </c>
      <c r="F1">
        <v>3831236</v>
      </c>
      <c r="G1">
        <v>0</v>
      </c>
      <c r="H1">
        <v>0</v>
      </c>
      <c r="I1">
        <v>3831236</v>
      </c>
      <c r="J1">
        <v>0</v>
      </c>
      <c r="K1">
        <v>0</v>
      </c>
      <c r="L1">
        <v>0</v>
      </c>
      <c r="M1">
        <v>0</v>
      </c>
    </row>
    <row r="2" spans="1:13" x14ac:dyDescent="0.25">
      <c r="A2" t="s">
        <v>62</v>
      </c>
      <c r="B2">
        <f t="shared" ref="B2:B65" si="0">C2+D2</f>
        <v>0</v>
      </c>
      <c r="C2">
        <v>0</v>
      </c>
      <c r="D2">
        <v>0</v>
      </c>
      <c r="F2">
        <v>21212204</v>
      </c>
      <c r="G2">
        <v>0</v>
      </c>
      <c r="H2">
        <v>0</v>
      </c>
      <c r="I2">
        <v>21212204</v>
      </c>
      <c r="J2">
        <v>0</v>
      </c>
      <c r="K2">
        <v>0</v>
      </c>
      <c r="L2">
        <v>0</v>
      </c>
      <c r="M2">
        <v>0</v>
      </c>
    </row>
    <row r="3" spans="1:13" x14ac:dyDescent="0.25">
      <c r="A3" t="s">
        <v>83</v>
      </c>
      <c r="B3">
        <f t="shared" si="0"/>
        <v>0</v>
      </c>
      <c r="C3">
        <v>0</v>
      </c>
      <c r="D3">
        <v>0</v>
      </c>
      <c r="F3">
        <v>21192875</v>
      </c>
      <c r="G3">
        <v>0</v>
      </c>
      <c r="H3">
        <v>0</v>
      </c>
      <c r="I3">
        <v>21192875</v>
      </c>
      <c r="J3">
        <v>0</v>
      </c>
      <c r="K3">
        <v>0</v>
      </c>
      <c r="L3">
        <v>0</v>
      </c>
      <c r="M3">
        <v>0</v>
      </c>
    </row>
    <row r="4" spans="1:13" x14ac:dyDescent="0.25">
      <c r="A4" t="s">
        <v>94</v>
      </c>
      <c r="B4">
        <f t="shared" si="0"/>
        <v>0</v>
      </c>
      <c r="C4">
        <v>0</v>
      </c>
      <c r="D4">
        <v>0</v>
      </c>
      <c r="F4">
        <v>477556</v>
      </c>
      <c r="G4">
        <v>0</v>
      </c>
      <c r="H4">
        <v>0</v>
      </c>
      <c r="I4">
        <v>477556</v>
      </c>
      <c r="J4">
        <v>0</v>
      </c>
      <c r="K4">
        <v>0</v>
      </c>
      <c r="L4">
        <v>0</v>
      </c>
      <c r="M4">
        <v>0</v>
      </c>
    </row>
    <row r="5" spans="1:13" x14ac:dyDescent="0.25">
      <c r="A5" t="s">
        <v>99</v>
      </c>
      <c r="B5">
        <f t="shared" si="0"/>
        <v>0</v>
      </c>
      <c r="C5">
        <v>0</v>
      </c>
      <c r="D5">
        <v>0</v>
      </c>
      <c r="F5">
        <v>20998367</v>
      </c>
      <c r="G5">
        <v>0</v>
      </c>
      <c r="H5">
        <v>0</v>
      </c>
      <c r="I5">
        <v>20998367</v>
      </c>
      <c r="J5">
        <v>0</v>
      </c>
      <c r="K5">
        <v>0</v>
      </c>
      <c r="L5">
        <v>0</v>
      </c>
      <c r="M5">
        <v>0</v>
      </c>
    </row>
    <row r="6" spans="1:13" x14ac:dyDescent="0.25">
      <c r="A6" t="s">
        <v>135</v>
      </c>
      <c r="B6">
        <f t="shared" si="0"/>
        <v>0</v>
      </c>
      <c r="C6">
        <v>0</v>
      </c>
      <c r="D6">
        <v>0</v>
      </c>
      <c r="F6">
        <v>21707133</v>
      </c>
      <c r="G6">
        <v>0</v>
      </c>
      <c r="H6">
        <v>0</v>
      </c>
      <c r="I6">
        <v>21707133</v>
      </c>
      <c r="J6">
        <v>0</v>
      </c>
      <c r="K6">
        <v>0</v>
      </c>
      <c r="L6">
        <v>0</v>
      </c>
      <c r="M6">
        <v>0</v>
      </c>
    </row>
    <row r="7" spans="1:13" x14ac:dyDescent="0.25">
      <c r="A7" t="s">
        <v>150</v>
      </c>
      <c r="B7">
        <f t="shared" si="0"/>
        <v>0</v>
      </c>
      <c r="C7">
        <v>0</v>
      </c>
      <c r="D7">
        <v>0</v>
      </c>
      <c r="F7">
        <v>21707132</v>
      </c>
      <c r="G7">
        <v>0</v>
      </c>
      <c r="H7">
        <v>0</v>
      </c>
      <c r="I7">
        <v>21707132</v>
      </c>
      <c r="J7">
        <v>0</v>
      </c>
      <c r="K7">
        <v>0</v>
      </c>
      <c r="L7">
        <v>0</v>
      </c>
      <c r="M7">
        <v>0</v>
      </c>
    </row>
    <row r="8" spans="1:13" x14ac:dyDescent="0.25">
      <c r="A8" t="s">
        <v>204</v>
      </c>
      <c r="B8">
        <f t="shared" si="0"/>
        <v>0</v>
      </c>
      <c r="C8">
        <v>0</v>
      </c>
      <c r="D8">
        <v>0</v>
      </c>
      <c r="F8">
        <v>8193841</v>
      </c>
      <c r="G8">
        <v>0</v>
      </c>
      <c r="H8">
        <v>0</v>
      </c>
      <c r="I8">
        <v>8193841</v>
      </c>
      <c r="J8">
        <v>0</v>
      </c>
      <c r="K8">
        <v>0</v>
      </c>
      <c r="L8">
        <v>0</v>
      </c>
      <c r="M8">
        <v>0</v>
      </c>
    </row>
    <row r="9" spans="1:13" x14ac:dyDescent="0.25">
      <c r="A9" t="s">
        <v>297</v>
      </c>
      <c r="B9">
        <f t="shared" si="0"/>
        <v>4</v>
      </c>
      <c r="C9">
        <v>0</v>
      </c>
      <c r="D9">
        <v>4</v>
      </c>
      <c r="F9">
        <v>8159975</v>
      </c>
      <c r="G9">
        <v>0</v>
      </c>
      <c r="H9">
        <v>0</v>
      </c>
      <c r="I9">
        <v>8159975</v>
      </c>
      <c r="J9">
        <v>0</v>
      </c>
      <c r="K9">
        <v>0</v>
      </c>
      <c r="L9">
        <v>0</v>
      </c>
      <c r="M9">
        <v>0</v>
      </c>
    </row>
    <row r="10" spans="1:13" x14ac:dyDescent="0.25">
      <c r="A10" t="s">
        <v>302</v>
      </c>
      <c r="B10">
        <f t="shared" si="0"/>
        <v>1</v>
      </c>
      <c r="C10">
        <v>0</v>
      </c>
      <c r="D10">
        <v>1</v>
      </c>
      <c r="F10" t="s">
        <v>57</v>
      </c>
      <c r="G10">
        <v>0</v>
      </c>
      <c r="H10">
        <v>0</v>
      </c>
      <c r="I10" t="s">
        <v>57</v>
      </c>
      <c r="J10">
        <v>0</v>
      </c>
      <c r="K10">
        <v>0</v>
      </c>
      <c r="L10">
        <v>0</v>
      </c>
      <c r="M10">
        <v>0</v>
      </c>
    </row>
    <row r="11" spans="1:13" x14ac:dyDescent="0.25">
      <c r="A11" t="s">
        <v>319</v>
      </c>
      <c r="B11">
        <f t="shared" si="0"/>
        <v>0</v>
      </c>
      <c r="C11">
        <v>0</v>
      </c>
      <c r="D11">
        <v>0</v>
      </c>
      <c r="F11" t="s">
        <v>58</v>
      </c>
      <c r="G11">
        <v>0</v>
      </c>
      <c r="H11">
        <v>0</v>
      </c>
      <c r="I11" t="s">
        <v>58</v>
      </c>
      <c r="J11">
        <v>0</v>
      </c>
      <c r="K11">
        <v>0</v>
      </c>
      <c r="L11">
        <v>0</v>
      </c>
      <c r="M11">
        <v>0</v>
      </c>
    </row>
    <row r="12" spans="1:13" x14ac:dyDescent="0.25">
      <c r="A12" t="s">
        <v>420</v>
      </c>
      <c r="B12">
        <f t="shared" si="0"/>
        <v>0</v>
      </c>
      <c r="C12">
        <v>0</v>
      </c>
      <c r="D12">
        <v>0</v>
      </c>
      <c r="F12" t="s">
        <v>59</v>
      </c>
      <c r="G12">
        <v>0</v>
      </c>
      <c r="H12">
        <v>0</v>
      </c>
      <c r="I12" t="s">
        <v>59</v>
      </c>
      <c r="J12">
        <v>0</v>
      </c>
      <c r="K12">
        <v>0</v>
      </c>
      <c r="L12">
        <v>0</v>
      </c>
      <c r="M12">
        <v>0</v>
      </c>
    </row>
    <row r="13" spans="1:13" x14ac:dyDescent="0.25">
      <c r="A13" t="s">
        <v>421</v>
      </c>
      <c r="B13">
        <f t="shared" si="0"/>
        <v>0</v>
      </c>
      <c r="C13">
        <v>0</v>
      </c>
      <c r="D13">
        <v>0</v>
      </c>
      <c r="F13" t="s">
        <v>60</v>
      </c>
      <c r="G13">
        <v>0</v>
      </c>
      <c r="H13">
        <v>0</v>
      </c>
      <c r="I13" t="s">
        <v>60</v>
      </c>
      <c r="J13">
        <v>0</v>
      </c>
      <c r="K13">
        <v>0</v>
      </c>
      <c r="L13">
        <v>0</v>
      </c>
      <c r="M13">
        <v>0</v>
      </c>
    </row>
    <row r="14" spans="1:13" x14ac:dyDescent="0.25">
      <c r="A14" t="s">
        <v>423</v>
      </c>
      <c r="B14">
        <f t="shared" si="0"/>
        <v>0</v>
      </c>
      <c r="C14">
        <v>0</v>
      </c>
      <c r="D14">
        <v>0</v>
      </c>
      <c r="F14" t="s">
        <v>61</v>
      </c>
      <c r="G14">
        <v>0</v>
      </c>
      <c r="H14">
        <v>0</v>
      </c>
      <c r="I14" t="s">
        <v>61</v>
      </c>
      <c r="J14">
        <v>0</v>
      </c>
      <c r="K14">
        <v>0</v>
      </c>
      <c r="L14">
        <v>0</v>
      </c>
      <c r="M14">
        <v>0</v>
      </c>
    </row>
    <row r="15" spans="1:13" x14ac:dyDescent="0.25">
      <c r="A15" t="s">
        <v>424</v>
      </c>
      <c r="B15">
        <f t="shared" si="0"/>
        <v>0</v>
      </c>
      <c r="C15">
        <v>0</v>
      </c>
      <c r="D15">
        <v>0</v>
      </c>
      <c r="F15" t="s">
        <v>62</v>
      </c>
      <c r="G15">
        <v>0</v>
      </c>
      <c r="H15">
        <v>0</v>
      </c>
      <c r="I15" t="s">
        <v>62</v>
      </c>
      <c r="J15">
        <v>0</v>
      </c>
      <c r="K15">
        <v>0</v>
      </c>
      <c r="L15">
        <v>0</v>
      </c>
      <c r="M15">
        <v>0</v>
      </c>
    </row>
    <row r="16" spans="1:13" x14ac:dyDescent="0.25">
      <c r="A16" t="s">
        <v>428</v>
      </c>
      <c r="B16">
        <f t="shared" si="0"/>
        <v>0</v>
      </c>
      <c r="C16">
        <v>0</v>
      </c>
      <c r="D16">
        <v>0</v>
      </c>
      <c r="F16" t="s">
        <v>63</v>
      </c>
      <c r="G16">
        <v>0</v>
      </c>
      <c r="H16">
        <v>0</v>
      </c>
      <c r="I16" t="s">
        <v>63</v>
      </c>
      <c r="J16">
        <v>0</v>
      </c>
      <c r="K16">
        <v>0</v>
      </c>
      <c r="L16">
        <v>0</v>
      </c>
      <c r="M16">
        <v>0</v>
      </c>
    </row>
    <row r="17" spans="1:13" x14ac:dyDescent="0.25">
      <c r="A17" t="s">
        <v>436</v>
      </c>
      <c r="B17">
        <f t="shared" si="0"/>
        <v>0</v>
      </c>
      <c r="C17">
        <v>0</v>
      </c>
      <c r="D17">
        <v>0</v>
      </c>
      <c r="F17" t="s">
        <v>64</v>
      </c>
      <c r="G17">
        <v>0</v>
      </c>
      <c r="H17">
        <v>0</v>
      </c>
      <c r="I17" t="s">
        <v>64</v>
      </c>
      <c r="J17">
        <v>0</v>
      </c>
      <c r="K17">
        <v>0</v>
      </c>
      <c r="L17">
        <v>0</v>
      </c>
      <c r="M17">
        <v>0</v>
      </c>
    </row>
    <row r="18" spans="1:13" x14ac:dyDescent="0.25">
      <c r="A18">
        <v>26560163</v>
      </c>
      <c r="B18">
        <f t="shared" si="0"/>
        <v>1</v>
      </c>
      <c r="C18">
        <v>0</v>
      </c>
      <c r="D18">
        <v>1</v>
      </c>
      <c r="F18" t="s">
        <v>65</v>
      </c>
      <c r="G18">
        <v>0</v>
      </c>
      <c r="H18">
        <v>0</v>
      </c>
      <c r="I18" t="s">
        <v>65</v>
      </c>
      <c r="J18">
        <v>0</v>
      </c>
      <c r="K18">
        <v>0</v>
      </c>
      <c r="L18">
        <v>0</v>
      </c>
      <c r="M18">
        <v>0</v>
      </c>
    </row>
    <row r="19" spans="1:13" x14ac:dyDescent="0.25">
      <c r="A19">
        <v>691782</v>
      </c>
      <c r="B19">
        <f t="shared" si="0"/>
        <v>1.100000000000001</v>
      </c>
      <c r="C19">
        <v>1.100000000000001</v>
      </c>
      <c r="D19">
        <v>0</v>
      </c>
      <c r="F19" t="s">
        <v>66</v>
      </c>
      <c r="G19">
        <v>0</v>
      </c>
      <c r="H19">
        <v>0</v>
      </c>
      <c r="I19" t="s">
        <v>66</v>
      </c>
      <c r="J19">
        <v>0</v>
      </c>
      <c r="K19">
        <v>0</v>
      </c>
      <c r="L19">
        <v>0</v>
      </c>
      <c r="M19">
        <v>0</v>
      </c>
    </row>
    <row r="20" spans="1:13" x14ac:dyDescent="0.25">
      <c r="A20">
        <v>692250</v>
      </c>
      <c r="B20">
        <f t="shared" si="0"/>
        <v>1.98</v>
      </c>
      <c r="C20">
        <v>0</v>
      </c>
      <c r="D20">
        <v>1.98</v>
      </c>
      <c r="F20" t="s">
        <v>67</v>
      </c>
      <c r="G20">
        <v>0</v>
      </c>
      <c r="H20">
        <v>0</v>
      </c>
      <c r="I20" t="s">
        <v>67</v>
      </c>
      <c r="J20">
        <v>0</v>
      </c>
      <c r="K20">
        <v>0</v>
      </c>
      <c r="L20">
        <v>0</v>
      </c>
      <c r="M20">
        <v>0</v>
      </c>
    </row>
    <row r="21" spans="1:13" x14ac:dyDescent="0.25">
      <c r="A21">
        <v>692332</v>
      </c>
      <c r="B21">
        <f t="shared" si="0"/>
        <v>39.230000000000004</v>
      </c>
      <c r="C21">
        <v>0.18000000000000682</v>
      </c>
      <c r="D21">
        <v>39.049999999999997</v>
      </c>
      <c r="F21">
        <v>256535</v>
      </c>
      <c r="G21">
        <v>0</v>
      </c>
      <c r="H21">
        <v>0</v>
      </c>
      <c r="I21">
        <v>256535</v>
      </c>
      <c r="J21">
        <v>0</v>
      </c>
      <c r="K21">
        <v>0</v>
      </c>
      <c r="L21">
        <v>0</v>
      </c>
      <c r="M21">
        <v>0</v>
      </c>
    </row>
    <row r="22" spans="1:13" x14ac:dyDescent="0.25">
      <c r="A22">
        <v>692334</v>
      </c>
      <c r="B22">
        <f t="shared" si="0"/>
        <v>11</v>
      </c>
      <c r="C22">
        <v>0</v>
      </c>
      <c r="D22">
        <v>11</v>
      </c>
      <c r="F22" t="s">
        <v>68</v>
      </c>
      <c r="G22">
        <v>0</v>
      </c>
      <c r="H22">
        <v>0</v>
      </c>
      <c r="I22" t="s">
        <v>68</v>
      </c>
      <c r="J22">
        <v>0</v>
      </c>
      <c r="K22">
        <v>0</v>
      </c>
      <c r="L22">
        <v>0</v>
      </c>
      <c r="M22">
        <v>0</v>
      </c>
    </row>
    <row r="23" spans="1:13" x14ac:dyDescent="0.25">
      <c r="A23">
        <v>692178</v>
      </c>
      <c r="B23">
        <f t="shared" si="0"/>
        <v>0</v>
      </c>
      <c r="C23">
        <v>0</v>
      </c>
      <c r="D23">
        <v>0</v>
      </c>
      <c r="F23" t="s">
        <v>69</v>
      </c>
      <c r="G23">
        <v>0</v>
      </c>
      <c r="H23">
        <v>0</v>
      </c>
      <c r="I23" t="s">
        <v>69</v>
      </c>
      <c r="J23">
        <v>0</v>
      </c>
      <c r="K23">
        <v>0</v>
      </c>
      <c r="L23">
        <v>0</v>
      </c>
      <c r="M23">
        <v>0</v>
      </c>
    </row>
    <row r="24" spans="1:13" x14ac:dyDescent="0.25">
      <c r="A24">
        <v>692027</v>
      </c>
      <c r="B24">
        <f t="shared" si="0"/>
        <v>102.78</v>
      </c>
      <c r="C24">
        <v>54.78</v>
      </c>
      <c r="D24">
        <v>48</v>
      </c>
      <c r="F24" t="s">
        <v>70</v>
      </c>
      <c r="G24">
        <v>0</v>
      </c>
      <c r="H24">
        <v>0</v>
      </c>
      <c r="I24" t="s">
        <v>70</v>
      </c>
      <c r="J24">
        <v>0</v>
      </c>
      <c r="K24">
        <v>0</v>
      </c>
      <c r="L24">
        <v>0</v>
      </c>
      <c r="M24">
        <v>0</v>
      </c>
    </row>
    <row r="25" spans="1:13" x14ac:dyDescent="0.25">
      <c r="A25">
        <v>692026</v>
      </c>
      <c r="B25">
        <f t="shared" si="0"/>
        <v>6.9750000000000032</v>
      </c>
      <c r="C25">
        <v>4.0000000000000036</v>
      </c>
      <c r="D25">
        <v>2.9750000000000001</v>
      </c>
      <c r="F25" t="s">
        <v>71</v>
      </c>
      <c r="G25">
        <v>0</v>
      </c>
      <c r="H25">
        <v>0</v>
      </c>
      <c r="I25" t="s">
        <v>71</v>
      </c>
      <c r="J25">
        <v>0</v>
      </c>
      <c r="K25">
        <v>0</v>
      </c>
      <c r="L25">
        <v>0</v>
      </c>
      <c r="M25">
        <v>0</v>
      </c>
    </row>
    <row r="26" spans="1:13" x14ac:dyDescent="0.25">
      <c r="A26">
        <v>692079</v>
      </c>
      <c r="B26">
        <f t="shared" si="0"/>
        <v>41</v>
      </c>
      <c r="C26">
        <v>9</v>
      </c>
      <c r="D26">
        <v>32</v>
      </c>
      <c r="F26" t="s">
        <v>72</v>
      </c>
      <c r="G26">
        <v>0</v>
      </c>
      <c r="H26">
        <v>0</v>
      </c>
      <c r="I26" t="s">
        <v>72</v>
      </c>
      <c r="J26">
        <v>0</v>
      </c>
      <c r="K26">
        <v>0</v>
      </c>
      <c r="L26">
        <v>0</v>
      </c>
      <c r="M26">
        <v>0</v>
      </c>
    </row>
    <row r="27" spans="1:13" x14ac:dyDescent="0.25">
      <c r="A27">
        <v>692077</v>
      </c>
      <c r="B27">
        <f t="shared" si="0"/>
        <v>1.88</v>
      </c>
      <c r="C27">
        <v>0</v>
      </c>
      <c r="D27">
        <v>1.88</v>
      </c>
      <c r="F27" t="s">
        <v>73</v>
      </c>
      <c r="G27">
        <v>0</v>
      </c>
      <c r="H27">
        <v>0</v>
      </c>
      <c r="I27" t="s">
        <v>73</v>
      </c>
      <c r="J27">
        <v>0</v>
      </c>
      <c r="K27">
        <v>0</v>
      </c>
      <c r="L27">
        <v>0</v>
      </c>
      <c r="M27">
        <v>0</v>
      </c>
    </row>
    <row r="28" spans="1:13" x14ac:dyDescent="0.25">
      <c r="A28">
        <v>692030</v>
      </c>
      <c r="B28">
        <f t="shared" si="0"/>
        <v>0.28000000000000114</v>
      </c>
      <c r="C28">
        <v>0.28000000000000114</v>
      </c>
      <c r="D28">
        <v>0</v>
      </c>
      <c r="F28" t="s">
        <v>74</v>
      </c>
      <c r="G28">
        <v>0</v>
      </c>
      <c r="H28">
        <v>0</v>
      </c>
      <c r="I28" t="s">
        <v>74</v>
      </c>
      <c r="J28">
        <v>0</v>
      </c>
      <c r="K28">
        <v>0</v>
      </c>
      <c r="L28">
        <v>0</v>
      </c>
      <c r="M28">
        <v>0</v>
      </c>
    </row>
    <row r="29" spans="1:13" x14ac:dyDescent="0.25">
      <c r="A29">
        <v>686033</v>
      </c>
      <c r="B29">
        <f t="shared" si="0"/>
        <v>50</v>
      </c>
      <c r="C29">
        <v>40</v>
      </c>
      <c r="D29">
        <v>10</v>
      </c>
      <c r="F29" t="s">
        <v>75</v>
      </c>
      <c r="G29">
        <v>0</v>
      </c>
      <c r="H29">
        <v>0</v>
      </c>
      <c r="I29" t="s">
        <v>75</v>
      </c>
      <c r="J29">
        <v>0</v>
      </c>
      <c r="K29">
        <v>0</v>
      </c>
      <c r="L29">
        <v>0</v>
      </c>
      <c r="M29">
        <v>0</v>
      </c>
    </row>
    <row r="30" spans="1:13" x14ac:dyDescent="0.25">
      <c r="A30">
        <v>686032</v>
      </c>
      <c r="B30">
        <f t="shared" si="0"/>
        <v>298</v>
      </c>
      <c r="C30">
        <v>287</v>
      </c>
      <c r="D30">
        <v>11</v>
      </c>
      <c r="F30" t="s">
        <v>76</v>
      </c>
      <c r="G30">
        <v>0</v>
      </c>
      <c r="H30">
        <v>0</v>
      </c>
      <c r="I30" t="s">
        <v>76</v>
      </c>
      <c r="J30">
        <v>0</v>
      </c>
      <c r="K30">
        <v>0</v>
      </c>
      <c r="L30">
        <v>0</v>
      </c>
      <c r="M30">
        <v>0</v>
      </c>
    </row>
    <row r="31" spans="1:13" x14ac:dyDescent="0.25">
      <c r="A31">
        <v>690814</v>
      </c>
      <c r="B31">
        <f t="shared" si="0"/>
        <v>0</v>
      </c>
      <c r="C31">
        <v>0</v>
      </c>
      <c r="D31">
        <v>0</v>
      </c>
      <c r="F31" t="s">
        <v>77</v>
      </c>
      <c r="G31">
        <v>0</v>
      </c>
      <c r="H31">
        <v>0</v>
      </c>
      <c r="I31" t="s">
        <v>77</v>
      </c>
      <c r="J31">
        <v>0</v>
      </c>
      <c r="K31">
        <v>0</v>
      </c>
      <c r="L31">
        <v>0</v>
      </c>
      <c r="M31">
        <v>0</v>
      </c>
    </row>
    <row r="32" spans="1:13" x14ac:dyDescent="0.25">
      <c r="A32">
        <v>691848</v>
      </c>
      <c r="B32">
        <f t="shared" si="0"/>
        <v>11</v>
      </c>
      <c r="C32">
        <v>0</v>
      </c>
      <c r="D32">
        <v>11</v>
      </c>
      <c r="F32" t="s">
        <v>78</v>
      </c>
      <c r="G32">
        <v>0</v>
      </c>
      <c r="H32">
        <v>0</v>
      </c>
      <c r="I32" t="s">
        <v>78</v>
      </c>
      <c r="J32">
        <v>0</v>
      </c>
      <c r="K32">
        <v>0</v>
      </c>
      <c r="L32">
        <v>0</v>
      </c>
      <c r="M32">
        <v>0</v>
      </c>
    </row>
    <row r="33" spans="1:13" x14ac:dyDescent="0.25">
      <c r="A33">
        <v>691911</v>
      </c>
      <c r="B33">
        <f t="shared" si="0"/>
        <v>0</v>
      </c>
      <c r="C33">
        <v>0</v>
      </c>
      <c r="D33">
        <v>0</v>
      </c>
      <c r="F33" t="s">
        <v>79</v>
      </c>
      <c r="G33">
        <v>0</v>
      </c>
      <c r="H33">
        <v>0</v>
      </c>
      <c r="I33" t="s">
        <v>79</v>
      </c>
      <c r="J33">
        <v>0</v>
      </c>
      <c r="K33">
        <v>0</v>
      </c>
      <c r="L33">
        <v>0</v>
      </c>
      <c r="M33">
        <v>0</v>
      </c>
    </row>
    <row r="34" spans="1:13" x14ac:dyDescent="0.25">
      <c r="A34">
        <v>691781</v>
      </c>
      <c r="B34">
        <f t="shared" si="0"/>
        <v>0</v>
      </c>
      <c r="C34">
        <v>0</v>
      </c>
      <c r="D34">
        <v>0</v>
      </c>
      <c r="F34" t="s">
        <v>80</v>
      </c>
      <c r="G34">
        <v>0</v>
      </c>
      <c r="H34">
        <v>0</v>
      </c>
      <c r="I34" t="s">
        <v>80</v>
      </c>
      <c r="J34">
        <v>0</v>
      </c>
      <c r="K34">
        <v>0</v>
      </c>
      <c r="L34">
        <v>0</v>
      </c>
      <c r="M34">
        <v>0</v>
      </c>
    </row>
    <row r="35" spans="1:13" x14ac:dyDescent="0.25">
      <c r="A35" t="s">
        <v>475</v>
      </c>
      <c r="B35">
        <f t="shared" si="0"/>
        <v>20.050000000000182</v>
      </c>
      <c r="C35">
        <v>5.0000000000181899E-2</v>
      </c>
      <c r="D35">
        <v>20</v>
      </c>
      <c r="F35" t="s">
        <v>81</v>
      </c>
      <c r="G35">
        <v>0</v>
      </c>
      <c r="H35">
        <v>0</v>
      </c>
      <c r="I35" t="s">
        <v>81</v>
      </c>
      <c r="J35">
        <v>0</v>
      </c>
      <c r="K35">
        <v>0</v>
      </c>
      <c r="L35">
        <v>0</v>
      </c>
      <c r="M35">
        <v>0</v>
      </c>
    </row>
    <row r="36" spans="1:13" x14ac:dyDescent="0.25">
      <c r="A36" t="s">
        <v>476</v>
      </c>
      <c r="B36">
        <f t="shared" si="0"/>
        <v>8</v>
      </c>
      <c r="C36">
        <v>0</v>
      </c>
      <c r="D36">
        <v>8</v>
      </c>
      <c r="F36" t="s">
        <v>82</v>
      </c>
      <c r="G36">
        <v>0</v>
      </c>
      <c r="H36">
        <v>0</v>
      </c>
      <c r="I36" t="s">
        <v>82</v>
      </c>
      <c r="J36">
        <v>0</v>
      </c>
      <c r="K36">
        <v>0</v>
      </c>
      <c r="L36">
        <v>0</v>
      </c>
      <c r="M36">
        <v>0</v>
      </c>
    </row>
    <row r="37" spans="1:13" x14ac:dyDescent="0.25">
      <c r="A37" t="s">
        <v>477</v>
      </c>
      <c r="B37">
        <f t="shared" si="0"/>
        <v>16</v>
      </c>
      <c r="C37">
        <v>0</v>
      </c>
      <c r="D37">
        <v>16</v>
      </c>
      <c r="F37" t="s">
        <v>83</v>
      </c>
      <c r="G37">
        <v>0</v>
      </c>
      <c r="H37">
        <v>0</v>
      </c>
      <c r="I37" t="s">
        <v>83</v>
      </c>
      <c r="J37">
        <v>0</v>
      </c>
      <c r="K37">
        <v>0</v>
      </c>
      <c r="L37">
        <v>0</v>
      </c>
      <c r="M37">
        <v>0</v>
      </c>
    </row>
    <row r="38" spans="1:13" x14ac:dyDescent="0.25">
      <c r="A38" t="s">
        <v>478</v>
      </c>
      <c r="B38">
        <f t="shared" si="0"/>
        <v>13.480770000000007</v>
      </c>
      <c r="C38">
        <v>1.4807700000000068</v>
      </c>
      <c r="D38">
        <v>12</v>
      </c>
      <c r="F38" t="s">
        <v>84</v>
      </c>
      <c r="G38">
        <v>0</v>
      </c>
      <c r="H38">
        <v>0</v>
      </c>
      <c r="I38" t="s">
        <v>84</v>
      </c>
      <c r="J38">
        <v>0</v>
      </c>
      <c r="K38">
        <v>0</v>
      </c>
      <c r="L38">
        <v>0</v>
      </c>
      <c r="M38">
        <v>0</v>
      </c>
    </row>
    <row r="39" spans="1:13" x14ac:dyDescent="0.25">
      <c r="A39" t="s">
        <v>479</v>
      </c>
      <c r="B39">
        <f t="shared" si="0"/>
        <v>30</v>
      </c>
      <c r="C39">
        <v>20</v>
      </c>
      <c r="D39">
        <v>10</v>
      </c>
      <c r="F39" t="s">
        <v>85</v>
      </c>
      <c r="G39">
        <v>0</v>
      </c>
      <c r="H39">
        <v>0</v>
      </c>
      <c r="I39" t="s">
        <v>85</v>
      </c>
      <c r="J39">
        <v>0</v>
      </c>
      <c r="K39">
        <v>0</v>
      </c>
      <c r="L39">
        <v>0</v>
      </c>
      <c r="M39">
        <v>0</v>
      </c>
    </row>
    <row r="40" spans="1:13" x14ac:dyDescent="0.25">
      <c r="A40" t="s">
        <v>480</v>
      </c>
      <c r="B40">
        <f t="shared" si="0"/>
        <v>2</v>
      </c>
      <c r="C40">
        <v>2</v>
      </c>
      <c r="D40">
        <v>0</v>
      </c>
      <c r="F40" t="s">
        <v>86</v>
      </c>
      <c r="G40">
        <v>0</v>
      </c>
      <c r="H40">
        <v>0</v>
      </c>
      <c r="I40" t="s">
        <v>86</v>
      </c>
      <c r="J40">
        <v>0</v>
      </c>
      <c r="K40">
        <v>0</v>
      </c>
      <c r="L40">
        <v>0</v>
      </c>
      <c r="M40">
        <v>0</v>
      </c>
    </row>
    <row r="41" spans="1:13" x14ac:dyDescent="0.25">
      <c r="A41" t="s">
        <v>481</v>
      </c>
      <c r="B41">
        <f t="shared" si="0"/>
        <v>62.800000000000011</v>
      </c>
      <c r="C41">
        <v>9.8000000000000114</v>
      </c>
      <c r="D41">
        <v>53</v>
      </c>
      <c r="F41" t="s">
        <v>87</v>
      </c>
      <c r="G41">
        <v>0</v>
      </c>
      <c r="H41">
        <v>0</v>
      </c>
      <c r="I41" t="s">
        <v>87</v>
      </c>
      <c r="J41">
        <v>0</v>
      </c>
      <c r="K41">
        <v>0</v>
      </c>
      <c r="L41">
        <v>0</v>
      </c>
      <c r="M41">
        <v>0</v>
      </c>
    </row>
    <row r="42" spans="1:13" x14ac:dyDescent="0.25">
      <c r="A42" t="s">
        <v>482</v>
      </c>
      <c r="B42">
        <f t="shared" si="0"/>
        <v>0</v>
      </c>
      <c r="C42">
        <v>0</v>
      </c>
      <c r="D42">
        <v>0</v>
      </c>
      <c r="F42" t="s">
        <v>88</v>
      </c>
      <c r="G42">
        <v>0</v>
      </c>
      <c r="H42">
        <v>0</v>
      </c>
      <c r="I42" t="s">
        <v>88</v>
      </c>
      <c r="J42">
        <v>0</v>
      </c>
      <c r="K42">
        <v>0</v>
      </c>
      <c r="L42">
        <v>0</v>
      </c>
      <c r="M42">
        <v>0</v>
      </c>
    </row>
    <row r="43" spans="1:13" x14ac:dyDescent="0.25">
      <c r="A43" t="s">
        <v>483</v>
      </c>
      <c r="B43">
        <f t="shared" si="0"/>
        <v>119.02500000000009</v>
      </c>
      <c r="C43">
        <v>1.0250000000000909</v>
      </c>
      <c r="D43">
        <v>118</v>
      </c>
      <c r="F43" t="s">
        <v>89</v>
      </c>
      <c r="G43">
        <v>0</v>
      </c>
      <c r="H43">
        <v>0</v>
      </c>
      <c r="I43" t="s">
        <v>89</v>
      </c>
      <c r="J43">
        <v>0</v>
      </c>
      <c r="K43">
        <v>0</v>
      </c>
      <c r="L43">
        <v>0</v>
      </c>
      <c r="M43">
        <v>0</v>
      </c>
    </row>
    <row r="44" spans="1:13" x14ac:dyDescent="0.25">
      <c r="A44" t="s">
        <v>484</v>
      </c>
      <c r="B44">
        <f t="shared" si="0"/>
        <v>45.800000000000011</v>
      </c>
      <c r="C44">
        <v>0.80000000000001137</v>
      </c>
      <c r="D44">
        <v>45</v>
      </c>
      <c r="F44" t="s">
        <v>90</v>
      </c>
      <c r="G44">
        <v>0</v>
      </c>
      <c r="H44">
        <v>0</v>
      </c>
      <c r="I44" t="s">
        <v>90</v>
      </c>
      <c r="J44">
        <v>0</v>
      </c>
      <c r="K44">
        <v>0</v>
      </c>
      <c r="L44">
        <v>0</v>
      </c>
      <c r="M44">
        <v>0</v>
      </c>
    </row>
    <row r="45" spans="1:13" x14ac:dyDescent="0.25">
      <c r="A45" t="s">
        <v>485</v>
      </c>
      <c r="B45">
        <f t="shared" si="0"/>
        <v>10</v>
      </c>
      <c r="C45">
        <v>2</v>
      </c>
      <c r="D45">
        <v>8</v>
      </c>
      <c r="F45" t="s">
        <v>91</v>
      </c>
      <c r="G45">
        <v>0</v>
      </c>
      <c r="H45">
        <v>0</v>
      </c>
      <c r="I45" t="s">
        <v>91</v>
      </c>
      <c r="J45">
        <v>0</v>
      </c>
      <c r="K45">
        <v>0</v>
      </c>
      <c r="L45">
        <v>0</v>
      </c>
      <c r="M45">
        <v>0</v>
      </c>
    </row>
    <row r="46" spans="1:13" x14ac:dyDescent="0.25">
      <c r="A46" t="s">
        <v>486</v>
      </c>
      <c r="B46">
        <f t="shared" si="0"/>
        <v>14.777777777777771</v>
      </c>
      <c r="C46">
        <v>0.77777777777777146</v>
      </c>
      <c r="D46">
        <v>14</v>
      </c>
      <c r="F46" t="s">
        <v>92</v>
      </c>
      <c r="G46">
        <v>0</v>
      </c>
      <c r="H46">
        <v>0</v>
      </c>
      <c r="I46" t="s">
        <v>92</v>
      </c>
      <c r="J46">
        <v>0</v>
      </c>
      <c r="K46">
        <v>0</v>
      </c>
      <c r="L46">
        <v>0</v>
      </c>
      <c r="M46">
        <v>0</v>
      </c>
    </row>
    <row r="47" spans="1:13" x14ac:dyDescent="0.25">
      <c r="A47">
        <v>692070</v>
      </c>
      <c r="B47">
        <f t="shared" si="0"/>
        <v>1</v>
      </c>
      <c r="C47">
        <v>1</v>
      </c>
      <c r="D47">
        <v>0</v>
      </c>
      <c r="F47" t="s">
        <v>93</v>
      </c>
      <c r="G47">
        <v>0</v>
      </c>
      <c r="H47">
        <v>0</v>
      </c>
      <c r="I47" t="s">
        <v>93</v>
      </c>
      <c r="J47">
        <v>0</v>
      </c>
      <c r="K47">
        <v>0</v>
      </c>
      <c r="L47">
        <v>0</v>
      </c>
      <c r="M47">
        <v>0</v>
      </c>
    </row>
    <row r="48" spans="1:13" x14ac:dyDescent="0.25">
      <c r="A48">
        <v>692053</v>
      </c>
      <c r="B48">
        <f t="shared" si="0"/>
        <v>21.038888888888323</v>
      </c>
      <c r="C48">
        <v>3.8888888888322981E-2</v>
      </c>
      <c r="D48">
        <v>21</v>
      </c>
      <c r="F48" t="s">
        <v>94</v>
      </c>
      <c r="G48">
        <v>0</v>
      </c>
      <c r="H48">
        <v>0</v>
      </c>
      <c r="I48" t="s">
        <v>94</v>
      </c>
      <c r="J48">
        <v>0</v>
      </c>
      <c r="K48">
        <v>0</v>
      </c>
      <c r="L48">
        <v>0</v>
      </c>
      <c r="M48">
        <v>0</v>
      </c>
    </row>
    <row r="49" spans="1:13" x14ac:dyDescent="0.25">
      <c r="A49">
        <v>692052</v>
      </c>
      <c r="B49">
        <f t="shared" si="0"/>
        <v>14</v>
      </c>
      <c r="C49">
        <v>0</v>
      </c>
      <c r="D49">
        <v>14</v>
      </c>
      <c r="F49" t="s">
        <v>95</v>
      </c>
      <c r="G49">
        <v>0</v>
      </c>
      <c r="H49">
        <v>0</v>
      </c>
      <c r="I49" t="s">
        <v>95</v>
      </c>
      <c r="J49">
        <v>0</v>
      </c>
      <c r="K49">
        <v>0</v>
      </c>
      <c r="L49">
        <v>0</v>
      </c>
      <c r="M49">
        <v>0</v>
      </c>
    </row>
    <row r="50" spans="1:13" x14ac:dyDescent="0.25">
      <c r="A50">
        <v>692172</v>
      </c>
      <c r="B50">
        <f t="shared" si="0"/>
        <v>0</v>
      </c>
      <c r="C50">
        <v>0</v>
      </c>
      <c r="D50">
        <v>0</v>
      </c>
      <c r="F50" t="s">
        <v>96</v>
      </c>
      <c r="G50">
        <v>0</v>
      </c>
      <c r="H50">
        <v>0</v>
      </c>
      <c r="I50" t="s">
        <v>96</v>
      </c>
      <c r="J50">
        <v>0</v>
      </c>
      <c r="K50">
        <v>0</v>
      </c>
      <c r="L50">
        <v>0</v>
      </c>
      <c r="M50">
        <v>0</v>
      </c>
    </row>
    <row r="51" spans="1:13" x14ac:dyDescent="0.25">
      <c r="A51">
        <v>692090</v>
      </c>
      <c r="B51">
        <f t="shared" si="0"/>
        <v>0</v>
      </c>
      <c r="C51">
        <v>0</v>
      </c>
      <c r="D51">
        <v>0</v>
      </c>
      <c r="F51" t="s">
        <v>97</v>
      </c>
      <c r="G51">
        <v>0</v>
      </c>
      <c r="H51">
        <v>0</v>
      </c>
      <c r="I51" t="s">
        <v>97</v>
      </c>
      <c r="J51">
        <v>0</v>
      </c>
      <c r="K51">
        <v>0</v>
      </c>
      <c r="L51">
        <v>0</v>
      </c>
      <c r="M51">
        <v>0</v>
      </c>
    </row>
    <row r="52" spans="1:13" x14ac:dyDescent="0.25">
      <c r="A52">
        <v>692335</v>
      </c>
      <c r="B52">
        <f t="shared" si="0"/>
        <v>49.78</v>
      </c>
      <c r="C52">
        <v>1.7800000000000011</v>
      </c>
      <c r="D52">
        <v>48</v>
      </c>
      <c r="F52" t="s">
        <v>98</v>
      </c>
      <c r="G52">
        <v>0</v>
      </c>
      <c r="H52">
        <v>0</v>
      </c>
      <c r="I52" t="s">
        <v>98</v>
      </c>
      <c r="J52">
        <v>0</v>
      </c>
      <c r="K52">
        <v>0</v>
      </c>
      <c r="L52">
        <v>0</v>
      </c>
      <c r="M52">
        <v>0</v>
      </c>
    </row>
    <row r="53" spans="1:13" x14ac:dyDescent="0.25">
      <c r="A53" t="s">
        <v>487</v>
      </c>
      <c r="B53">
        <f t="shared" si="0"/>
        <v>0</v>
      </c>
      <c r="C53">
        <v>0</v>
      </c>
      <c r="D53">
        <v>0</v>
      </c>
      <c r="F53" t="s">
        <v>99</v>
      </c>
      <c r="G53">
        <v>0</v>
      </c>
      <c r="H53">
        <v>0</v>
      </c>
      <c r="I53" t="s">
        <v>99</v>
      </c>
      <c r="J53">
        <v>0</v>
      </c>
      <c r="K53">
        <v>0</v>
      </c>
      <c r="L53">
        <v>0</v>
      </c>
      <c r="M53">
        <v>0</v>
      </c>
    </row>
    <row r="54" spans="1:13" x14ac:dyDescent="0.25">
      <c r="A54" t="s">
        <v>488</v>
      </c>
      <c r="B54">
        <f t="shared" si="0"/>
        <v>40</v>
      </c>
      <c r="C54">
        <v>20</v>
      </c>
      <c r="D54">
        <v>20</v>
      </c>
      <c r="F54" t="s">
        <v>100</v>
      </c>
      <c r="G54">
        <v>0</v>
      </c>
      <c r="H54">
        <v>0</v>
      </c>
      <c r="I54" t="s">
        <v>100</v>
      </c>
      <c r="J54">
        <v>0</v>
      </c>
      <c r="K54">
        <v>0</v>
      </c>
      <c r="L54">
        <v>0</v>
      </c>
      <c r="M54">
        <v>0</v>
      </c>
    </row>
    <row r="55" spans="1:13" x14ac:dyDescent="0.25">
      <c r="A55" t="s">
        <v>489</v>
      </c>
      <c r="B55">
        <f t="shared" si="0"/>
        <v>64</v>
      </c>
      <c r="C55">
        <v>57</v>
      </c>
      <c r="D55">
        <v>7</v>
      </c>
      <c r="F55" t="s">
        <v>101</v>
      </c>
      <c r="G55">
        <v>0</v>
      </c>
      <c r="H55">
        <v>0</v>
      </c>
      <c r="I55" t="s">
        <v>101</v>
      </c>
      <c r="J55">
        <v>0</v>
      </c>
      <c r="K55">
        <v>0</v>
      </c>
      <c r="L55">
        <v>0</v>
      </c>
      <c r="M55">
        <v>0</v>
      </c>
    </row>
    <row r="56" spans="1:13" x14ac:dyDescent="0.25">
      <c r="A56">
        <v>685850</v>
      </c>
      <c r="B56">
        <f t="shared" si="0"/>
        <v>0</v>
      </c>
      <c r="C56">
        <v>0</v>
      </c>
      <c r="D56">
        <v>0</v>
      </c>
      <c r="F56" t="s">
        <v>102</v>
      </c>
      <c r="G56">
        <v>0</v>
      </c>
      <c r="H56">
        <v>0</v>
      </c>
      <c r="I56" t="s">
        <v>102</v>
      </c>
      <c r="J56">
        <v>0</v>
      </c>
      <c r="K56">
        <v>0</v>
      </c>
      <c r="L56">
        <v>0</v>
      </c>
      <c r="M56">
        <v>0</v>
      </c>
    </row>
    <row r="57" spans="1:13" x14ac:dyDescent="0.25">
      <c r="A57">
        <v>692054</v>
      </c>
      <c r="B57">
        <f t="shared" si="0"/>
        <v>67</v>
      </c>
      <c r="C57">
        <v>0</v>
      </c>
      <c r="D57">
        <v>67</v>
      </c>
      <c r="F57" t="s">
        <v>103</v>
      </c>
      <c r="G57">
        <v>0</v>
      </c>
      <c r="H57">
        <v>0</v>
      </c>
      <c r="I57" t="s">
        <v>103</v>
      </c>
      <c r="J57">
        <v>0</v>
      </c>
      <c r="K57">
        <v>0</v>
      </c>
      <c r="L57">
        <v>0</v>
      </c>
      <c r="M57">
        <v>0</v>
      </c>
    </row>
    <row r="58" spans="1:13" x14ac:dyDescent="0.25">
      <c r="A58">
        <v>692082</v>
      </c>
      <c r="B58">
        <f t="shared" si="0"/>
        <v>0</v>
      </c>
      <c r="C58">
        <v>0</v>
      </c>
      <c r="D58">
        <v>0</v>
      </c>
      <c r="F58" t="s">
        <v>104</v>
      </c>
      <c r="G58">
        <v>0</v>
      </c>
      <c r="H58">
        <v>0</v>
      </c>
      <c r="I58" t="s">
        <v>104</v>
      </c>
      <c r="J58">
        <v>0</v>
      </c>
      <c r="K58">
        <v>0</v>
      </c>
      <c r="L58">
        <v>0</v>
      </c>
      <c r="M58">
        <v>0</v>
      </c>
    </row>
    <row r="59" spans="1:13" x14ac:dyDescent="0.25">
      <c r="A59">
        <v>724027</v>
      </c>
      <c r="B59">
        <f t="shared" si="0"/>
        <v>0</v>
      </c>
      <c r="C59">
        <v>0</v>
      </c>
      <c r="D59">
        <v>0</v>
      </c>
      <c r="F59" t="s">
        <v>105</v>
      </c>
      <c r="G59">
        <v>0</v>
      </c>
      <c r="H59">
        <v>0</v>
      </c>
      <c r="I59" t="s">
        <v>105</v>
      </c>
      <c r="J59">
        <v>0</v>
      </c>
      <c r="K59">
        <v>0</v>
      </c>
      <c r="L59">
        <v>0</v>
      </c>
      <c r="M59">
        <v>0</v>
      </c>
    </row>
    <row r="60" spans="1:13" x14ac:dyDescent="0.25">
      <c r="A60">
        <v>793317</v>
      </c>
      <c r="B60">
        <f t="shared" si="0"/>
        <v>64</v>
      </c>
      <c r="C60">
        <v>54</v>
      </c>
      <c r="D60">
        <v>10</v>
      </c>
      <c r="F60" t="s">
        <v>106</v>
      </c>
      <c r="G60">
        <v>0</v>
      </c>
      <c r="H60">
        <v>0</v>
      </c>
      <c r="I60" t="s">
        <v>106</v>
      </c>
      <c r="J60">
        <v>0</v>
      </c>
      <c r="K60">
        <v>0</v>
      </c>
      <c r="L60">
        <v>0</v>
      </c>
      <c r="M60">
        <v>0</v>
      </c>
    </row>
    <row r="61" spans="1:13" x14ac:dyDescent="0.25">
      <c r="A61">
        <v>692247</v>
      </c>
      <c r="B61">
        <f t="shared" si="0"/>
        <v>3975</v>
      </c>
      <c r="C61">
        <v>809</v>
      </c>
      <c r="D61">
        <v>3166</v>
      </c>
      <c r="F61" t="s">
        <v>107</v>
      </c>
      <c r="G61">
        <v>0</v>
      </c>
      <c r="H61">
        <v>0</v>
      </c>
      <c r="I61" t="s">
        <v>107</v>
      </c>
      <c r="J61">
        <v>0</v>
      </c>
      <c r="K61">
        <v>0</v>
      </c>
      <c r="L61">
        <v>0</v>
      </c>
      <c r="M61">
        <v>0</v>
      </c>
    </row>
    <row r="62" spans="1:13" x14ac:dyDescent="0.25">
      <c r="A62">
        <v>732728</v>
      </c>
      <c r="B62">
        <f t="shared" si="0"/>
        <v>0</v>
      </c>
      <c r="C62">
        <v>0</v>
      </c>
      <c r="D62">
        <v>0</v>
      </c>
      <c r="F62" t="s">
        <v>108</v>
      </c>
      <c r="G62">
        <v>0</v>
      </c>
      <c r="H62">
        <v>0</v>
      </c>
      <c r="I62" t="s">
        <v>108</v>
      </c>
      <c r="J62">
        <v>0</v>
      </c>
      <c r="K62">
        <v>0</v>
      </c>
      <c r="L62">
        <v>0</v>
      </c>
      <c r="M62">
        <v>0</v>
      </c>
    </row>
    <row r="63" spans="1:13" x14ac:dyDescent="0.25">
      <c r="A63">
        <v>692249</v>
      </c>
      <c r="B63">
        <f t="shared" si="0"/>
        <v>4220</v>
      </c>
      <c r="C63">
        <v>504</v>
      </c>
      <c r="D63">
        <v>3716</v>
      </c>
      <c r="F63" t="s">
        <v>109</v>
      </c>
      <c r="G63">
        <v>0</v>
      </c>
      <c r="H63">
        <v>0</v>
      </c>
      <c r="I63" t="s">
        <v>109</v>
      </c>
      <c r="J63">
        <v>0</v>
      </c>
      <c r="K63">
        <v>0</v>
      </c>
      <c r="L63">
        <v>0</v>
      </c>
      <c r="M63">
        <v>0</v>
      </c>
    </row>
    <row r="64" spans="1:13" x14ac:dyDescent="0.25">
      <c r="A64">
        <v>772588</v>
      </c>
      <c r="B64">
        <f t="shared" si="0"/>
        <v>0</v>
      </c>
      <c r="C64">
        <v>0</v>
      </c>
      <c r="D64">
        <v>0</v>
      </c>
      <c r="F64" t="s">
        <v>110</v>
      </c>
      <c r="G64">
        <v>0</v>
      </c>
      <c r="H64">
        <v>0</v>
      </c>
      <c r="I64" t="s">
        <v>110</v>
      </c>
      <c r="J64">
        <v>0</v>
      </c>
      <c r="K64">
        <v>0</v>
      </c>
      <c r="L64">
        <v>0</v>
      </c>
      <c r="M64">
        <v>0</v>
      </c>
    </row>
    <row r="65" spans="1:13" x14ac:dyDescent="0.25">
      <c r="A65">
        <v>724026</v>
      </c>
      <c r="B65">
        <f t="shared" si="0"/>
        <v>2</v>
      </c>
      <c r="C65">
        <v>0</v>
      </c>
      <c r="D65">
        <v>2</v>
      </c>
      <c r="F65" t="s">
        <v>111</v>
      </c>
      <c r="G65">
        <v>0</v>
      </c>
      <c r="H65">
        <v>0</v>
      </c>
      <c r="I65" t="s">
        <v>111</v>
      </c>
      <c r="J65">
        <v>0</v>
      </c>
      <c r="K65">
        <v>0</v>
      </c>
      <c r="L65">
        <v>0</v>
      </c>
      <c r="M65">
        <v>0</v>
      </c>
    </row>
    <row r="66" spans="1:13" x14ac:dyDescent="0.25">
      <c r="A66">
        <v>691970</v>
      </c>
      <c r="B66">
        <f t="shared" ref="B66:B129" si="1">C66+D66</f>
        <v>203</v>
      </c>
      <c r="C66">
        <v>0</v>
      </c>
      <c r="D66">
        <v>203</v>
      </c>
      <c r="F66" t="s">
        <v>112</v>
      </c>
      <c r="G66">
        <v>0</v>
      </c>
      <c r="H66">
        <v>0</v>
      </c>
      <c r="I66" t="s">
        <v>112</v>
      </c>
      <c r="J66">
        <v>0</v>
      </c>
      <c r="K66">
        <v>0</v>
      </c>
      <c r="L66">
        <v>0</v>
      </c>
      <c r="M66">
        <v>0</v>
      </c>
    </row>
    <row r="67" spans="1:13" x14ac:dyDescent="0.25">
      <c r="A67">
        <v>691870</v>
      </c>
      <c r="B67">
        <f t="shared" si="1"/>
        <v>294</v>
      </c>
      <c r="C67">
        <v>294</v>
      </c>
      <c r="D67">
        <v>0</v>
      </c>
      <c r="F67" t="s">
        <v>113</v>
      </c>
      <c r="G67">
        <v>0</v>
      </c>
      <c r="H67">
        <v>0</v>
      </c>
      <c r="I67" t="s">
        <v>113</v>
      </c>
      <c r="J67">
        <v>0</v>
      </c>
      <c r="K67">
        <v>0</v>
      </c>
      <c r="L67">
        <v>0</v>
      </c>
      <c r="M67">
        <v>0</v>
      </c>
    </row>
    <row r="68" spans="1:13" x14ac:dyDescent="0.25">
      <c r="A68">
        <v>692051</v>
      </c>
      <c r="B68">
        <f t="shared" si="1"/>
        <v>237</v>
      </c>
      <c r="C68">
        <v>237</v>
      </c>
      <c r="D68">
        <v>0</v>
      </c>
      <c r="F68" t="s">
        <v>114</v>
      </c>
      <c r="G68">
        <v>0</v>
      </c>
      <c r="H68">
        <v>0</v>
      </c>
      <c r="I68" t="s">
        <v>114</v>
      </c>
      <c r="J68">
        <v>0</v>
      </c>
      <c r="K68">
        <v>0</v>
      </c>
      <c r="L68">
        <v>0</v>
      </c>
      <c r="M68">
        <v>0</v>
      </c>
    </row>
    <row r="69" spans="1:13" x14ac:dyDescent="0.25">
      <c r="A69">
        <v>692128</v>
      </c>
      <c r="B69">
        <f t="shared" si="1"/>
        <v>121</v>
      </c>
      <c r="C69">
        <v>45</v>
      </c>
      <c r="D69">
        <v>76</v>
      </c>
      <c r="F69" t="s">
        <v>115</v>
      </c>
      <c r="G69">
        <v>0</v>
      </c>
      <c r="H69">
        <v>0</v>
      </c>
      <c r="I69" t="s">
        <v>115</v>
      </c>
      <c r="J69">
        <v>0</v>
      </c>
      <c r="K69">
        <v>0</v>
      </c>
      <c r="L69">
        <v>0</v>
      </c>
      <c r="M69">
        <v>0</v>
      </c>
    </row>
    <row r="70" spans="1:13" x14ac:dyDescent="0.25">
      <c r="A70">
        <v>692171</v>
      </c>
      <c r="B70">
        <f t="shared" si="1"/>
        <v>68</v>
      </c>
      <c r="C70">
        <v>0</v>
      </c>
      <c r="D70">
        <v>68</v>
      </c>
      <c r="F70" t="s">
        <v>116</v>
      </c>
      <c r="G70">
        <v>0</v>
      </c>
      <c r="H70">
        <v>0</v>
      </c>
      <c r="I70" t="s">
        <v>116</v>
      </c>
      <c r="J70">
        <v>0</v>
      </c>
      <c r="K70">
        <v>0</v>
      </c>
      <c r="L70">
        <v>0</v>
      </c>
      <c r="M70">
        <v>0</v>
      </c>
    </row>
    <row r="71" spans="1:13" x14ac:dyDescent="0.25">
      <c r="A71">
        <v>789360</v>
      </c>
      <c r="B71">
        <f t="shared" si="1"/>
        <v>1200</v>
      </c>
      <c r="C71">
        <v>785</v>
      </c>
      <c r="D71">
        <v>415</v>
      </c>
      <c r="F71" t="s">
        <v>117</v>
      </c>
      <c r="G71">
        <v>0</v>
      </c>
      <c r="H71">
        <v>0</v>
      </c>
      <c r="I71" t="s">
        <v>117</v>
      </c>
      <c r="J71">
        <v>0</v>
      </c>
      <c r="K71">
        <v>0</v>
      </c>
      <c r="L71">
        <v>0</v>
      </c>
      <c r="M71">
        <v>0</v>
      </c>
    </row>
    <row r="72" spans="1:13" x14ac:dyDescent="0.25">
      <c r="A72">
        <v>692180</v>
      </c>
      <c r="B72">
        <f t="shared" si="1"/>
        <v>1</v>
      </c>
      <c r="C72">
        <v>0</v>
      </c>
      <c r="D72">
        <v>1</v>
      </c>
      <c r="F72" t="s">
        <v>118</v>
      </c>
      <c r="G72">
        <v>0</v>
      </c>
      <c r="H72">
        <v>0</v>
      </c>
      <c r="I72" t="s">
        <v>118</v>
      </c>
      <c r="J72">
        <v>0</v>
      </c>
      <c r="K72">
        <v>0</v>
      </c>
      <c r="L72">
        <v>0</v>
      </c>
      <c r="M72">
        <v>0</v>
      </c>
    </row>
    <row r="73" spans="1:13" x14ac:dyDescent="0.25">
      <c r="A73">
        <v>686031</v>
      </c>
      <c r="B73">
        <f t="shared" si="1"/>
        <v>119</v>
      </c>
      <c r="C73">
        <v>119</v>
      </c>
      <c r="D73">
        <v>0</v>
      </c>
      <c r="F73" t="s">
        <v>119</v>
      </c>
      <c r="G73">
        <v>0</v>
      </c>
      <c r="H73">
        <v>0</v>
      </c>
      <c r="I73" t="s">
        <v>119</v>
      </c>
      <c r="J73">
        <v>0</v>
      </c>
      <c r="K73">
        <v>0</v>
      </c>
      <c r="L73">
        <v>0</v>
      </c>
      <c r="M73">
        <v>0</v>
      </c>
    </row>
    <row r="74" spans="1:13" x14ac:dyDescent="0.25">
      <c r="A74">
        <v>692173</v>
      </c>
      <c r="B74">
        <f t="shared" si="1"/>
        <v>0</v>
      </c>
      <c r="C74">
        <v>0</v>
      </c>
      <c r="D74">
        <v>0</v>
      </c>
      <c r="F74" t="s">
        <v>120</v>
      </c>
      <c r="G74">
        <v>0</v>
      </c>
      <c r="H74">
        <v>0</v>
      </c>
      <c r="I74" t="s">
        <v>120</v>
      </c>
      <c r="J74">
        <v>0</v>
      </c>
      <c r="K74">
        <v>0</v>
      </c>
      <c r="L74">
        <v>0</v>
      </c>
      <c r="M74">
        <v>0</v>
      </c>
    </row>
    <row r="75" spans="1:13" x14ac:dyDescent="0.25">
      <c r="A75">
        <v>691918</v>
      </c>
      <c r="B75">
        <f t="shared" si="1"/>
        <v>22</v>
      </c>
      <c r="C75">
        <v>19</v>
      </c>
      <c r="D75">
        <v>3</v>
      </c>
      <c r="F75" t="s">
        <v>121</v>
      </c>
      <c r="G75">
        <v>0</v>
      </c>
      <c r="H75">
        <v>0</v>
      </c>
      <c r="I75" t="s">
        <v>121</v>
      </c>
      <c r="J75">
        <v>0</v>
      </c>
      <c r="K75">
        <v>0</v>
      </c>
      <c r="L75">
        <v>0</v>
      </c>
      <c r="M75">
        <v>0</v>
      </c>
    </row>
    <row r="76" spans="1:13" x14ac:dyDescent="0.25">
      <c r="A76">
        <v>807562</v>
      </c>
      <c r="B76">
        <f t="shared" si="1"/>
        <v>0</v>
      </c>
      <c r="C76">
        <v>0</v>
      </c>
      <c r="D76">
        <v>0</v>
      </c>
      <c r="F76" t="s">
        <v>122</v>
      </c>
      <c r="G76">
        <v>0</v>
      </c>
      <c r="H76">
        <v>0</v>
      </c>
      <c r="I76" t="s">
        <v>122</v>
      </c>
      <c r="J76">
        <v>0</v>
      </c>
      <c r="K76">
        <v>0</v>
      </c>
      <c r="L76">
        <v>0</v>
      </c>
      <c r="M76">
        <v>0</v>
      </c>
    </row>
    <row r="77" spans="1:13" x14ac:dyDescent="0.25">
      <c r="A77">
        <v>692085</v>
      </c>
      <c r="B77">
        <f t="shared" si="1"/>
        <v>2</v>
      </c>
      <c r="C77">
        <v>2</v>
      </c>
      <c r="D77">
        <v>0</v>
      </c>
      <c r="F77" t="s">
        <v>123</v>
      </c>
      <c r="G77">
        <v>0</v>
      </c>
      <c r="H77">
        <v>0</v>
      </c>
      <c r="I77" t="s">
        <v>123</v>
      </c>
      <c r="J77">
        <v>0</v>
      </c>
      <c r="K77">
        <v>0</v>
      </c>
      <c r="L77">
        <v>0</v>
      </c>
      <c r="M77">
        <v>0</v>
      </c>
    </row>
    <row r="78" spans="1:13" x14ac:dyDescent="0.25">
      <c r="A78">
        <v>692100</v>
      </c>
      <c r="B78">
        <f t="shared" si="1"/>
        <v>14</v>
      </c>
      <c r="C78">
        <v>9</v>
      </c>
      <c r="D78">
        <v>5</v>
      </c>
      <c r="F78" t="s">
        <v>124</v>
      </c>
      <c r="G78">
        <v>0</v>
      </c>
      <c r="H78">
        <v>0</v>
      </c>
      <c r="I78" t="s">
        <v>124</v>
      </c>
      <c r="J78">
        <v>0</v>
      </c>
      <c r="K78">
        <v>0</v>
      </c>
      <c r="L78">
        <v>0</v>
      </c>
      <c r="M78">
        <v>0</v>
      </c>
    </row>
    <row r="79" spans="1:13" x14ac:dyDescent="0.25">
      <c r="A79">
        <v>692099</v>
      </c>
      <c r="B79">
        <f t="shared" si="1"/>
        <v>0</v>
      </c>
      <c r="C79">
        <v>0</v>
      </c>
      <c r="D79">
        <v>0</v>
      </c>
      <c r="F79" t="s">
        <v>125</v>
      </c>
      <c r="G79">
        <v>0</v>
      </c>
      <c r="H79">
        <v>0</v>
      </c>
      <c r="I79" t="s">
        <v>125</v>
      </c>
      <c r="J79">
        <v>0</v>
      </c>
      <c r="K79">
        <v>0</v>
      </c>
      <c r="L79">
        <v>0</v>
      </c>
      <c r="M79">
        <v>0</v>
      </c>
    </row>
    <row r="80" spans="1:13" x14ac:dyDescent="0.25">
      <c r="A80">
        <v>692333</v>
      </c>
      <c r="B80">
        <f t="shared" si="1"/>
        <v>116</v>
      </c>
      <c r="C80">
        <v>49</v>
      </c>
      <c r="D80">
        <v>67</v>
      </c>
      <c r="F80" t="s">
        <v>126</v>
      </c>
      <c r="G80">
        <v>0</v>
      </c>
      <c r="H80">
        <v>0</v>
      </c>
      <c r="I80" t="s">
        <v>126</v>
      </c>
      <c r="J80">
        <v>0</v>
      </c>
      <c r="K80">
        <v>0</v>
      </c>
      <c r="L80">
        <v>0</v>
      </c>
      <c r="M80">
        <v>0</v>
      </c>
    </row>
    <row r="81" spans="1:13" x14ac:dyDescent="0.25">
      <c r="A81" t="s">
        <v>494</v>
      </c>
      <c r="B81">
        <f t="shared" si="1"/>
        <v>26</v>
      </c>
      <c r="C81">
        <v>3</v>
      </c>
      <c r="D81">
        <v>23</v>
      </c>
      <c r="F81" t="s">
        <v>127</v>
      </c>
      <c r="G81">
        <v>0</v>
      </c>
      <c r="H81">
        <v>0</v>
      </c>
      <c r="I81" t="s">
        <v>127</v>
      </c>
      <c r="J81">
        <v>0</v>
      </c>
      <c r="K81">
        <v>0</v>
      </c>
      <c r="L81">
        <v>0</v>
      </c>
      <c r="M81">
        <v>0</v>
      </c>
    </row>
    <row r="82" spans="1:13" x14ac:dyDescent="0.25">
      <c r="A82">
        <v>691849</v>
      </c>
      <c r="B82">
        <f t="shared" si="1"/>
        <v>1</v>
      </c>
      <c r="C82">
        <v>1</v>
      </c>
      <c r="D82">
        <v>0</v>
      </c>
      <c r="F82" t="s">
        <v>128</v>
      </c>
      <c r="G82">
        <v>0</v>
      </c>
      <c r="H82">
        <v>0</v>
      </c>
      <c r="I82" t="s">
        <v>128</v>
      </c>
      <c r="J82">
        <v>0</v>
      </c>
      <c r="K82">
        <v>0</v>
      </c>
      <c r="L82">
        <v>0</v>
      </c>
      <c r="M82">
        <v>0</v>
      </c>
    </row>
    <row r="83" spans="1:13" x14ac:dyDescent="0.25">
      <c r="A83" t="s">
        <v>496</v>
      </c>
      <c r="B83">
        <f t="shared" si="1"/>
        <v>166</v>
      </c>
      <c r="C83">
        <v>0</v>
      </c>
      <c r="D83">
        <v>166</v>
      </c>
      <c r="F83" t="s">
        <v>129</v>
      </c>
      <c r="G83">
        <v>0</v>
      </c>
      <c r="H83">
        <v>0</v>
      </c>
      <c r="I83" t="s">
        <v>129</v>
      </c>
      <c r="J83">
        <v>0</v>
      </c>
      <c r="K83">
        <v>0</v>
      </c>
      <c r="L83">
        <v>0</v>
      </c>
      <c r="M83">
        <v>0</v>
      </c>
    </row>
    <row r="84" spans="1:13" x14ac:dyDescent="0.25">
      <c r="A84">
        <v>841092</v>
      </c>
      <c r="B84">
        <f t="shared" si="1"/>
        <v>0</v>
      </c>
      <c r="C84">
        <v>0</v>
      </c>
      <c r="D84">
        <v>0</v>
      </c>
      <c r="F84" t="s">
        <v>130</v>
      </c>
      <c r="G84">
        <v>0</v>
      </c>
      <c r="H84">
        <v>0</v>
      </c>
      <c r="I84" t="s">
        <v>130</v>
      </c>
      <c r="J84">
        <v>0</v>
      </c>
      <c r="K84">
        <v>0</v>
      </c>
      <c r="L84">
        <v>0</v>
      </c>
      <c r="M84">
        <v>0</v>
      </c>
    </row>
    <row r="85" spans="1:13" x14ac:dyDescent="0.25">
      <c r="A85" t="s">
        <v>497</v>
      </c>
      <c r="B85">
        <f t="shared" si="1"/>
        <v>0</v>
      </c>
      <c r="C85">
        <v>0</v>
      </c>
      <c r="D85">
        <v>0</v>
      </c>
      <c r="F85" t="s">
        <v>131</v>
      </c>
      <c r="G85">
        <v>0</v>
      </c>
      <c r="H85">
        <v>0</v>
      </c>
      <c r="I85" t="s">
        <v>131</v>
      </c>
      <c r="J85">
        <v>0</v>
      </c>
      <c r="K85">
        <v>0</v>
      </c>
      <c r="L85">
        <v>0</v>
      </c>
      <c r="M85">
        <v>0</v>
      </c>
    </row>
    <row r="86" spans="1:13" x14ac:dyDescent="0.25">
      <c r="A86">
        <v>804723</v>
      </c>
      <c r="B86">
        <f t="shared" si="1"/>
        <v>-7.5772721430666934E-15</v>
      </c>
      <c r="C86">
        <v>-7.5772721430666934E-15</v>
      </c>
      <c r="D86">
        <v>0</v>
      </c>
      <c r="F86" t="s">
        <v>132</v>
      </c>
      <c r="G86">
        <v>0</v>
      </c>
      <c r="H86">
        <v>0</v>
      </c>
      <c r="I86" t="s">
        <v>132</v>
      </c>
      <c r="J86">
        <v>0</v>
      </c>
      <c r="K86">
        <v>0</v>
      </c>
      <c r="L86">
        <v>0</v>
      </c>
      <c r="M86">
        <v>0</v>
      </c>
    </row>
    <row r="87" spans="1:13" x14ac:dyDescent="0.25">
      <c r="A87">
        <v>795005</v>
      </c>
      <c r="B87">
        <f t="shared" si="1"/>
        <v>16</v>
      </c>
      <c r="C87">
        <v>1</v>
      </c>
      <c r="D87">
        <v>15</v>
      </c>
      <c r="F87" t="s">
        <v>133</v>
      </c>
      <c r="G87">
        <v>0</v>
      </c>
      <c r="H87">
        <v>0</v>
      </c>
      <c r="I87" t="s">
        <v>133</v>
      </c>
      <c r="J87">
        <v>0</v>
      </c>
      <c r="K87">
        <v>0</v>
      </c>
      <c r="L87">
        <v>0</v>
      </c>
      <c r="M87">
        <v>0</v>
      </c>
    </row>
    <row r="88" spans="1:13" x14ac:dyDescent="0.25">
      <c r="A88">
        <v>841078</v>
      </c>
      <c r="B88">
        <f t="shared" si="1"/>
        <v>5</v>
      </c>
      <c r="C88">
        <v>0</v>
      </c>
      <c r="D88">
        <v>5</v>
      </c>
      <c r="F88" t="s">
        <v>134</v>
      </c>
      <c r="G88">
        <v>0</v>
      </c>
      <c r="H88">
        <v>0</v>
      </c>
      <c r="I88" t="s">
        <v>134</v>
      </c>
      <c r="J88">
        <v>0</v>
      </c>
      <c r="K88">
        <v>0</v>
      </c>
      <c r="L88">
        <v>0</v>
      </c>
      <c r="M88">
        <v>0</v>
      </c>
    </row>
    <row r="89" spans="1:13" x14ac:dyDescent="0.25">
      <c r="A89" t="s">
        <v>502</v>
      </c>
      <c r="B89">
        <f t="shared" si="1"/>
        <v>17</v>
      </c>
      <c r="C89">
        <v>17</v>
      </c>
      <c r="D89">
        <v>0</v>
      </c>
      <c r="F89" t="s">
        <v>135</v>
      </c>
      <c r="G89">
        <v>0</v>
      </c>
      <c r="H89">
        <v>0</v>
      </c>
      <c r="I89" t="s">
        <v>135</v>
      </c>
      <c r="J89">
        <v>0</v>
      </c>
      <c r="K89">
        <v>0</v>
      </c>
      <c r="L89">
        <v>0</v>
      </c>
      <c r="M89">
        <v>0</v>
      </c>
    </row>
    <row r="90" spans="1:13" x14ac:dyDescent="0.25">
      <c r="A90">
        <v>844573</v>
      </c>
      <c r="B90">
        <f t="shared" si="1"/>
        <v>451</v>
      </c>
      <c r="C90">
        <v>13</v>
      </c>
      <c r="D90">
        <v>438</v>
      </c>
      <c r="F90" t="s">
        <v>136</v>
      </c>
      <c r="G90">
        <v>0</v>
      </c>
      <c r="H90">
        <v>0</v>
      </c>
      <c r="I90" t="s">
        <v>136</v>
      </c>
      <c r="J90">
        <v>0</v>
      </c>
      <c r="K90">
        <v>0</v>
      </c>
      <c r="L90">
        <v>0</v>
      </c>
      <c r="M90">
        <v>0</v>
      </c>
    </row>
    <row r="91" spans="1:13" x14ac:dyDescent="0.25">
      <c r="A91" t="s">
        <v>504</v>
      </c>
      <c r="B91">
        <f t="shared" si="1"/>
        <v>0</v>
      </c>
      <c r="C91">
        <v>0</v>
      </c>
      <c r="D91">
        <v>0</v>
      </c>
      <c r="F91" t="s">
        <v>137</v>
      </c>
      <c r="G91">
        <v>0</v>
      </c>
      <c r="H91">
        <v>0</v>
      </c>
      <c r="I91" t="s">
        <v>137</v>
      </c>
      <c r="J91">
        <v>0</v>
      </c>
      <c r="K91">
        <v>0</v>
      </c>
      <c r="L91">
        <v>0</v>
      </c>
      <c r="M91">
        <v>0</v>
      </c>
    </row>
    <row r="92" spans="1:13" x14ac:dyDescent="0.25">
      <c r="A92" t="s">
        <v>505</v>
      </c>
      <c r="B92">
        <f t="shared" si="1"/>
        <v>0</v>
      </c>
      <c r="C92">
        <v>0</v>
      </c>
      <c r="D92">
        <v>0</v>
      </c>
      <c r="F92" t="s">
        <v>138</v>
      </c>
      <c r="G92">
        <v>0</v>
      </c>
      <c r="H92">
        <v>0</v>
      </c>
      <c r="I92" t="s">
        <v>138</v>
      </c>
      <c r="J92">
        <v>0</v>
      </c>
      <c r="K92">
        <v>0</v>
      </c>
      <c r="L92">
        <v>0</v>
      </c>
      <c r="M92">
        <v>0</v>
      </c>
    </row>
    <row r="93" spans="1:13" x14ac:dyDescent="0.25">
      <c r="A93" t="s">
        <v>506</v>
      </c>
      <c r="B93">
        <f t="shared" si="1"/>
        <v>0</v>
      </c>
      <c r="C93">
        <v>0</v>
      </c>
      <c r="D93">
        <v>0</v>
      </c>
      <c r="F93" t="s">
        <v>139</v>
      </c>
      <c r="G93">
        <v>0</v>
      </c>
      <c r="H93">
        <v>0</v>
      </c>
      <c r="I93" t="s">
        <v>139</v>
      </c>
      <c r="J93">
        <v>0</v>
      </c>
      <c r="K93">
        <v>0</v>
      </c>
      <c r="L93">
        <v>0</v>
      </c>
      <c r="M93">
        <v>0</v>
      </c>
    </row>
    <row r="94" spans="1:13" x14ac:dyDescent="0.25">
      <c r="A94" t="s">
        <v>507</v>
      </c>
      <c r="B94">
        <f t="shared" si="1"/>
        <v>0</v>
      </c>
      <c r="C94">
        <v>0</v>
      </c>
      <c r="D94">
        <v>0</v>
      </c>
      <c r="F94" t="s">
        <v>140</v>
      </c>
      <c r="G94">
        <v>0</v>
      </c>
      <c r="H94">
        <v>0</v>
      </c>
      <c r="I94" t="s">
        <v>140</v>
      </c>
      <c r="J94">
        <v>0</v>
      </c>
      <c r="K94">
        <v>0</v>
      </c>
      <c r="L94">
        <v>0</v>
      </c>
      <c r="M94">
        <v>0</v>
      </c>
    </row>
    <row r="95" spans="1:13" x14ac:dyDescent="0.25">
      <c r="A95" t="s">
        <v>508</v>
      </c>
      <c r="B95">
        <f t="shared" si="1"/>
        <v>0</v>
      </c>
      <c r="C95">
        <v>0</v>
      </c>
      <c r="D95">
        <v>0</v>
      </c>
      <c r="F95" t="s">
        <v>141</v>
      </c>
      <c r="G95">
        <v>0</v>
      </c>
      <c r="H95">
        <v>0</v>
      </c>
      <c r="I95" t="s">
        <v>141</v>
      </c>
      <c r="J95">
        <v>0</v>
      </c>
      <c r="K95">
        <v>0</v>
      </c>
      <c r="L95">
        <v>0</v>
      </c>
      <c r="M95">
        <v>0</v>
      </c>
    </row>
    <row r="96" spans="1:13" x14ac:dyDescent="0.25">
      <c r="A96" t="s">
        <v>509</v>
      </c>
      <c r="B96">
        <f t="shared" si="1"/>
        <v>0</v>
      </c>
      <c r="C96">
        <v>0</v>
      </c>
      <c r="D96">
        <v>0</v>
      </c>
      <c r="F96" t="s">
        <v>142</v>
      </c>
      <c r="G96">
        <v>0</v>
      </c>
      <c r="H96">
        <v>0</v>
      </c>
      <c r="I96" t="s">
        <v>142</v>
      </c>
      <c r="J96">
        <v>0</v>
      </c>
      <c r="K96">
        <v>0</v>
      </c>
      <c r="L96">
        <v>0</v>
      </c>
      <c r="M96">
        <v>0</v>
      </c>
    </row>
    <row r="97" spans="1:13" x14ac:dyDescent="0.25">
      <c r="A97" t="s">
        <v>510</v>
      </c>
      <c r="B97">
        <f t="shared" si="1"/>
        <v>0</v>
      </c>
      <c r="C97">
        <v>0</v>
      </c>
      <c r="D97">
        <v>0</v>
      </c>
      <c r="F97" t="s">
        <v>143</v>
      </c>
      <c r="G97">
        <v>0</v>
      </c>
      <c r="H97">
        <v>0</v>
      </c>
      <c r="I97" t="s">
        <v>143</v>
      </c>
      <c r="J97">
        <v>0</v>
      </c>
      <c r="K97">
        <v>0</v>
      </c>
      <c r="L97">
        <v>0</v>
      </c>
      <c r="M97">
        <v>0</v>
      </c>
    </row>
    <row r="98" spans="1:13" x14ac:dyDescent="0.25">
      <c r="A98" t="s">
        <v>511</v>
      </c>
      <c r="B98">
        <f t="shared" si="1"/>
        <v>0</v>
      </c>
      <c r="C98">
        <v>0</v>
      </c>
      <c r="D98">
        <v>0</v>
      </c>
      <c r="F98" t="s">
        <v>144</v>
      </c>
      <c r="G98">
        <v>0</v>
      </c>
      <c r="H98">
        <v>0</v>
      </c>
      <c r="I98" t="s">
        <v>144</v>
      </c>
      <c r="J98">
        <v>0</v>
      </c>
      <c r="K98">
        <v>0</v>
      </c>
      <c r="L98">
        <v>0</v>
      </c>
      <c r="M98">
        <v>0</v>
      </c>
    </row>
    <row r="99" spans="1:13" x14ac:dyDescent="0.25">
      <c r="A99" t="s">
        <v>512</v>
      </c>
      <c r="B99">
        <f t="shared" si="1"/>
        <v>0</v>
      </c>
      <c r="C99">
        <v>0</v>
      </c>
      <c r="D99">
        <v>0</v>
      </c>
      <c r="F99" t="s">
        <v>145</v>
      </c>
      <c r="G99">
        <v>0</v>
      </c>
      <c r="H99">
        <v>0</v>
      </c>
      <c r="I99" t="s">
        <v>145</v>
      </c>
      <c r="J99">
        <v>0</v>
      </c>
      <c r="K99">
        <v>0</v>
      </c>
      <c r="L99">
        <v>0</v>
      </c>
      <c r="M99">
        <v>0</v>
      </c>
    </row>
    <row r="100" spans="1:13" x14ac:dyDescent="0.25">
      <c r="A100" t="s">
        <v>513</v>
      </c>
      <c r="B100">
        <f t="shared" si="1"/>
        <v>0</v>
      </c>
      <c r="C100">
        <v>0</v>
      </c>
      <c r="D100">
        <v>0</v>
      </c>
      <c r="F100" t="s">
        <v>146</v>
      </c>
      <c r="G100">
        <v>0</v>
      </c>
      <c r="H100">
        <v>0</v>
      </c>
      <c r="I100" t="s">
        <v>146</v>
      </c>
      <c r="J100">
        <v>0</v>
      </c>
      <c r="K100">
        <v>0</v>
      </c>
      <c r="L100">
        <v>0</v>
      </c>
      <c r="M100">
        <v>0</v>
      </c>
    </row>
    <row r="101" spans="1:13" x14ac:dyDescent="0.25">
      <c r="A101" t="s">
        <v>514</v>
      </c>
      <c r="B101">
        <f t="shared" si="1"/>
        <v>0</v>
      </c>
      <c r="C101">
        <v>0</v>
      </c>
      <c r="D101">
        <v>0</v>
      </c>
      <c r="F101" t="s">
        <v>147</v>
      </c>
      <c r="G101">
        <v>0</v>
      </c>
      <c r="H101">
        <v>0</v>
      </c>
      <c r="I101" t="s">
        <v>147</v>
      </c>
      <c r="J101">
        <v>0</v>
      </c>
      <c r="K101">
        <v>0</v>
      </c>
      <c r="L101">
        <v>0</v>
      </c>
      <c r="M101">
        <v>0</v>
      </c>
    </row>
    <row r="102" spans="1:13" x14ac:dyDescent="0.25">
      <c r="A102" t="s">
        <v>515</v>
      </c>
      <c r="B102">
        <f t="shared" si="1"/>
        <v>86</v>
      </c>
      <c r="C102">
        <v>86</v>
      </c>
      <c r="D102">
        <v>0</v>
      </c>
      <c r="F102" t="s">
        <v>148</v>
      </c>
      <c r="G102">
        <v>0</v>
      </c>
      <c r="H102">
        <v>0</v>
      </c>
      <c r="I102" t="s">
        <v>148</v>
      </c>
      <c r="J102">
        <v>0</v>
      </c>
      <c r="K102">
        <v>0</v>
      </c>
      <c r="L102">
        <v>0</v>
      </c>
      <c r="M102">
        <v>0</v>
      </c>
    </row>
    <row r="103" spans="1:13" x14ac:dyDescent="0.25">
      <c r="A103" t="s">
        <v>516</v>
      </c>
      <c r="B103">
        <f t="shared" si="1"/>
        <v>2</v>
      </c>
      <c r="C103">
        <v>2</v>
      </c>
      <c r="D103">
        <v>0</v>
      </c>
      <c r="F103" t="s">
        <v>149</v>
      </c>
      <c r="G103">
        <v>0</v>
      </c>
      <c r="H103">
        <v>0</v>
      </c>
      <c r="I103" t="s">
        <v>149</v>
      </c>
      <c r="J103">
        <v>0</v>
      </c>
      <c r="K103">
        <v>0</v>
      </c>
      <c r="L103">
        <v>0</v>
      </c>
      <c r="M103">
        <v>0</v>
      </c>
    </row>
    <row r="104" spans="1:13" x14ac:dyDescent="0.25">
      <c r="A104" t="s">
        <v>517</v>
      </c>
      <c r="B104">
        <f t="shared" si="1"/>
        <v>15</v>
      </c>
      <c r="C104">
        <v>15</v>
      </c>
      <c r="D104">
        <v>0</v>
      </c>
      <c r="F104" t="s">
        <v>150</v>
      </c>
      <c r="G104">
        <v>0</v>
      </c>
      <c r="H104">
        <v>0</v>
      </c>
      <c r="I104" t="s">
        <v>150</v>
      </c>
      <c r="J104">
        <v>0</v>
      </c>
      <c r="K104">
        <v>0</v>
      </c>
      <c r="L104">
        <v>0</v>
      </c>
      <c r="M104">
        <v>0</v>
      </c>
    </row>
    <row r="105" spans="1:13" x14ac:dyDescent="0.25">
      <c r="A105" t="s">
        <v>518</v>
      </c>
      <c r="B105">
        <f t="shared" si="1"/>
        <v>3</v>
      </c>
      <c r="C105">
        <v>3</v>
      </c>
      <c r="D105">
        <v>0</v>
      </c>
      <c r="F105" t="s">
        <v>148</v>
      </c>
      <c r="G105">
        <v>0</v>
      </c>
      <c r="H105">
        <v>0</v>
      </c>
      <c r="I105" t="s">
        <v>148</v>
      </c>
      <c r="J105">
        <v>0</v>
      </c>
      <c r="K105">
        <v>0</v>
      </c>
      <c r="L105">
        <v>0</v>
      </c>
      <c r="M105">
        <v>0</v>
      </c>
    </row>
    <row r="106" spans="1:13" x14ac:dyDescent="0.25">
      <c r="A106" t="s">
        <v>519</v>
      </c>
      <c r="B106">
        <f t="shared" si="1"/>
        <v>39</v>
      </c>
      <c r="C106">
        <v>39</v>
      </c>
      <c r="D106">
        <v>0</v>
      </c>
      <c r="F106" t="s">
        <v>151</v>
      </c>
      <c r="G106">
        <v>0</v>
      </c>
      <c r="H106">
        <v>0</v>
      </c>
      <c r="I106" t="s">
        <v>151</v>
      </c>
      <c r="J106">
        <v>0</v>
      </c>
      <c r="K106">
        <v>0</v>
      </c>
      <c r="L106">
        <v>0</v>
      </c>
      <c r="M106">
        <v>0</v>
      </c>
    </row>
    <row r="107" spans="1:13" x14ac:dyDescent="0.25">
      <c r="A107" t="s">
        <v>520</v>
      </c>
      <c r="B107">
        <f t="shared" si="1"/>
        <v>1</v>
      </c>
      <c r="C107">
        <v>1</v>
      </c>
      <c r="D107">
        <v>0</v>
      </c>
      <c r="F107" t="s">
        <v>152</v>
      </c>
      <c r="G107">
        <v>0</v>
      </c>
      <c r="H107">
        <v>0</v>
      </c>
      <c r="I107" t="s">
        <v>152</v>
      </c>
      <c r="J107">
        <v>0</v>
      </c>
      <c r="K107">
        <v>0</v>
      </c>
      <c r="L107">
        <v>0</v>
      </c>
      <c r="M107">
        <v>0</v>
      </c>
    </row>
    <row r="108" spans="1:13" x14ac:dyDescent="0.25">
      <c r="A108" t="s">
        <v>522</v>
      </c>
      <c r="B108">
        <f t="shared" si="1"/>
        <v>1</v>
      </c>
      <c r="C108">
        <v>1</v>
      </c>
      <c r="D108">
        <v>0</v>
      </c>
      <c r="F108" t="s">
        <v>153</v>
      </c>
      <c r="G108">
        <v>0</v>
      </c>
      <c r="H108">
        <v>0</v>
      </c>
      <c r="I108" t="s">
        <v>153</v>
      </c>
      <c r="J108">
        <v>0</v>
      </c>
      <c r="K108">
        <v>0</v>
      </c>
      <c r="L108">
        <v>0</v>
      </c>
      <c r="M108">
        <v>0</v>
      </c>
    </row>
    <row r="109" spans="1:13" x14ac:dyDescent="0.25">
      <c r="A109" t="s">
        <v>523</v>
      </c>
      <c r="B109">
        <f t="shared" si="1"/>
        <v>3</v>
      </c>
      <c r="C109">
        <v>3</v>
      </c>
      <c r="D109">
        <v>0</v>
      </c>
      <c r="F109" t="s">
        <v>154</v>
      </c>
      <c r="G109">
        <v>0</v>
      </c>
      <c r="H109">
        <v>0</v>
      </c>
      <c r="I109" t="s">
        <v>154</v>
      </c>
      <c r="J109">
        <v>0</v>
      </c>
      <c r="K109">
        <v>0</v>
      </c>
      <c r="L109">
        <v>0</v>
      </c>
      <c r="M109">
        <v>0</v>
      </c>
    </row>
    <row r="110" spans="1:13" x14ac:dyDescent="0.25">
      <c r="A110">
        <v>2200052</v>
      </c>
      <c r="B110">
        <f t="shared" si="1"/>
        <v>2</v>
      </c>
      <c r="C110">
        <v>2</v>
      </c>
      <c r="D110">
        <v>0</v>
      </c>
      <c r="F110" t="s">
        <v>155</v>
      </c>
      <c r="G110">
        <v>0</v>
      </c>
      <c r="H110">
        <v>0</v>
      </c>
      <c r="I110" t="s">
        <v>155</v>
      </c>
      <c r="J110">
        <v>0</v>
      </c>
      <c r="K110">
        <v>0</v>
      </c>
      <c r="L110">
        <v>0</v>
      </c>
      <c r="M110">
        <v>0</v>
      </c>
    </row>
    <row r="111" spans="1:13" x14ac:dyDescent="0.25">
      <c r="A111">
        <v>2200053</v>
      </c>
      <c r="B111">
        <f t="shared" si="1"/>
        <v>1</v>
      </c>
      <c r="C111">
        <v>1</v>
      </c>
      <c r="D111">
        <v>0</v>
      </c>
      <c r="F111" t="s">
        <v>156</v>
      </c>
      <c r="G111">
        <v>0</v>
      </c>
      <c r="H111">
        <v>0</v>
      </c>
      <c r="I111" t="s">
        <v>156</v>
      </c>
      <c r="J111">
        <v>0</v>
      </c>
      <c r="K111">
        <v>0</v>
      </c>
      <c r="L111">
        <v>0</v>
      </c>
      <c r="M111">
        <v>0</v>
      </c>
    </row>
    <row r="112" spans="1:13" x14ac:dyDescent="0.25">
      <c r="A112">
        <v>2200055</v>
      </c>
      <c r="B112">
        <f t="shared" si="1"/>
        <v>1</v>
      </c>
      <c r="C112">
        <v>1</v>
      </c>
      <c r="D112">
        <v>0</v>
      </c>
      <c r="F112" t="s">
        <v>157</v>
      </c>
      <c r="G112">
        <v>0</v>
      </c>
      <c r="H112">
        <v>0</v>
      </c>
      <c r="I112" t="s">
        <v>157</v>
      </c>
      <c r="J112">
        <v>0</v>
      </c>
      <c r="K112">
        <v>0</v>
      </c>
      <c r="L112">
        <v>0</v>
      </c>
      <c r="M112">
        <v>0</v>
      </c>
    </row>
    <row r="113" spans="1:13" x14ac:dyDescent="0.25">
      <c r="A113" t="s">
        <v>524</v>
      </c>
      <c r="B113">
        <f t="shared" si="1"/>
        <v>7</v>
      </c>
      <c r="C113">
        <v>7</v>
      </c>
      <c r="D113">
        <v>0</v>
      </c>
      <c r="F113" t="s">
        <v>158</v>
      </c>
      <c r="G113">
        <v>0</v>
      </c>
      <c r="H113">
        <v>0</v>
      </c>
      <c r="I113" t="s">
        <v>158</v>
      </c>
      <c r="J113">
        <v>0</v>
      </c>
      <c r="K113">
        <v>0</v>
      </c>
      <c r="L113">
        <v>0</v>
      </c>
      <c r="M113">
        <v>0</v>
      </c>
    </row>
    <row r="114" spans="1:13" x14ac:dyDescent="0.25">
      <c r="A114" t="s">
        <v>526</v>
      </c>
      <c r="B114">
        <f t="shared" si="1"/>
        <v>1</v>
      </c>
      <c r="C114">
        <v>1</v>
      </c>
      <c r="D114">
        <v>0</v>
      </c>
      <c r="F114" t="s">
        <v>159</v>
      </c>
      <c r="G114">
        <v>0</v>
      </c>
      <c r="H114">
        <v>0</v>
      </c>
      <c r="I114" t="s">
        <v>159</v>
      </c>
      <c r="J114">
        <v>0</v>
      </c>
      <c r="K114">
        <v>0</v>
      </c>
      <c r="L114">
        <v>0</v>
      </c>
      <c r="M114">
        <v>0</v>
      </c>
    </row>
    <row r="115" spans="1:13" x14ac:dyDescent="0.25">
      <c r="A115" t="s">
        <v>527</v>
      </c>
      <c r="B115">
        <f t="shared" si="1"/>
        <v>3</v>
      </c>
      <c r="C115">
        <v>3</v>
      </c>
      <c r="D115">
        <v>0</v>
      </c>
      <c r="F115" t="s">
        <v>160</v>
      </c>
      <c r="G115">
        <v>0</v>
      </c>
      <c r="H115">
        <v>0</v>
      </c>
      <c r="I115" t="s">
        <v>160</v>
      </c>
      <c r="J115">
        <v>0</v>
      </c>
      <c r="K115">
        <v>0</v>
      </c>
      <c r="L115">
        <v>0</v>
      </c>
      <c r="M115">
        <v>0</v>
      </c>
    </row>
    <row r="116" spans="1:13" x14ac:dyDescent="0.25">
      <c r="A116" t="s">
        <v>531</v>
      </c>
      <c r="B116">
        <f t="shared" si="1"/>
        <v>5</v>
      </c>
      <c r="C116">
        <v>5</v>
      </c>
      <c r="D116">
        <v>0</v>
      </c>
      <c r="F116" t="s">
        <v>161</v>
      </c>
      <c r="G116">
        <v>0</v>
      </c>
      <c r="H116">
        <v>0</v>
      </c>
      <c r="I116" t="s">
        <v>161</v>
      </c>
      <c r="J116">
        <v>0</v>
      </c>
      <c r="K116">
        <v>0</v>
      </c>
      <c r="L116">
        <v>0</v>
      </c>
      <c r="M116">
        <v>0</v>
      </c>
    </row>
    <row r="117" spans="1:13" x14ac:dyDescent="0.25">
      <c r="A117" t="s">
        <v>532</v>
      </c>
      <c r="B117">
        <f t="shared" si="1"/>
        <v>5</v>
      </c>
      <c r="C117">
        <v>5</v>
      </c>
      <c r="D117">
        <v>0</v>
      </c>
      <c r="F117" t="s">
        <v>162</v>
      </c>
      <c r="G117">
        <v>0</v>
      </c>
      <c r="H117">
        <v>0</v>
      </c>
      <c r="I117" t="s">
        <v>162</v>
      </c>
      <c r="J117">
        <v>0</v>
      </c>
      <c r="K117">
        <v>0</v>
      </c>
      <c r="L117">
        <v>0</v>
      </c>
      <c r="M117">
        <v>0</v>
      </c>
    </row>
    <row r="118" spans="1:13" x14ac:dyDescent="0.25">
      <c r="A118" t="s">
        <v>533</v>
      </c>
      <c r="B118">
        <f t="shared" si="1"/>
        <v>3</v>
      </c>
      <c r="C118">
        <v>1</v>
      </c>
      <c r="D118">
        <v>2</v>
      </c>
      <c r="F118" t="s">
        <v>163</v>
      </c>
      <c r="G118">
        <v>0</v>
      </c>
      <c r="H118">
        <v>0</v>
      </c>
      <c r="I118" t="s">
        <v>163</v>
      </c>
      <c r="J118">
        <v>0</v>
      </c>
      <c r="K118">
        <v>0</v>
      </c>
      <c r="L118">
        <v>0</v>
      </c>
      <c r="M118">
        <v>0</v>
      </c>
    </row>
    <row r="119" spans="1:13" x14ac:dyDescent="0.25">
      <c r="A119" t="s">
        <v>534</v>
      </c>
      <c r="B119">
        <f t="shared" si="1"/>
        <v>0</v>
      </c>
      <c r="C119">
        <v>0</v>
      </c>
      <c r="D119">
        <v>0</v>
      </c>
      <c r="F119" t="s">
        <v>164</v>
      </c>
      <c r="G119">
        <v>0</v>
      </c>
      <c r="H119">
        <v>0</v>
      </c>
      <c r="I119" t="s">
        <v>164</v>
      </c>
      <c r="J119">
        <v>0</v>
      </c>
      <c r="K119">
        <v>0</v>
      </c>
      <c r="L119">
        <v>0</v>
      </c>
      <c r="M119">
        <v>0</v>
      </c>
    </row>
    <row r="120" spans="1:13" x14ac:dyDescent="0.25">
      <c r="A120" t="s">
        <v>535</v>
      </c>
      <c r="B120">
        <f t="shared" si="1"/>
        <v>0</v>
      </c>
      <c r="C120">
        <v>0</v>
      </c>
      <c r="D120">
        <v>0</v>
      </c>
      <c r="F120" t="s">
        <v>165</v>
      </c>
      <c r="G120">
        <v>0</v>
      </c>
      <c r="H120">
        <v>0</v>
      </c>
      <c r="I120" t="s">
        <v>165</v>
      </c>
      <c r="J120">
        <v>0</v>
      </c>
      <c r="K120">
        <v>0</v>
      </c>
      <c r="L120">
        <v>0</v>
      </c>
      <c r="M120">
        <v>0</v>
      </c>
    </row>
    <row r="121" spans="1:13" x14ac:dyDescent="0.25">
      <c r="A121" t="s">
        <v>536</v>
      </c>
      <c r="B121">
        <f t="shared" si="1"/>
        <v>0</v>
      </c>
      <c r="C121">
        <v>0</v>
      </c>
      <c r="D121">
        <v>0</v>
      </c>
      <c r="F121" t="s">
        <v>166</v>
      </c>
      <c r="G121">
        <v>0</v>
      </c>
      <c r="H121">
        <v>0</v>
      </c>
      <c r="I121" t="s">
        <v>166</v>
      </c>
      <c r="J121">
        <v>0</v>
      </c>
      <c r="K121">
        <v>0</v>
      </c>
      <c r="L121">
        <v>0</v>
      </c>
      <c r="M121">
        <v>0</v>
      </c>
    </row>
    <row r="122" spans="1:13" x14ac:dyDescent="0.25">
      <c r="A122" t="s">
        <v>537</v>
      </c>
      <c r="B122">
        <f t="shared" si="1"/>
        <v>9</v>
      </c>
      <c r="C122">
        <v>9</v>
      </c>
      <c r="D122">
        <v>0</v>
      </c>
      <c r="F122" t="s">
        <v>167</v>
      </c>
      <c r="G122">
        <v>0</v>
      </c>
      <c r="H122">
        <v>0</v>
      </c>
      <c r="I122" t="s">
        <v>167</v>
      </c>
      <c r="J122">
        <v>0</v>
      </c>
      <c r="K122">
        <v>0</v>
      </c>
      <c r="L122">
        <v>0</v>
      </c>
      <c r="M122">
        <v>0</v>
      </c>
    </row>
    <row r="123" spans="1:13" x14ac:dyDescent="0.25">
      <c r="A123" t="s">
        <v>538</v>
      </c>
      <c r="B123">
        <f t="shared" si="1"/>
        <v>14</v>
      </c>
      <c r="C123">
        <v>14</v>
      </c>
      <c r="D123">
        <v>0</v>
      </c>
      <c r="F123" t="s">
        <v>168</v>
      </c>
      <c r="G123">
        <v>0</v>
      </c>
      <c r="H123">
        <v>0</v>
      </c>
      <c r="I123" t="s">
        <v>168</v>
      </c>
      <c r="J123">
        <v>0</v>
      </c>
      <c r="K123">
        <v>0</v>
      </c>
      <c r="L123">
        <v>0</v>
      </c>
      <c r="M123">
        <v>0</v>
      </c>
    </row>
    <row r="124" spans="1:13" x14ac:dyDescent="0.25">
      <c r="A124" t="s">
        <v>539</v>
      </c>
      <c r="B124">
        <f t="shared" si="1"/>
        <v>9</v>
      </c>
      <c r="C124">
        <v>7</v>
      </c>
      <c r="D124">
        <v>2</v>
      </c>
      <c r="F124" t="s">
        <v>169</v>
      </c>
      <c r="G124">
        <v>0</v>
      </c>
      <c r="H124">
        <v>0</v>
      </c>
      <c r="I124" t="s">
        <v>169</v>
      </c>
      <c r="J124">
        <v>0</v>
      </c>
      <c r="K124">
        <v>0</v>
      </c>
      <c r="L124">
        <v>0</v>
      </c>
      <c r="M124">
        <v>0</v>
      </c>
    </row>
    <row r="125" spans="1:13" x14ac:dyDescent="0.25">
      <c r="A125" t="s">
        <v>540</v>
      </c>
      <c r="B125">
        <f t="shared" si="1"/>
        <v>4</v>
      </c>
      <c r="C125">
        <v>3</v>
      </c>
      <c r="D125">
        <v>1</v>
      </c>
      <c r="F125" t="s">
        <v>170</v>
      </c>
      <c r="G125">
        <v>0</v>
      </c>
      <c r="H125">
        <v>0</v>
      </c>
      <c r="I125" t="s">
        <v>170</v>
      </c>
      <c r="J125">
        <v>0</v>
      </c>
      <c r="K125">
        <v>0</v>
      </c>
      <c r="L125">
        <v>0</v>
      </c>
      <c r="M125">
        <v>0</v>
      </c>
    </row>
    <row r="126" spans="1:13" x14ac:dyDescent="0.25">
      <c r="A126" t="s">
        <v>541</v>
      </c>
      <c r="B126">
        <f t="shared" si="1"/>
        <v>2</v>
      </c>
      <c r="C126">
        <v>2</v>
      </c>
      <c r="D126">
        <v>0</v>
      </c>
      <c r="F126" t="s">
        <v>171</v>
      </c>
      <c r="G126">
        <v>0</v>
      </c>
      <c r="H126">
        <v>0</v>
      </c>
      <c r="I126" t="s">
        <v>171</v>
      </c>
      <c r="J126">
        <v>0</v>
      </c>
      <c r="K126">
        <v>0</v>
      </c>
      <c r="L126">
        <v>0</v>
      </c>
      <c r="M126">
        <v>0</v>
      </c>
    </row>
    <row r="127" spans="1:13" x14ac:dyDescent="0.25">
      <c r="A127" t="s">
        <v>542</v>
      </c>
      <c r="B127">
        <f t="shared" si="1"/>
        <v>3</v>
      </c>
      <c r="C127">
        <v>3</v>
      </c>
      <c r="D127">
        <v>0</v>
      </c>
      <c r="F127" t="s">
        <v>172</v>
      </c>
      <c r="G127">
        <v>0</v>
      </c>
      <c r="H127">
        <v>0</v>
      </c>
      <c r="I127" t="s">
        <v>172</v>
      </c>
      <c r="J127">
        <v>0</v>
      </c>
      <c r="K127">
        <v>0</v>
      </c>
      <c r="L127">
        <v>0</v>
      </c>
      <c r="M127">
        <v>0</v>
      </c>
    </row>
    <row r="128" spans="1:13" x14ac:dyDescent="0.25">
      <c r="A128" t="s">
        <v>543</v>
      </c>
      <c r="B128">
        <f t="shared" si="1"/>
        <v>27</v>
      </c>
      <c r="C128">
        <v>27</v>
      </c>
      <c r="D128">
        <v>0</v>
      </c>
      <c r="F128" t="s">
        <v>173</v>
      </c>
      <c r="G128">
        <v>0</v>
      </c>
      <c r="H128">
        <v>0</v>
      </c>
      <c r="I128" t="s">
        <v>173</v>
      </c>
      <c r="J128">
        <v>0</v>
      </c>
      <c r="K128">
        <v>0</v>
      </c>
      <c r="L128">
        <v>0</v>
      </c>
      <c r="M128">
        <v>0</v>
      </c>
    </row>
    <row r="129" spans="1:13" x14ac:dyDescent="0.25">
      <c r="A129" t="s">
        <v>544</v>
      </c>
      <c r="B129">
        <f t="shared" si="1"/>
        <v>23</v>
      </c>
      <c r="C129">
        <v>23</v>
      </c>
      <c r="D129">
        <v>0</v>
      </c>
      <c r="F129" t="s">
        <v>174</v>
      </c>
      <c r="G129">
        <v>0</v>
      </c>
      <c r="H129">
        <v>0</v>
      </c>
      <c r="I129" t="s">
        <v>174</v>
      </c>
      <c r="J129">
        <v>0</v>
      </c>
      <c r="K129">
        <v>0</v>
      </c>
      <c r="L129">
        <v>0</v>
      </c>
      <c r="M129">
        <v>0</v>
      </c>
    </row>
    <row r="130" spans="1:13" x14ac:dyDescent="0.25">
      <c r="A130" t="s">
        <v>545</v>
      </c>
      <c r="B130">
        <f t="shared" ref="B130:B193" si="2">C130+D130</f>
        <v>2</v>
      </c>
      <c r="C130">
        <v>2</v>
      </c>
      <c r="D130">
        <v>0</v>
      </c>
      <c r="F130" t="s">
        <v>175</v>
      </c>
      <c r="G130">
        <v>0</v>
      </c>
      <c r="H130">
        <v>0</v>
      </c>
      <c r="I130" t="s">
        <v>175</v>
      </c>
      <c r="J130">
        <v>0</v>
      </c>
      <c r="K130">
        <v>0</v>
      </c>
      <c r="L130">
        <v>0</v>
      </c>
      <c r="M130">
        <v>0</v>
      </c>
    </row>
    <row r="131" spans="1:13" x14ac:dyDescent="0.25">
      <c r="A131" t="s">
        <v>546</v>
      </c>
      <c r="B131">
        <f t="shared" si="2"/>
        <v>0</v>
      </c>
      <c r="C131">
        <v>0</v>
      </c>
      <c r="D131">
        <v>0</v>
      </c>
      <c r="F131" t="s">
        <v>176</v>
      </c>
      <c r="G131">
        <v>0</v>
      </c>
      <c r="H131">
        <v>0</v>
      </c>
      <c r="I131" t="s">
        <v>176</v>
      </c>
      <c r="J131">
        <v>0</v>
      </c>
      <c r="K131">
        <v>0</v>
      </c>
      <c r="L131">
        <v>0</v>
      </c>
      <c r="M131">
        <v>0</v>
      </c>
    </row>
    <row r="132" spans="1:13" x14ac:dyDescent="0.25">
      <c r="A132" t="s">
        <v>547</v>
      </c>
      <c r="B132">
        <f t="shared" si="2"/>
        <v>1</v>
      </c>
      <c r="C132">
        <v>1</v>
      </c>
      <c r="D132">
        <v>0</v>
      </c>
      <c r="F132" t="s">
        <v>177</v>
      </c>
      <c r="G132">
        <v>0</v>
      </c>
      <c r="H132">
        <v>0</v>
      </c>
      <c r="I132" t="s">
        <v>177</v>
      </c>
      <c r="J132">
        <v>0</v>
      </c>
      <c r="K132">
        <v>0</v>
      </c>
      <c r="L132">
        <v>0</v>
      </c>
      <c r="M132">
        <v>0</v>
      </c>
    </row>
    <row r="133" spans="1:13" x14ac:dyDescent="0.25">
      <c r="A133" t="s">
        <v>548</v>
      </c>
      <c r="B133">
        <f t="shared" si="2"/>
        <v>0</v>
      </c>
      <c r="C133">
        <v>0</v>
      </c>
      <c r="D133">
        <v>0</v>
      </c>
      <c r="F133" t="s">
        <v>178</v>
      </c>
      <c r="G133">
        <v>0</v>
      </c>
      <c r="H133">
        <v>0</v>
      </c>
      <c r="I133" t="s">
        <v>178</v>
      </c>
      <c r="J133">
        <v>0</v>
      </c>
      <c r="K133">
        <v>0</v>
      </c>
      <c r="L133">
        <v>0</v>
      </c>
      <c r="M133">
        <v>0</v>
      </c>
    </row>
    <row r="134" spans="1:13" x14ac:dyDescent="0.25">
      <c r="A134" t="s">
        <v>549</v>
      </c>
      <c r="B134">
        <f t="shared" si="2"/>
        <v>0</v>
      </c>
      <c r="C134">
        <v>0</v>
      </c>
      <c r="D134">
        <v>0</v>
      </c>
      <c r="F134" t="s">
        <v>179</v>
      </c>
      <c r="G134">
        <v>0</v>
      </c>
      <c r="H134">
        <v>0</v>
      </c>
      <c r="I134" t="s">
        <v>179</v>
      </c>
      <c r="J134">
        <v>0</v>
      </c>
      <c r="K134">
        <v>0</v>
      </c>
      <c r="L134">
        <v>0</v>
      </c>
      <c r="M134">
        <v>0</v>
      </c>
    </row>
    <row r="135" spans="1:13" x14ac:dyDescent="0.25">
      <c r="A135" t="s">
        <v>550</v>
      </c>
      <c r="B135">
        <f t="shared" si="2"/>
        <v>2</v>
      </c>
      <c r="C135">
        <v>2</v>
      </c>
      <c r="D135">
        <v>0</v>
      </c>
      <c r="F135" t="s">
        <v>180</v>
      </c>
      <c r="G135">
        <v>0</v>
      </c>
      <c r="H135">
        <v>0</v>
      </c>
      <c r="I135" t="s">
        <v>180</v>
      </c>
      <c r="J135">
        <v>0</v>
      </c>
      <c r="K135">
        <v>0</v>
      </c>
      <c r="L135">
        <v>0</v>
      </c>
      <c r="M135">
        <v>0</v>
      </c>
    </row>
    <row r="136" spans="1:13" x14ac:dyDescent="0.25">
      <c r="A136" t="s">
        <v>551</v>
      </c>
      <c r="B136">
        <f t="shared" si="2"/>
        <v>2</v>
      </c>
      <c r="C136">
        <v>2</v>
      </c>
      <c r="D136">
        <v>0</v>
      </c>
      <c r="F136" t="s">
        <v>181</v>
      </c>
      <c r="G136">
        <v>0</v>
      </c>
      <c r="H136">
        <v>0</v>
      </c>
      <c r="I136" t="s">
        <v>181</v>
      </c>
      <c r="J136">
        <v>0</v>
      </c>
      <c r="K136">
        <v>0</v>
      </c>
      <c r="L136">
        <v>0</v>
      </c>
      <c r="M136">
        <v>0</v>
      </c>
    </row>
    <row r="137" spans="1:13" x14ac:dyDescent="0.25">
      <c r="A137" t="s">
        <v>552</v>
      </c>
      <c r="B137">
        <f t="shared" si="2"/>
        <v>0</v>
      </c>
      <c r="C137">
        <v>0</v>
      </c>
      <c r="D137">
        <v>0</v>
      </c>
      <c r="F137" t="s">
        <v>182</v>
      </c>
      <c r="G137">
        <v>0</v>
      </c>
      <c r="H137">
        <v>0</v>
      </c>
      <c r="I137" t="s">
        <v>182</v>
      </c>
      <c r="J137">
        <v>0</v>
      </c>
      <c r="K137">
        <v>0</v>
      </c>
      <c r="L137">
        <v>0</v>
      </c>
      <c r="M137">
        <v>0</v>
      </c>
    </row>
    <row r="138" spans="1:13" x14ac:dyDescent="0.25">
      <c r="A138" t="s">
        <v>553</v>
      </c>
      <c r="B138">
        <f t="shared" si="2"/>
        <v>0</v>
      </c>
      <c r="C138">
        <v>0</v>
      </c>
      <c r="D138">
        <v>0</v>
      </c>
      <c r="F138" t="s">
        <v>183</v>
      </c>
      <c r="G138">
        <v>0</v>
      </c>
      <c r="H138">
        <v>0</v>
      </c>
      <c r="I138" t="s">
        <v>183</v>
      </c>
      <c r="J138">
        <v>0</v>
      </c>
      <c r="K138">
        <v>0</v>
      </c>
      <c r="L138">
        <v>0</v>
      </c>
      <c r="M138">
        <v>0</v>
      </c>
    </row>
    <row r="139" spans="1:13" x14ac:dyDescent="0.25">
      <c r="A139" t="s">
        <v>554</v>
      </c>
      <c r="B139">
        <f t="shared" si="2"/>
        <v>3</v>
      </c>
      <c r="C139">
        <v>3</v>
      </c>
      <c r="D139">
        <v>0</v>
      </c>
      <c r="F139" t="s">
        <v>184</v>
      </c>
      <c r="G139">
        <v>0</v>
      </c>
      <c r="H139">
        <v>0</v>
      </c>
      <c r="I139" t="s">
        <v>184</v>
      </c>
      <c r="J139">
        <v>0</v>
      </c>
      <c r="K139">
        <v>0</v>
      </c>
      <c r="L139">
        <v>0</v>
      </c>
      <c r="M139">
        <v>0</v>
      </c>
    </row>
    <row r="140" spans="1:13" x14ac:dyDescent="0.25">
      <c r="A140" t="s">
        <v>555</v>
      </c>
      <c r="B140">
        <f t="shared" si="2"/>
        <v>0</v>
      </c>
      <c r="C140">
        <v>0</v>
      </c>
      <c r="D140">
        <v>0</v>
      </c>
      <c r="F140" t="s">
        <v>185</v>
      </c>
      <c r="G140">
        <v>0</v>
      </c>
      <c r="H140">
        <v>0</v>
      </c>
      <c r="I140" t="s">
        <v>185</v>
      </c>
      <c r="J140">
        <v>0</v>
      </c>
      <c r="K140">
        <v>0</v>
      </c>
      <c r="L140">
        <v>0</v>
      </c>
      <c r="M140">
        <v>0</v>
      </c>
    </row>
    <row r="141" spans="1:13" x14ac:dyDescent="0.25">
      <c r="A141" t="s">
        <v>556</v>
      </c>
      <c r="B141">
        <f t="shared" si="2"/>
        <v>1</v>
      </c>
      <c r="C141">
        <v>0</v>
      </c>
      <c r="D141">
        <v>1</v>
      </c>
      <c r="F141" t="s">
        <v>186</v>
      </c>
      <c r="G141">
        <v>0</v>
      </c>
      <c r="H141">
        <v>0</v>
      </c>
      <c r="I141" t="s">
        <v>186</v>
      </c>
      <c r="J141">
        <v>0</v>
      </c>
      <c r="K141">
        <v>0</v>
      </c>
      <c r="L141">
        <v>0</v>
      </c>
      <c r="M141">
        <v>0</v>
      </c>
    </row>
    <row r="142" spans="1:13" x14ac:dyDescent="0.25">
      <c r="A142" t="s">
        <v>557</v>
      </c>
      <c r="B142">
        <f t="shared" si="2"/>
        <v>4</v>
      </c>
      <c r="C142">
        <v>4</v>
      </c>
      <c r="D142">
        <v>0</v>
      </c>
      <c r="F142" t="s">
        <v>187</v>
      </c>
      <c r="G142">
        <v>0</v>
      </c>
      <c r="H142">
        <v>0</v>
      </c>
      <c r="I142" t="s">
        <v>187</v>
      </c>
      <c r="J142">
        <v>0</v>
      </c>
      <c r="K142">
        <v>0</v>
      </c>
      <c r="L142">
        <v>0</v>
      </c>
      <c r="M142">
        <v>0</v>
      </c>
    </row>
    <row r="143" spans="1:13" x14ac:dyDescent="0.25">
      <c r="A143" t="s">
        <v>558</v>
      </c>
      <c r="B143">
        <f t="shared" si="2"/>
        <v>2</v>
      </c>
      <c r="C143">
        <v>2</v>
      </c>
      <c r="D143">
        <v>0</v>
      </c>
      <c r="F143" t="s">
        <v>188</v>
      </c>
      <c r="G143">
        <v>0</v>
      </c>
      <c r="H143">
        <v>0</v>
      </c>
      <c r="I143" t="s">
        <v>188</v>
      </c>
      <c r="J143">
        <v>0</v>
      </c>
      <c r="K143">
        <v>0</v>
      </c>
      <c r="L143">
        <v>0</v>
      </c>
      <c r="M143">
        <v>0</v>
      </c>
    </row>
    <row r="144" spans="1:13" x14ac:dyDescent="0.25">
      <c r="A144" t="s">
        <v>559</v>
      </c>
      <c r="B144">
        <f t="shared" si="2"/>
        <v>1</v>
      </c>
      <c r="C144">
        <v>1</v>
      </c>
      <c r="D144">
        <v>0</v>
      </c>
      <c r="F144" t="s">
        <v>189</v>
      </c>
      <c r="G144">
        <v>0</v>
      </c>
      <c r="H144">
        <v>0</v>
      </c>
      <c r="I144" t="s">
        <v>189</v>
      </c>
      <c r="J144">
        <v>0</v>
      </c>
      <c r="K144">
        <v>0</v>
      </c>
      <c r="L144">
        <v>0</v>
      </c>
      <c r="M144">
        <v>0</v>
      </c>
    </row>
    <row r="145" spans="1:13" x14ac:dyDescent="0.25">
      <c r="A145" t="s">
        <v>560</v>
      </c>
      <c r="B145">
        <f t="shared" si="2"/>
        <v>0</v>
      </c>
      <c r="C145">
        <v>0</v>
      </c>
      <c r="D145">
        <v>0</v>
      </c>
      <c r="F145" t="s">
        <v>190</v>
      </c>
      <c r="G145">
        <v>0</v>
      </c>
      <c r="H145">
        <v>0</v>
      </c>
      <c r="I145" t="s">
        <v>190</v>
      </c>
      <c r="J145">
        <v>0</v>
      </c>
      <c r="K145">
        <v>0</v>
      </c>
      <c r="L145">
        <v>0</v>
      </c>
      <c r="M145">
        <v>0</v>
      </c>
    </row>
    <row r="146" spans="1:13" x14ac:dyDescent="0.25">
      <c r="A146" t="s">
        <v>561</v>
      </c>
      <c r="B146">
        <f t="shared" si="2"/>
        <v>8</v>
      </c>
      <c r="C146">
        <v>8</v>
      </c>
      <c r="D146">
        <v>0</v>
      </c>
      <c r="F146" t="s">
        <v>191</v>
      </c>
      <c r="G146">
        <v>0</v>
      </c>
      <c r="H146">
        <v>0</v>
      </c>
      <c r="I146" t="s">
        <v>191</v>
      </c>
      <c r="J146">
        <v>0</v>
      </c>
      <c r="K146">
        <v>0</v>
      </c>
      <c r="L146">
        <v>0</v>
      </c>
      <c r="M146">
        <v>0</v>
      </c>
    </row>
    <row r="147" spans="1:13" x14ac:dyDescent="0.25">
      <c r="A147" t="s">
        <v>562</v>
      </c>
      <c r="B147">
        <f t="shared" si="2"/>
        <v>5</v>
      </c>
      <c r="C147">
        <v>5</v>
      </c>
      <c r="D147">
        <v>0</v>
      </c>
      <c r="F147" t="s">
        <v>192</v>
      </c>
      <c r="G147">
        <v>0</v>
      </c>
      <c r="H147">
        <v>0</v>
      </c>
      <c r="I147" t="s">
        <v>192</v>
      </c>
      <c r="J147">
        <v>0</v>
      </c>
      <c r="K147">
        <v>0</v>
      </c>
      <c r="L147">
        <v>0</v>
      </c>
      <c r="M147">
        <v>0</v>
      </c>
    </row>
    <row r="148" spans="1:13" x14ac:dyDescent="0.25">
      <c r="A148" t="s">
        <v>563</v>
      </c>
      <c r="B148">
        <f t="shared" si="2"/>
        <v>10</v>
      </c>
      <c r="C148">
        <v>10</v>
      </c>
      <c r="D148">
        <v>0</v>
      </c>
      <c r="F148" t="s">
        <v>193</v>
      </c>
      <c r="G148">
        <v>0</v>
      </c>
      <c r="H148">
        <v>0</v>
      </c>
      <c r="I148" t="s">
        <v>193</v>
      </c>
      <c r="J148">
        <v>0</v>
      </c>
      <c r="K148">
        <v>0</v>
      </c>
      <c r="L148">
        <v>0</v>
      </c>
      <c r="M148">
        <v>0</v>
      </c>
    </row>
    <row r="149" spans="1:13" x14ac:dyDescent="0.25">
      <c r="A149" t="s">
        <v>564</v>
      </c>
      <c r="B149">
        <f t="shared" si="2"/>
        <v>0</v>
      </c>
      <c r="C149">
        <v>0</v>
      </c>
      <c r="D149">
        <v>0</v>
      </c>
      <c r="F149" t="s">
        <v>194</v>
      </c>
      <c r="G149">
        <v>0</v>
      </c>
      <c r="H149">
        <v>0</v>
      </c>
      <c r="I149" t="s">
        <v>194</v>
      </c>
      <c r="J149">
        <v>0</v>
      </c>
      <c r="K149">
        <v>0</v>
      </c>
      <c r="L149">
        <v>0</v>
      </c>
      <c r="M149">
        <v>0</v>
      </c>
    </row>
    <row r="150" spans="1:13" x14ac:dyDescent="0.25">
      <c r="A150" t="s">
        <v>565</v>
      </c>
      <c r="B150">
        <f t="shared" si="2"/>
        <v>1</v>
      </c>
      <c r="C150">
        <v>1</v>
      </c>
      <c r="D150">
        <v>0</v>
      </c>
      <c r="F150" t="s">
        <v>195</v>
      </c>
      <c r="G150">
        <v>0</v>
      </c>
      <c r="H150">
        <v>0</v>
      </c>
      <c r="I150" t="s">
        <v>195</v>
      </c>
      <c r="J150">
        <v>0</v>
      </c>
      <c r="K150">
        <v>0</v>
      </c>
      <c r="L150">
        <v>0</v>
      </c>
      <c r="M150">
        <v>0</v>
      </c>
    </row>
    <row r="151" spans="1:13" x14ac:dyDescent="0.25">
      <c r="A151" t="s">
        <v>566</v>
      </c>
      <c r="B151">
        <f t="shared" si="2"/>
        <v>0</v>
      </c>
      <c r="C151">
        <v>0</v>
      </c>
      <c r="D151">
        <v>0</v>
      </c>
      <c r="F151" t="s">
        <v>196</v>
      </c>
      <c r="G151">
        <v>0</v>
      </c>
      <c r="H151">
        <v>0</v>
      </c>
      <c r="I151" t="s">
        <v>196</v>
      </c>
      <c r="J151">
        <v>0</v>
      </c>
      <c r="K151">
        <v>0</v>
      </c>
      <c r="L151">
        <v>0</v>
      </c>
      <c r="M151">
        <v>0</v>
      </c>
    </row>
    <row r="152" spans="1:13" x14ac:dyDescent="0.25">
      <c r="A152" t="s">
        <v>567</v>
      </c>
      <c r="B152">
        <f t="shared" si="2"/>
        <v>2</v>
      </c>
      <c r="C152">
        <v>2</v>
      </c>
      <c r="D152">
        <v>0</v>
      </c>
      <c r="F152" t="s">
        <v>197</v>
      </c>
      <c r="G152">
        <v>0</v>
      </c>
      <c r="H152">
        <v>0</v>
      </c>
      <c r="I152" t="s">
        <v>197</v>
      </c>
      <c r="J152">
        <v>0</v>
      </c>
      <c r="K152">
        <v>0</v>
      </c>
      <c r="L152">
        <v>0</v>
      </c>
      <c r="M152">
        <v>0</v>
      </c>
    </row>
    <row r="153" spans="1:13" x14ac:dyDescent="0.25">
      <c r="A153" t="s">
        <v>569</v>
      </c>
      <c r="B153">
        <f t="shared" si="2"/>
        <v>7</v>
      </c>
      <c r="C153">
        <v>7</v>
      </c>
      <c r="D153">
        <v>0</v>
      </c>
      <c r="F153" t="s">
        <v>198</v>
      </c>
      <c r="G153">
        <v>0</v>
      </c>
      <c r="H153">
        <v>0</v>
      </c>
      <c r="I153" t="s">
        <v>198</v>
      </c>
      <c r="J153">
        <v>0</v>
      </c>
      <c r="K153">
        <v>0</v>
      </c>
      <c r="L153">
        <v>0</v>
      </c>
      <c r="M153">
        <v>0</v>
      </c>
    </row>
    <row r="154" spans="1:13" x14ac:dyDescent="0.25">
      <c r="A154" t="s">
        <v>570</v>
      </c>
      <c r="B154">
        <f t="shared" si="2"/>
        <v>0</v>
      </c>
      <c r="C154">
        <v>0</v>
      </c>
      <c r="D154">
        <v>0</v>
      </c>
      <c r="F154" t="s">
        <v>199</v>
      </c>
      <c r="G154">
        <v>0</v>
      </c>
      <c r="H154">
        <v>0</v>
      </c>
      <c r="I154" t="s">
        <v>199</v>
      </c>
      <c r="J154">
        <v>0</v>
      </c>
      <c r="K154">
        <v>0</v>
      </c>
      <c r="L154">
        <v>0</v>
      </c>
      <c r="M154">
        <v>0</v>
      </c>
    </row>
    <row r="155" spans="1:13" x14ac:dyDescent="0.25">
      <c r="A155" t="s">
        <v>571</v>
      </c>
      <c r="B155">
        <f t="shared" si="2"/>
        <v>0</v>
      </c>
      <c r="C155">
        <v>0</v>
      </c>
      <c r="D155">
        <v>0</v>
      </c>
      <c r="F155" t="s">
        <v>200</v>
      </c>
      <c r="G155">
        <v>0</v>
      </c>
      <c r="H155">
        <v>0</v>
      </c>
      <c r="I155" t="s">
        <v>200</v>
      </c>
      <c r="J155">
        <v>0</v>
      </c>
      <c r="K155">
        <v>0</v>
      </c>
      <c r="L155">
        <v>0</v>
      </c>
      <c r="M155">
        <v>0</v>
      </c>
    </row>
    <row r="156" spans="1:13" x14ac:dyDescent="0.25">
      <c r="A156" t="s">
        <v>572</v>
      </c>
      <c r="B156">
        <f t="shared" si="2"/>
        <v>2</v>
      </c>
      <c r="C156">
        <v>2</v>
      </c>
      <c r="D156">
        <v>0</v>
      </c>
      <c r="F156" t="s">
        <v>201</v>
      </c>
      <c r="G156">
        <v>0</v>
      </c>
      <c r="H156">
        <v>0</v>
      </c>
      <c r="I156" t="s">
        <v>201</v>
      </c>
      <c r="J156">
        <v>0</v>
      </c>
      <c r="K156">
        <v>0</v>
      </c>
      <c r="L156">
        <v>0</v>
      </c>
      <c r="M156">
        <v>0</v>
      </c>
    </row>
    <row r="157" spans="1:13" x14ac:dyDescent="0.25">
      <c r="A157" t="s">
        <v>573</v>
      </c>
      <c r="B157">
        <f t="shared" si="2"/>
        <v>5</v>
      </c>
      <c r="C157">
        <v>5</v>
      </c>
      <c r="D157">
        <v>0</v>
      </c>
      <c r="F157" t="s">
        <v>202</v>
      </c>
      <c r="G157">
        <v>0</v>
      </c>
      <c r="H157">
        <v>0</v>
      </c>
      <c r="I157" t="s">
        <v>202</v>
      </c>
      <c r="J157">
        <v>0</v>
      </c>
      <c r="K157">
        <v>0</v>
      </c>
      <c r="L157">
        <v>0</v>
      </c>
      <c r="M157">
        <v>0</v>
      </c>
    </row>
    <row r="158" spans="1:13" x14ac:dyDescent="0.25">
      <c r="A158" t="s">
        <v>575</v>
      </c>
      <c r="B158">
        <f t="shared" si="2"/>
        <v>1</v>
      </c>
      <c r="C158">
        <v>1</v>
      </c>
      <c r="D158">
        <v>0</v>
      </c>
      <c r="F158" t="s">
        <v>203</v>
      </c>
      <c r="G158">
        <v>0</v>
      </c>
      <c r="H158">
        <v>0</v>
      </c>
      <c r="I158" t="s">
        <v>203</v>
      </c>
      <c r="J158">
        <v>0</v>
      </c>
      <c r="K158">
        <v>0</v>
      </c>
      <c r="L158">
        <v>0</v>
      </c>
      <c r="M158">
        <v>0</v>
      </c>
    </row>
    <row r="159" spans="1:13" x14ac:dyDescent="0.25">
      <c r="A159" t="s">
        <v>576</v>
      </c>
      <c r="B159">
        <f t="shared" si="2"/>
        <v>12</v>
      </c>
      <c r="C159">
        <v>12</v>
      </c>
      <c r="D159">
        <v>0</v>
      </c>
      <c r="F159" t="s">
        <v>204</v>
      </c>
      <c r="G159">
        <v>0</v>
      </c>
      <c r="H159">
        <v>0</v>
      </c>
      <c r="I159" t="s">
        <v>204</v>
      </c>
      <c r="J159">
        <v>0</v>
      </c>
      <c r="K159">
        <v>0</v>
      </c>
      <c r="L159">
        <v>0</v>
      </c>
      <c r="M159">
        <v>0</v>
      </c>
    </row>
    <row r="160" spans="1:13" x14ac:dyDescent="0.25">
      <c r="A160" t="s">
        <v>577</v>
      </c>
      <c r="B160">
        <f t="shared" si="2"/>
        <v>11</v>
      </c>
      <c r="C160">
        <v>11</v>
      </c>
      <c r="D160">
        <v>0</v>
      </c>
      <c r="F160" t="s">
        <v>205</v>
      </c>
      <c r="G160">
        <v>0</v>
      </c>
      <c r="H160">
        <v>0</v>
      </c>
      <c r="I160" t="s">
        <v>205</v>
      </c>
      <c r="J160">
        <v>0</v>
      </c>
      <c r="K160">
        <v>0</v>
      </c>
      <c r="L160">
        <v>0</v>
      </c>
      <c r="M160">
        <v>0</v>
      </c>
    </row>
    <row r="161" spans="1:13" x14ac:dyDescent="0.25">
      <c r="A161" t="s">
        <v>578</v>
      </c>
      <c r="B161">
        <f t="shared" si="2"/>
        <v>4</v>
      </c>
      <c r="C161">
        <v>4</v>
      </c>
      <c r="D161">
        <v>0</v>
      </c>
      <c r="F161" t="s">
        <v>206</v>
      </c>
      <c r="G161">
        <v>0</v>
      </c>
      <c r="H161">
        <v>0</v>
      </c>
      <c r="I161" t="s">
        <v>206</v>
      </c>
      <c r="J161">
        <v>0</v>
      </c>
      <c r="K161">
        <v>0</v>
      </c>
      <c r="L161">
        <v>0</v>
      </c>
      <c r="M161">
        <v>0</v>
      </c>
    </row>
    <row r="162" spans="1:13" x14ac:dyDescent="0.25">
      <c r="A162" t="s">
        <v>580</v>
      </c>
      <c r="B162">
        <f t="shared" si="2"/>
        <v>1</v>
      </c>
      <c r="C162">
        <v>1</v>
      </c>
      <c r="D162">
        <v>0</v>
      </c>
      <c r="F162" t="s">
        <v>207</v>
      </c>
      <c r="G162">
        <v>0</v>
      </c>
      <c r="H162">
        <v>0</v>
      </c>
      <c r="I162" t="s">
        <v>207</v>
      </c>
      <c r="J162">
        <v>0</v>
      </c>
      <c r="K162">
        <v>0</v>
      </c>
      <c r="L162">
        <v>0</v>
      </c>
      <c r="M162">
        <v>0</v>
      </c>
    </row>
    <row r="163" spans="1:13" x14ac:dyDescent="0.25">
      <c r="A163" t="s">
        <v>583</v>
      </c>
      <c r="B163">
        <f t="shared" si="2"/>
        <v>37</v>
      </c>
      <c r="C163">
        <v>36</v>
      </c>
      <c r="D163">
        <v>1</v>
      </c>
      <c r="F163" t="s">
        <v>208</v>
      </c>
      <c r="G163">
        <v>0</v>
      </c>
      <c r="H163">
        <v>0</v>
      </c>
      <c r="I163" t="s">
        <v>208</v>
      </c>
      <c r="J163">
        <v>0</v>
      </c>
      <c r="K163">
        <v>0</v>
      </c>
      <c r="L163">
        <v>0</v>
      </c>
      <c r="M163">
        <v>0</v>
      </c>
    </row>
    <row r="164" spans="1:13" x14ac:dyDescent="0.25">
      <c r="A164" t="s">
        <v>885</v>
      </c>
      <c r="B164">
        <f t="shared" si="2"/>
        <v>8</v>
      </c>
      <c r="C164">
        <v>8</v>
      </c>
      <c r="D164">
        <v>0</v>
      </c>
      <c r="F164" t="s">
        <v>209</v>
      </c>
      <c r="G164">
        <v>0</v>
      </c>
      <c r="H164">
        <v>0</v>
      </c>
      <c r="I164" t="s">
        <v>209</v>
      </c>
      <c r="J164">
        <v>0</v>
      </c>
      <c r="K164">
        <v>0</v>
      </c>
      <c r="L164">
        <v>0</v>
      </c>
      <c r="M164">
        <v>0</v>
      </c>
    </row>
    <row r="165" spans="1:13" x14ac:dyDescent="0.25">
      <c r="A165" t="s">
        <v>584</v>
      </c>
      <c r="B165">
        <f t="shared" si="2"/>
        <v>1</v>
      </c>
      <c r="C165">
        <v>1</v>
      </c>
      <c r="D165">
        <v>0</v>
      </c>
      <c r="F165" t="s">
        <v>210</v>
      </c>
      <c r="G165">
        <v>0</v>
      </c>
      <c r="H165">
        <v>0</v>
      </c>
      <c r="I165" t="s">
        <v>210</v>
      </c>
      <c r="J165">
        <v>0</v>
      </c>
      <c r="K165">
        <v>0</v>
      </c>
      <c r="L165">
        <v>0</v>
      </c>
      <c r="M165">
        <v>0</v>
      </c>
    </row>
    <row r="166" spans="1:13" x14ac:dyDescent="0.25">
      <c r="A166" t="s">
        <v>586</v>
      </c>
      <c r="B166">
        <f t="shared" si="2"/>
        <v>1</v>
      </c>
      <c r="C166">
        <v>1</v>
      </c>
      <c r="D166">
        <v>0</v>
      </c>
      <c r="F166" t="s">
        <v>211</v>
      </c>
      <c r="G166">
        <v>0</v>
      </c>
      <c r="H166">
        <v>0</v>
      </c>
      <c r="I166" t="s">
        <v>211</v>
      </c>
      <c r="J166">
        <v>0</v>
      </c>
      <c r="K166">
        <v>0</v>
      </c>
      <c r="L166">
        <v>0</v>
      </c>
      <c r="M166">
        <v>0</v>
      </c>
    </row>
    <row r="167" spans="1:13" x14ac:dyDescent="0.25">
      <c r="A167" t="s">
        <v>587</v>
      </c>
      <c r="B167">
        <f t="shared" si="2"/>
        <v>1</v>
      </c>
      <c r="C167">
        <v>1</v>
      </c>
      <c r="D167">
        <v>0</v>
      </c>
      <c r="F167" t="s">
        <v>212</v>
      </c>
      <c r="G167">
        <v>0</v>
      </c>
      <c r="H167">
        <v>0</v>
      </c>
      <c r="I167" t="s">
        <v>212</v>
      </c>
      <c r="J167">
        <v>0</v>
      </c>
      <c r="K167">
        <v>0</v>
      </c>
      <c r="L167">
        <v>0</v>
      </c>
      <c r="M167">
        <v>0</v>
      </c>
    </row>
    <row r="168" spans="1:13" x14ac:dyDescent="0.25">
      <c r="A168" t="s">
        <v>588</v>
      </c>
      <c r="B168">
        <f t="shared" si="2"/>
        <v>1</v>
      </c>
      <c r="C168">
        <v>1</v>
      </c>
      <c r="D168">
        <v>0</v>
      </c>
      <c r="F168" t="s">
        <v>213</v>
      </c>
      <c r="G168">
        <v>0</v>
      </c>
      <c r="H168">
        <v>0</v>
      </c>
      <c r="I168" t="s">
        <v>213</v>
      </c>
      <c r="J168">
        <v>0</v>
      </c>
      <c r="K168">
        <v>0</v>
      </c>
      <c r="L168">
        <v>0</v>
      </c>
      <c r="M168">
        <v>0</v>
      </c>
    </row>
    <row r="169" spans="1:13" x14ac:dyDescent="0.25">
      <c r="A169" t="s">
        <v>590</v>
      </c>
      <c r="B169">
        <f t="shared" si="2"/>
        <v>1</v>
      </c>
      <c r="C169">
        <v>1</v>
      </c>
      <c r="D169">
        <v>0</v>
      </c>
      <c r="F169" t="s">
        <v>214</v>
      </c>
      <c r="G169">
        <v>0</v>
      </c>
      <c r="H169">
        <v>0</v>
      </c>
      <c r="I169" t="s">
        <v>214</v>
      </c>
      <c r="J169">
        <v>0</v>
      </c>
      <c r="K169">
        <v>0</v>
      </c>
      <c r="L169">
        <v>0</v>
      </c>
      <c r="M169">
        <v>0</v>
      </c>
    </row>
    <row r="170" spans="1:13" x14ac:dyDescent="0.25">
      <c r="A170" t="s">
        <v>591</v>
      </c>
      <c r="B170">
        <f t="shared" si="2"/>
        <v>17</v>
      </c>
      <c r="C170">
        <v>15</v>
      </c>
      <c r="D170">
        <v>2</v>
      </c>
      <c r="F170" t="s">
        <v>215</v>
      </c>
      <c r="G170">
        <v>0</v>
      </c>
      <c r="H170">
        <v>0</v>
      </c>
      <c r="I170" t="s">
        <v>215</v>
      </c>
      <c r="J170">
        <v>0</v>
      </c>
      <c r="K170">
        <v>0</v>
      </c>
      <c r="L170">
        <v>0</v>
      </c>
      <c r="M170">
        <v>0</v>
      </c>
    </row>
    <row r="171" spans="1:13" x14ac:dyDescent="0.25">
      <c r="A171" t="s">
        <v>592</v>
      </c>
      <c r="B171">
        <f t="shared" si="2"/>
        <v>13</v>
      </c>
      <c r="C171">
        <v>13</v>
      </c>
      <c r="D171">
        <v>0</v>
      </c>
      <c r="F171" t="s">
        <v>216</v>
      </c>
      <c r="G171">
        <v>0</v>
      </c>
      <c r="H171">
        <v>0</v>
      </c>
      <c r="I171" t="s">
        <v>216</v>
      </c>
      <c r="J171">
        <v>0</v>
      </c>
      <c r="K171">
        <v>0</v>
      </c>
      <c r="L171">
        <v>0</v>
      </c>
      <c r="M171">
        <v>0</v>
      </c>
    </row>
    <row r="172" spans="1:13" x14ac:dyDescent="0.25">
      <c r="A172" t="s">
        <v>593</v>
      </c>
      <c r="B172">
        <f t="shared" si="2"/>
        <v>6</v>
      </c>
      <c r="C172">
        <v>6</v>
      </c>
      <c r="D172">
        <v>0</v>
      </c>
      <c r="F172" t="s">
        <v>217</v>
      </c>
      <c r="G172">
        <v>0</v>
      </c>
      <c r="H172">
        <v>0</v>
      </c>
      <c r="I172" t="s">
        <v>217</v>
      </c>
      <c r="J172">
        <v>0</v>
      </c>
      <c r="K172">
        <v>0</v>
      </c>
      <c r="L172">
        <v>0</v>
      </c>
      <c r="M172">
        <v>0</v>
      </c>
    </row>
    <row r="173" spans="1:13" x14ac:dyDescent="0.25">
      <c r="A173" t="s">
        <v>594</v>
      </c>
      <c r="B173">
        <f t="shared" si="2"/>
        <v>2</v>
      </c>
      <c r="C173">
        <v>2</v>
      </c>
      <c r="D173">
        <v>0</v>
      </c>
      <c r="F173" t="s">
        <v>218</v>
      </c>
      <c r="G173">
        <v>0</v>
      </c>
      <c r="H173">
        <v>0</v>
      </c>
      <c r="I173" t="s">
        <v>218</v>
      </c>
      <c r="J173">
        <v>0</v>
      </c>
      <c r="K173">
        <v>0</v>
      </c>
      <c r="L173">
        <v>0</v>
      </c>
      <c r="M173">
        <v>0</v>
      </c>
    </row>
    <row r="174" spans="1:13" x14ac:dyDescent="0.25">
      <c r="A174" t="s">
        <v>595</v>
      </c>
      <c r="B174">
        <f t="shared" si="2"/>
        <v>2</v>
      </c>
      <c r="C174">
        <v>2</v>
      </c>
      <c r="D174">
        <v>0</v>
      </c>
      <c r="F174" t="s">
        <v>219</v>
      </c>
      <c r="G174">
        <v>0</v>
      </c>
      <c r="H174">
        <v>0</v>
      </c>
      <c r="I174" t="s">
        <v>219</v>
      </c>
      <c r="J174">
        <v>0</v>
      </c>
      <c r="K174">
        <v>0</v>
      </c>
      <c r="L174">
        <v>0</v>
      </c>
      <c r="M174">
        <v>0</v>
      </c>
    </row>
    <row r="175" spans="1:13" x14ac:dyDescent="0.25">
      <c r="A175" t="s">
        <v>596</v>
      </c>
      <c r="B175">
        <f t="shared" si="2"/>
        <v>7</v>
      </c>
      <c r="C175">
        <v>7</v>
      </c>
      <c r="D175">
        <v>0</v>
      </c>
      <c r="F175" t="s">
        <v>220</v>
      </c>
      <c r="G175">
        <v>0</v>
      </c>
      <c r="H175">
        <v>0</v>
      </c>
      <c r="I175" t="s">
        <v>220</v>
      </c>
      <c r="J175">
        <v>0</v>
      </c>
      <c r="K175">
        <v>0</v>
      </c>
      <c r="L175">
        <v>0</v>
      </c>
      <c r="M175">
        <v>0</v>
      </c>
    </row>
    <row r="176" spans="1:13" x14ac:dyDescent="0.25">
      <c r="A176" t="s">
        <v>599</v>
      </c>
      <c r="B176">
        <f t="shared" si="2"/>
        <v>11</v>
      </c>
      <c r="C176">
        <v>11</v>
      </c>
      <c r="D176">
        <v>0</v>
      </c>
      <c r="F176" t="s">
        <v>221</v>
      </c>
      <c r="G176">
        <v>0</v>
      </c>
      <c r="H176">
        <v>0</v>
      </c>
      <c r="I176" t="s">
        <v>221</v>
      </c>
      <c r="J176">
        <v>0</v>
      </c>
      <c r="K176">
        <v>0</v>
      </c>
      <c r="L176">
        <v>0</v>
      </c>
      <c r="M176">
        <v>0</v>
      </c>
    </row>
    <row r="177" spans="1:13" x14ac:dyDescent="0.25">
      <c r="A177" t="s">
        <v>601</v>
      </c>
      <c r="B177">
        <f t="shared" si="2"/>
        <v>2</v>
      </c>
      <c r="C177">
        <v>2</v>
      </c>
      <c r="D177">
        <v>0</v>
      </c>
      <c r="F177" t="s">
        <v>222</v>
      </c>
      <c r="G177">
        <v>0</v>
      </c>
      <c r="H177">
        <v>0</v>
      </c>
      <c r="I177" t="s">
        <v>222</v>
      </c>
      <c r="J177">
        <v>0</v>
      </c>
      <c r="K177">
        <v>0</v>
      </c>
      <c r="L177">
        <v>0</v>
      </c>
      <c r="M177">
        <v>0</v>
      </c>
    </row>
    <row r="178" spans="1:13" x14ac:dyDescent="0.25">
      <c r="A178" t="s">
        <v>602</v>
      </c>
      <c r="B178">
        <f t="shared" si="2"/>
        <v>2</v>
      </c>
      <c r="C178">
        <v>2</v>
      </c>
      <c r="D178">
        <v>0</v>
      </c>
      <c r="F178" t="s">
        <v>223</v>
      </c>
      <c r="G178">
        <v>0</v>
      </c>
      <c r="H178">
        <v>0</v>
      </c>
      <c r="I178" t="s">
        <v>223</v>
      </c>
      <c r="J178">
        <v>0</v>
      </c>
      <c r="K178">
        <v>0</v>
      </c>
      <c r="L178">
        <v>0</v>
      </c>
      <c r="M178">
        <v>0</v>
      </c>
    </row>
    <row r="179" spans="1:13" x14ac:dyDescent="0.25">
      <c r="A179" t="s">
        <v>603</v>
      </c>
      <c r="B179">
        <f t="shared" si="2"/>
        <v>0</v>
      </c>
      <c r="C179">
        <v>0</v>
      </c>
      <c r="D179">
        <v>0</v>
      </c>
      <c r="F179" t="s">
        <v>224</v>
      </c>
      <c r="G179">
        <v>0</v>
      </c>
      <c r="H179">
        <v>0</v>
      </c>
      <c r="I179" t="s">
        <v>224</v>
      </c>
      <c r="J179">
        <v>0</v>
      </c>
      <c r="K179">
        <v>0</v>
      </c>
      <c r="L179">
        <v>0</v>
      </c>
      <c r="M179">
        <v>0</v>
      </c>
    </row>
    <row r="180" spans="1:13" x14ac:dyDescent="0.25">
      <c r="A180" t="s">
        <v>604</v>
      </c>
      <c r="B180">
        <f t="shared" si="2"/>
        <v>0</v>
      </c>
      <c r="C180">
        <v>0</v>
      </c>
      <c r="D180">
        <v>0</v>
      </c>
      <c r="F180" t="s">
        <v>225</v>
      </c>
      <c r="G180">
        <v>0</v>
      </c>
      <c r="H180">
        <v>0</v>
      </c>
      <c r="I180" t="s">
        <v>225</v>
      </c>
      <c r="J180">
        <v>0</v>
      </c>
      <c r="K180">
        <v>0</v>
      </c>
      <c r="L180">
        <v>0</v>
      </c>
      <c r="M180">
        <v>0</v>
      </c>
    </row>
    <row r="181" spans="1:13" x14ac:dyDescent="0.25">
      <c r="A181" t="s">
        <v>605</v>
      </c>
      <c r="B181">
        <f t="shared" si="2"/>
        <v>0</v>
      </c>
      <c r="C181">
        <v>0</v>
      </c>
      <c r="D181">
        <v>0</v>
      </c>
      <c r="F181" t="s">
        <v>226</v>
      </c>
      <c r="G181">
        <v>0</v>
      </c>
      <c r="H181">
        <v>0</v>
      </c>
      <c r="I181" t="s">
        <v>226</v>
      </c>
      <c r="J181">
        <v>0</v>
      </c>
      <c r="K181">
        <v>0</v>
      </c>
      <c r="L181">
        <v>0</v>
      </c>
      <c r="M181">
        <v>0</v>
      </c>
    </row>
    <row r="182" spans="1:13" x14ac:dyDescent="0.25">
      <c r="A182" t="s">
        <v>606</v>
      </c>
      <c r="B182">
        <f t="shared" si="2"/>
        <v>0</v>
      </c>
      <c r="C182">
        <v>0</v>
      </c>
      <c r="D182">
        <v>0</v>
      </c>
      <c r="F182" t="s">
        <v>227</v>
      </c>
      <c r="G182">
        <v>0</v>
      </c>
      <c r="H182">
        <v>0</v>
      </c>
      <c r="I182" t="s">
        <v>227</v>
      </c>
      <c r="J182">
        <v>0</v>
      </c>
      <c r="K182">
        <v>0</v>
      </c>
      <c r="L182">
        <v>0</v>
      </c>
      <c r="M182">
        <v>0</v>
      </c>
    </row>
    <row r="183" spans="1:13" x14ac:dyDescent="0.25">
      <c r="A183" t="s">
        <v>607</v>
      </c>
      <c r="B183">
        <f t="shared" si="2"/>
        <v>2</v>
      </c>
      <c r="C183">
        <v>2</v>
      </c>
      <c r="D183">
        <v>0</v>
      </c>
      <c r="F183" t="s">
        <v>228</v>
      </c>
      <c r="G183">
        <v>0</v>
      </c>
      <c r="H183">
        <v>0</v>
      </c>
      <c r="I183" t="s">
        <v>228</v>
      </c>
      <c r="J183">
        <v>0</v>
      </c>
      <c r="K183">
        <v>0</v>
      </c>
      <c r="L183">
        <v>0</v>
      </c>
      <c r="M183">
        <v>0</v>
      </c>
    </row>
    <row r="184" spans="1:13" x14ac:dyDescent="0.25">
      <c r="A184" t="s">
        <v>608</v>
      </c>
      <c r="B184">
        <f t="shared" si="2"/>
        <v>2</v>
      </c>
      <c r="C184">
        <v>2</v>
      </c>
      <c r="D184">
        <v>0</v>
      </c>
      <c r="F184" t="s">
        <v>229</v>
      </c>
      <c r="G184">
        <v>0</v>
      </c>
      <c r="H184">
        <v>0</v>
      </c>
      <c r="I184" t="s">
        <v>229</v>
      </c>
      <c r="J184">
        <v>0</v>
      </c>
      <c r="K184">
        <v>0</v>
      </c>
      <c r="L184">
        <v>0</v>
      </c>
      <c r="M184">
        <v>0</v>
      </c>
    </row>
    <row r="185" spans="1:13" x14ac:dyDescent="0.25">
      <c r="A185" t="s">
        <v>609</v>
      </c>
      <c r="B185">
        <f t="shared" si="2"/>
        <v>0</v>
      </c>
      <c r="C185">
        <v>0</v>
      </c>
      <c r="D185">
        <v>0</v>
      </c>
      <c r="F185" t="s">
        <v>230</v>
      </c>
      <c r="G185">
        <v>0</v>
      </c>
      <c r="H185">
        <v>0</v>
      </c>
      <c r="I185" t="s">
        <v>230</v>
      </c>
      <c r="J185">
        <v>0</v>
      </c>
      <c r="K185">
        <v>0</v>
      </c>
      <c r="L185">
        <v>0</v>
      </c>
      <c r="M185">
        <v>0</v>
      </c>
    </row>
    <row r="186" spans="1:13" x14ac:dyDescent="0.25">
      <c r="A186" t="s">
        <v>610</v>
      </c>
      <c r="B186">
        <f t="shared" si="2"/>
        <v>2</v>
      </c>
      <c r="C186">
        <v>2</v>
      </c>
      <c r="D186">
        <v>0</v>
      </c>
      <c r="F186" t="s">
        <v>231</v>
      </c>
      <c r="G186">
        <v>0</v>
      </c>
      <c r="H186">
        <v>0</v>
      </c>
      <c r="I186" t="s">
        <v>231</v>
      </c>
      <c r="J186">
        <v>0</v>
      </c>
      <c r="K186">
        <v>0</v>
      </c>
      <c r="L186">
        <v>0</v>
      </c>
      <c r="M186">
        <v>0</v>
      </c>
    </row>
    <row r="187" spans="1:13" x14ac:dyDescent="0.25">
      <c r="A187" t="s">
        <v>611</v>
      </c>
      <c r="B187">
        <f t="shared" si="2"/>
        <v>2</v>
      </c>
      <c r="C187">
        <v>2</v>
      </c>
      <c r="D187">
        <v>0</v>
      </c>
      <c r="F187" t="s">
        <v>232</v>
      </c>
      <c r="G187">
        <v>0</v>
      </c>
      <c r="H187">
        <v>0</v>
      </c>
      <c r="I187" t="s">
        <v>232</v>
      </c>
      <c r="J187">
        <v>0</v>
      </c>
      <c r="K187">
        <v>0</v>
      </c>
      <c r="L187">
        <v>0</v>
      </c>
      <c r="M187">
        <v>0</v>
      </c>
    </row>
    <row r="188" spans="1:13" x14ac:dyDescent="0.25">
      <c r="A188" t="s">
        <v>612</v>
      </c>
      <c r="B188">
        <f t="shared" si="2"/>
        <v>2</v>
      </c>
      <c r="C188">
        <v>2</v>
      </c>
      <c r="D188">
        <v>0</v>
      </c>
      <c r="F188" t="s">
        <v>233</v>
      </c>
      <c r="G188">
        <v>0</v>
      </c>
      <c r="H188">
        <v>0</v>
      </c>
      <c r="I188" t="s">
        <v>233</v>
      </c>
      <c r="J188">
        <v>0</v>
      </c>
      <c r="K188">
        <v>0</v>
      </c>
      <c r="L188">
        <v>0</v>
      </c>
      <c r="M188">
        <v>0</v>
      </c>
    </row>
    <row r="189" spans="1:13" x14ac:dyDescent="0.25">
      <c r="A189" t="s">
        <v>613</v>
      </c>
      <c r="B189">
        <f t="shared" si="2"/>
        <v>0</v>
      </c>
      <c r="C189">
        <v>0</v>
      </c>
      <c r="D189">
        <v>0</v>
      </c>
      <c r="F189" t="s">
        <v>234</v>
      </c>
      <c r="G189">
        <v>0</v>
      </c>
      <c r="H189">
        <v>0</v>
      </c>
      <c r="I189" t="s">
        <v>234</v>
      </c>
      <c r="J189">
        <v>0</v>
      </c>
      <c r="K189">
        <v>0</v>
      </c>
      <c r="L189">
        <v>0</v>
      </c>
      <c r="M189">
        <v>0</v>
      </c>
    </row>
    <row r="190" spans="1:13" x14ac:dyDescent="0.25">
      <c r="A190" t="s">
        <v>614</v>
      </c>
      <c r="B190">
        <f t="shared" si="2"/>
        <v>2</v>
      </c>
      <c r="C190">
        <v>2</v>
      </c>
      <c r="D190">
        <v>0</v>
      </c>
      <c r="F190" t="s">
        <v>235</v>
      </c>
      <c r="G190">
        <v>0</v>
      </c>
      <c r="H190">
        <v>0</v>
      </c>
      <c r="I190" t="s">
        <v>235</v>
      </c>
      <c r="J190">
        <v>0</v>
      </c>
      <c r="K190">
        <v>0</v>
      </c>
      <c r="L190">
        <v>0</v>
      </c>
      <c r="M190">
        <v>0</v>
      </c>
    </row>
    <row r="191" spans="1:13" x14ac:dyDescent="0.25">
      <c r="A191" t="s">
        <v>615</v>
      </c>
      <c r="B191">
        <f t="shared" si="2"/>
        <v>0</v>
      </c>
      <c r="C191">
        <v>0</v>
      </c>
      <c r="D191">
        <v>0</v>
      </c>
      <c r="F191" t="s">
        <v>236</v>
      </c>
      <c r="G191">
        <v>0</v>
      </c>
      <c r="H191">
        <v>0</v>
      </c>
      <c r="I191" t="s">
        <v>236</v>
      </c>
      <c r="J191">
        <v>0</v>
      </c>
      <c r="K191">
        <v>0</v>
      </c>
      <c r="L191">
        <v>0</v>
      </c>
      <c r="M191">
        <v>0</v>
      </c>
    </row>
    <row r="192" spans="1:13" x14ac:dyDescent="0.25">
      <c r="A192" t="s">
        <v>616</v>
      </c>
      <c r="B192">
        <f t="shared" si="2"/>
        <v>0</v>
      </c>
      <c r="C192">
        <v>0</v>
      </c>
      <c r="D192">
        <v>0</v>
      </c>
      <c r="F192" t="s">
        <v>237</v>
      </c>
      <c r="G192">
        <v>0</v>
      </c>
      <c r="H192">
        <v>0</v>
      </c>
      <c r="I192" t="s">
        <v>237</v>
      </c>
      <c r="J192">
        <v>0</v>
      </c>
      <c r="K192">
        <v>0</v>
      </c>
      <c r="L192">
        <v>0</v>
      </c>
      <c r="M192">
        <v>0</v>
      </c>
    </row>
    <row r="193" spans="1:13" x14ac:dyDescent="0.25">
      <c r="A193" t="s">
        <v>617</v>
      </c>
      <c r="B193">
        <f t="shared" si="2"/>
        <v>2</v>
      </c>
      <c r="C193">
        <v>2</v>
      </c>
      <c r="D193">
        <v>0</v>
      </c>
      <c r="F193" t="s">
        <v>238</v>
      </c>
      <c r="G193">
        <v>0</v>
      </c>
      <c r="H193">
        <v>0</v>
      </c>
      <c r="I193" t="s">
        <v>238</v>
      </c>
      <c r="J193">
        <v>0</v>
      </c>
      <c r="K193">
        <v>0</v>
      </c>
      <c r="L193">
        <v>0</v>
      </c>
      <c r="M193">
        <v>0</v>
      </c>
    </row>
    <row r="194" spans="1:13" x14ac:dyDescent="0.25">
      <c r="A194" t="s">
        <v>619</v>
      </c>
      <c r="B194">
        <f t="shared" ref="B194:B257" si="3">C194+D194</f>
        <v>21</v>
      </c>
      <c r="C194">
        <v>21</v>
      </c>
      <c r="D194">
        <v>0</v>
      </c>
      <c r="F194" t="s">
        <v>239</v>
      </c>
      <c r="G194">
        <v>0</v>
      </c>
      <c r="H194">
        <v>0</v>
      </c>
      <c r="I194" t="s">
        <v>239</v>
      </c>
      <c r="J194">
        <v>0</v>
      </c>
      <c r="K194">
        <v>0</v>
      </c>
      <c r="L194">
        <v>0</v>
      </c>
      <c r="M194">
        <v>0</v>
      </c>
    </row>
    <row r="195" spans="1:13" x14ac:dyDescent="0.25">
      <c r="A195" t="s">
        <v>620</v>
      </c>
      <c r="B195">
        <f t="shared" si="3"/>
        <v>142</v>
      </c>
      <c r="C195">
        <v>0</v>
      </c>
      <c r="D195">
        <v>142</v>
      </c>
      <c r="F195" t="s">
        <v>240</v>
      </c>
      <c r="G195">
        <v>0</v>
      </c>
      <c r="H195">
        <v>0</v>
      </c>
      <c r="I195" t="s">
        <v>240</v>
      </c>
      <c r="J195">
        <v>0</v>
      </c>
      <c r="K195">
        <v>0</v>
      </c>
      <c r="L195">
        <v>0</v>
      </c>
      <c r="M195">
        <v>0</v>
      </c>
    </row>
    <row r="196" spans="1:13" x14ac:dyDescent="0.25">
      <c r="A196" t="s">
        <v>621</v>
      </c>
      <c r="B196">
        <f t="shared" si="3"/>
        <v>5237</v>
      </c>
      <c r="C196">
        <v>4982</v>
      </c>
      <c r="D196">
        <v>255</v>
      </c>
      <c r="F196" t="s">
        <v>241</v>
      </c>
      <c r="G196">
        <v>0</v>
      </c>
      <c r="H196">
        <v>0</v>
      </c>
      <c r="I196" t="s">
        <v>241</v>
      </c>
      <c r="J196">
        <v>0</v>
      </c>
      <c r="K196">
        <v>0</v>
      </c>
      <c r="L196">
        <v>0</v>
      </c>
      <c r="M196">
        <v>0</v>
      </c>
    </row>
    <row r="197" spans="1:13" x14ac:dyDescent="0.25">
      <c r="A197" t="s">
        <v>622</v>
      </c>
      <c r="B197">
        <f t="shared" si="3"/>
        <v>2</v>
      </c>
      <c r="C197">
        <v>0</v>
      </c>
      <c r="D197">
        <v>2</v>
      </c>
      <c r="F197" t="s">
        <v>242</v>
      </c>
      <c r="G197">
        <v>0</v>
      </c>
      <c r="H197">
        <v>0</v>
      </c>
      <c r="I197" t="s">
        <v>242</v>
      </c>
      <c r="J197">
        <v>0</v>
      </c>
      <c r="K197">
        <v>0</v>
      </c>
      <c r="L197">
        <v>0</v>
      </c>
      <c r="M197">
        <v>0</v>
      </c>
    </row>
    <row r="198" spans="1:13" x14ac:dyDescent="0.25">
      <c r="A198" t="s">
        <v>695</v>
      </c>
      <c r="B198">
        <f t="shared" si="3"/>
        <v>2</v>
      </c>
      <c r="C198">
        <v>2</v>
      </c>
      <c r="D198">
        <v>0</v>
      </c>
      <c r="F198" t="s">
        <v>243</v>
      </c>
      <c r="G198">
        <v>0</v>
      </c>
      <c r="H198">
        <v>0</v>
      </c>
      <c r="I198" t="s">
        <v>243</v>
      </c>
      <c r="J198">
        <v>0</v>
      </c>
      <c r="K198">
        <v>0</v>
      </c>
      <c r="L198">
        <v>0</v>
      </c>
      <c r="M198">
        <v>0</v>
      </c>
    </row>
    <row r="199" spans="1:13" x14ac:dyDescent="0.25">
      <c r="A199" t="s">
        <v>697</v>
      </c>
      <c r="B199">
        <f t="shared" si="3"/>
        <v>0</v>
      </c>
      <c r="C199">
        <v>0</v>
      </c>
      <c r="D199">
        <v>0</v>
      </c>
      <c r="F199" t="s">
        <v>244</v>
      </c>
      <c r="G199">
        <v>0</v>
      </c>
      <c r="H199">
        <v>0</v>
      </c>
      <c r="I199" t="s">
        <v>244</v>
      </c>
      <c r="J199">
        <v>0</v>
      </c>
      <c r="K199">
        <v>0</v>
      </c>
      <c r="L199">
        <v>0</v>
      </c>
      <c r="M199">
        <v>0</v>
      </c>
    </row>
    <row r="200" spans="1:13" x14ac:dyDescent="0.25">
      <c r="A200">
        <v>9912</v>
      </c>
      <c r="B200">
        <f t="shared" si="3"/>
        <v>0</v>
      </c>
      <c r="C200">
        <v>0</v>
      </c>
      <c r="D200">
        <v>0</v>
      </c>
      <c r="F200" t="s">
        <v>245</v>
      </c>
      <c r="G200">
        <v>0</v>
      </c>
      <c r="H200">
        <v>0</v>
      </c>
      <c r="I200" t="s">
        <v>245</v>
      </c>
      <c r="J200">
        <v>0</v>
      </c>
      <c r="K200">
        <v>0</v>
      </c>
      <c r="L200">
        <v>0</v>
      </c>
      <c r="M200">
        <v>0</v>
      </c>
    </row>
    <row r="201" spans="1:13" x14ac:dyDescent="0.25">
      <c r="A201">
        <v>9902</v>
      </c>
      <c r="B201">
        <f t="shared" si="3"/>
        <v>5</v>
      </c>
      <c r="C201">
        <v>5</v>
      </c>
      <c r="D201">
        <v>0</v>
      </c>
      <c r="F201" t="s">
        <v>246</v>
      </c>
      <c r="G201">
        <v>0</v>
      </c>
      <c r="H201">
        <v>0</v>
      </c>
      <c r="I201" t="s">
        <v>246</v>
      </c>
      <c r="J201">
        <v>0</v>
      </c>
      <c r="K201">
        <v>0</v>
      </c>
      <c r="L201">
        <v>0</v>
      </c>
      <c r="M201">
        <v>0</v>
      </c>
    </row>
    <row r="202" spans="1:13" x14ac:dyDescent="0.25">
      <c r="A202">
        <v>9909</v>
      </c>
      <c r="B202">
        <f t="shared" si="3"/>
        <v>4</v>
      </c>
      <c r="C202">
        <v>4</v>
      </c>
      <c r="D202">
        <v>0</v>
      </c>
      <c r="F202" t="s">
        <v>247</v>
      </c>
      <c r="G202">
        <v>0</v>
      </c>
      <c r="H202">
        <v>0</v>
      </c>
      <c r="I202" t="s">
        <v>247</v>
      </c>
      <c r="J202">
        <v>0</v>
      </c>
      <c r="K202">
        <v>0</v>
      </c>
      <c r="L202">
        <v>0</v>
      </c>
      <c r="M202">
        <v>0</v>
      </c>
    </row>
    <row r="203" spans="1:13" x14ac:dyDescent="0.25">
      <c r="A203" t="s">
        <v>698</v>
      </c>
      <c r="B203">
        <f t="shared" si="3"/>
        <v>0</v>
      </c>
      <c r="C203">
        <v>0</v>
      </c>
      <c r="D203">
        <v>0</v>
      </c>
      <c r="F203" t="s">
        <v>248</v>
      </c>
      <c r="G203">
        <v>0</v>
      </c>
      <c r="H203">
        <v>0</v>
      </c>
      <c r="I203" t="s">
        <v>248</v>
      </c>
      <c r="J203">
        <v>0</v>
      </c>
      <c r="K203">
        <v>0</v>
      </c>
      <c r="L203">
        <v>0</v>
      </c>
      <c r="M203">
        <v>0</v>
      </c>
    </row>
    <row r="204" spans="1:13" x14ac:dyDescent="0.25">
      <c r="A204">
        <v>4483</v>
      </c>
      <c r="B204">
        <f t="shared" si="3"/>
        <v>2</v>
      </c>
      <c r="C204">
        <v>2</v>
      </c>
      <c r="D204">
        <v>0</v>
      </c>
      <c r="F204" t="s">
        <v>249</v>
      </c>
      <c r="G204">
        <v>0</v>
      </c>
      <c r="H204">
        <v>0</v>
      </c>
      <c r="I204" t="s">
        <v>249</v>
      </c>
      <c r="J204">
        <v>0</v>
      </c>
      <c r="K204">
        <v>0</v>
      </c>
      <c r="L204">
        <v>0</v>
      </c>
      <c r="M204">
        <v>0</v>
      </c>
    </row>
    <row r="205" spans="1:13" x14ac:dyDescent="0.25">
      <c r="A205">
        <v>3903</v>
      </c>
      <c r="B205">
        <f t="shared" si="3"/>
        <v>10</v>
      </c>
      <c r="C205">
        <v>10</v>
      </c>
      <c r="D205">
        <v>0</v>
      </c>
      <c r="F205" t="s">
        <v>250</v>
      </c>
      <c r="G205">
        <v>0</v>
      </c>
      <c r="H205">
        <v>0</v>
      </c>
      <c r="I205" t="s">
        <v>250</v>
      </c>
      <c r="J205">
        <v>0</v>
      </c>
      <c r="K205">
        <v>0</v>
      </c>
      <c r="L205">
        <v>0</v>
      </c>
      <c r="M205">
        <v>0</v>
      </c>
    </row>
    <row r="206" spans="1:13" x14ac:dyDescent="0.25">
      <c r="A206">
        <v>3832</v>
      </c>
      <c r="B206">
        <f t="shared" si="3"/>
        <v>44</v>
      </c>
      <c r="C206">
        <v>44</v>
      </c>
      <c r="D206">
        <v>0</v>
      </c>
      <c r="F206" t="s">
        <v>251</v>
      </c>
      <c r="G206">
        <v>0</v>
      </c>
      <c r="H206">
        <v>0</v>
      </c>
      <c r="I206" t="s">
        <v>251</v>
      </c>
      <c r="J206">
        <v>0</v>
      </c>
      <c r="K206">
        <v>0</v>
      </c>
      <c r="L206">
        <v>0</v>
      </c>
      <c r="M206">
        <v>0</v>
      </c>
    </row>
    <row r="207" spans="1:13" x14ac:dyDescent="0.25">
      <c r="A207">
        <v>3602</v>
      </c>
      <c r="B207">
        <f t="shared" si="3"/>
        <v>20</v>
      </c>
      <c r="C207">
        <v>20</v>
      </c>
      <c r="D207">
        <v>0</v>
      </c>
      <c r="F207" t="s">
        <v>252</v>
      </c>
      <c r="G207">
        <v>0</v>
      </c>
      <c r="H207">
        <v>0</v>
      </c>
      <c r="I207" t="s">
        <v>252</v>
      </c>
      <c r="J207">
        <v>0</v>
      </c>
      <c r="K207">
        <v>0</v>
      </c>
      <c r="L207">
        <v>0</v>
      </c>
      <c r="M207">
        <v>0</v>
      </c>
    </row>
    <row r="208" spans="1:13" x14ac:dyDescent="0.25">
      <c r="A208">
        <v>3713</v>
      </c>
      <c r="B208">
        <f t="shared" si="3"/>
        <v>3</v>
      </c>
      <c r="C208">
        <v>3</v>
      </c>
      <c r="D208">
        <v>0</v>
      </c>
      <c r="F208" t="s">
        <v>253</v>
      </c>
      <c r="G208">
        <v>0</v>
      </c>
      <c r="H208">
        <v>0</v>
      </c>
      <c r="I208" t="s">
        <v>253</v>
      </c>
      <c r="J208">
        <v>0</v>
      </c>
      <c r="K208">
        <v>0</v>
      </c>
      <c r="L208">
        <v>0</v>
      </c>
      <c r="M208">
        <v>0</v>
      </c>
    </row>
    <row r="209" spans="1:13" x14ac:dyDescent="0.25">
      <c r="A209">
        <v>8201</v>
      </c>
      <c r="B209">
        <f t="shared" si="3"/>
        <v>137</v>
      </c>
      <c r="C209">
        <v>137</v>
      </c>
      <c r="D209">
        <v>0</v>
      </c>
      <c r="F209" t="s">
        <v>254</v>
      </c>
      <c r="G209">
        <v>0</v>
      </c>
      <c r="H209">
        <v>0</v>
      </c>
      <c r="I209" t="s">
        <v>254</v>
      </c>
      <c r="J209">
        <v>0</v>
      </c>
      <c r="K209">
        <v>0</v>
      </c>
      <c r="L209">
        <v>0</v>
      </c>
      <c r="M209">
        <v>0</v>
      </c>
    </row>
    <row r="210" spans="1:13" x14ac:dyDescent="0.25">
      <c r="A210">
        <v>4464</v>
      </c>
      <c r="B210">
        <f t="shared" si="3"/>
        <v>34</v>
      </c>
      <c r="C210">
        <v>34</v>
      </c>
      <c r="D210">
        <v>0</v>
      </c>
      <c r="F210" t="s">
        <v>255</v>
      </c>
      <c r="G210">
        <v>0</v>
      </c>
      <c r="H210">
        <v>0</v>
      </c>
      <c r="I210" t="s">
        <v>255</v>
      </c>
      <c r="J210">
        <v>0</v>
      </c>
      <c r="K210">
        <v>0</v>
      </c>
      <c r="L210">
        <v>0</v>
      </c>
      <c r="M210">
        <v>0</v>
      </c>
    </row>
    <row r="211" spans="1:13" x14ac:dyDescent="0.25">
      <c r="A211">
        <v>4496</v>
      </c>
      <c r="B211">
        <f t="shared" si="3"/>
        <v>10</v>
      </c>
      <c r="C211">
        <v>10</v>
      </c>
      <c r="D211">
        <v>0</v>
      </c>
      <c r="F211" t="s">
        <v>256</v>
      </c>
      <c r="G211">
        <v>0</v>
      </c>
      <c r="H211">
        <v>0</v>
      </c>
      <c r="I211" t="s">
        <v>256</v>
      </c>
      <c r="J211">
        <v>0</v>
      </c>
      <c r="K211">
        <v>0</v>
      </c>
      <c r="L211">
        <v>0</v>
      </c>
      <c r="M211">
        <v>0</v>
      </c>
    </row>
    <row r="212" spans="1:13" x14ac:dyDescent="0.25">
      <c r="A212" t="s">
        <v>700</v>
      </c>
      <c r="B212">
        <f t="shared" si="3"/>
        <v>1</v>
      </c>
      <c r="C212">
        <v>1</v>
      </c>
      <c r="D212">
        <v>0</v>
      </c>
      <c r="F212" t="s">
        <v>257</v>
      </c>
      <c r="G212">
        <v>0</v>
      </c>
      <c r="H212">
        <v>0</v>
      </c>
      <c r="I212" t="s">
        <v>257</v>
      </c>
      <c r="J212">
        <v>0</v>
      </c>
      <c r="K212">
        <v>0</v>
      </c>
      <c r="L212">
        <v>0</v>
      </c>
      <c r="M212">
        <v>0</v>
      </c>
    </row>
    <row r="213" spans="1:13" x14ac:dyDescent="0.25">
      <c r="A213" t="s">
        <v>702</v>
      </c>
      <c r="B213">
        <f t="shared" si="3"/>
        <v>0</v>
      </c>
      <c r="C213">
        <v>0</v>
      </c>
      <c r="D213">
        <v>0</v>
      </c>
      <c r="F213" t="s">
        <v>258</v>
      </c>
      <c r="G213">
        <v>0</v>
      </c>
      <c r="H213">
        <v>0</v>
      </c>
      <c r="I213" t="s">
        <v>258</v>
      </c>
      <c r="J213">
        <v>0</v>
      </c>
      <c r="K213">
        <v>0</v>
      </c>
      <c r="L213">
        <v>0</v>
      </c>
      <c r="M213">
        <v>0</v>
      </c>
    </row>
    <row r="214" spans="1:13" x14ac:dyDescent="0.25">
      <c r="A214" t="s">
        <v>703</v>
      </c>
      <c r="B214">
        <f t="shared" si="3"/>
        <v>2102</v>
      </c>
      <c r="C214">
        <v>1872</v>
      </c>
      <c r="D214">
        <v>230</v>
      </c>
      <c r="F214" t="s">
        <v>259</v>
      </c>
      <c r="G214">
        <v>0</v>
      </c>
      <c r="H214">
        <v>0</v>
      </c>
      <c r="I214" t="s">
        <v>259</v>
      </c>
      <c r="J214">
        <v>0</v>
      </c>
      <c r="K214">
        <v>0</v>
      </c>
      <c r="L214">
        <v>0</v>
      </c>
      <c r="M214">
        <v>0</v>
      </c>
    </row>
    <row r="215" spans="1:13" x14ac:dyDescent="0.25">
      <c r="A215">
        <v>804751</v>
      </c>
      <c r="B215">
        <f t="shared" si="3"/>
        <v>253</v>
      </c>
      <c r="C215">
        <v>91</v>
      </c>
      <c r="D215">
        <v>162</v>
      </c>
      <c r="F215" t="s">
        <v>260</v>
      </c>
      <c r="G215">
        <v>0</v>
      </c>
      <c r="H215">
        <v>0</v>
      </c>
      <c r="I215" t="s">
        <v>260</v>
      </c>
      <c r="J215">
        <v>0</v>
      </c>
      <c r="K215">
        <v>0</v>
      </c>
      <c r="L215">
        <v>0</v>
      </c>
      <c r="M215">
        <v>0</v>
      </c>
    </row>
    <row r="216" spans="1:13" x14ac:dyDescent="0.25">
      <c r="A216" t="s">
        <v>704</v>
      </c>
      <c r="B216">
        <f t="shared" si="3"/>
        <v>0</v>
      </c>
      <c r="C216">
        <v>0</v>
      </c>
      <c r="D216">
        <v>0</v>
      </c>
      <c r="F216" t="s">
        <v>261</v>
      </c>
      <c r="G216">
        <v>0</v>
      </c>
      <c r="H216">
        <v>0</v>
      </c>
      <c r="I216" t="s">
        <v>261</v>
      </c>
      <c r="J216">
        <v>0</v>
      </c>
      <c r="K216">
        <v>0</v>
      </c>
      <c r="L216">
        <v>0</v>
      </c>
      <c r="M216">
        <v>0</v>
      </c>
    </row>
    <row r="217" spans="1:13" x14ac:dyDescent="0.25">
      <c r="A217" t="s">
        <v>707</v>
      </c>
      <c r="B217">
        <f t="shared" si="3"/>
        <v>1</v>
      </c>
      <c r="C217">
        <v>1</v>
      </c>
      <c r="D217">
        <v>0</v>
      </c>
      <c r="F217" t="s">
        <v>262</v>
      </c>
      <c r="G217">
        <v>0</v>
      </c>
      <c r="H217">
        <v>0</v>
      </c>
      <c r="I217" t="s">
        <v>262</v>
      </c>
      <c r="J217">
        <v>0</v>
      </c>
      <c r="K217">
        <v>0</v>
      </c>
      <c r="L217">
        <v>0</v>
      </c>
      <c r="M217">
        <v>0</v>
      </c>
    </row>
    <row r="218" spans="1:13" x14ac:dyDescent="0.25">
      <c r="A218" t="s">
        <v>710</v>
      </c>
      <c r="B218">
        <f t="shared" si="3"/>
        <v>5</v>
      </c>
      <c r="C218">
        <v>5</v>
      </c>
      <c r="D218">
        <v>0</v>
      </c>
      <c r="F218" t="s">
        <v>263</v>
      </c>
      <c r="G218">
        <v>0</v>
      </c>
      <c r="H218">
        <v>0</v>
      </c>
      <c r="I218" t="s">
        <v>263</v>
      </c>
      <c r="J218">
        <v>0</v>
      </c>
      <c r="K218">
        <v>0</v>
      </c>
      <c r="L218">
        <v>0</v>
      </c>
      <c r="M218">
        <v>0</v>
      </c>
    </row>
    <row r="219" spans="1:13" x14ac:dyDescent="0.25">
      <c r="A219" t="s">
        <v>712</v>
      </c>
      <c r="B219">
        <f t="shared" si="3"/>
        <v>654</v>
      </c>
      <c r="C219">
        <v>0</v>
      </c>
      <c r="D219">
        <v>654</v>
      </c>
      <c r="F219" t="s">
        <v>264</v>
      </c>
      <c r="G219">
        <v>0</v>
      </c>
      <c r="H219">
        <v>0</v>
      </c>
      <c r="I219" t="s">
        <v>264</v>
      </c>
      <c r="J219">
        <v>0</v>
      </c>
      <c r="K219">
        <v>0</v>
      </c>
      <c r="L219">
        <v>0</v>
      </c>
      <c r="M219">
        <v>0</v>
      </c>
    </row>
    <row r="220" spans="1:13" x14ac:dyDescent="0.25">
      <c r="A220" t="s">
        <v>716</v>
      </c>
      <c r="B220">
        <f t="shared" si="3"/>
        <v>58</v>
      </c>
      <c r="C220">
        <v>58</v>
      </c>
      <c r="D220">
        <v>0</v>
      </c>
      <c r="F220" t="s">
        <v>265</v>
      </c>
      <c r="G220">
        <v>0</v>
      </c>
      <c r="H220">
        <v>0</v>
      </c>
      <c r="I220" t="s">
        <v>265</v>
      </c>
      <c r="J220">
        <v>0</v>
      </c>
      <c r="K220">
        <v>0</v>
      </c>
      <c r="L220">
        <v>0</v>
      </c>
      <c r="M220">
        <v>0</v>
      </c>
    </row>
    <row r="221" spans="1:13" x14ac:dyDescent="0.25">
      <c r="A221" t="s">
        <v>717</v>
      </c>
      <c r="B221">
        <f t="shared" si="3"/>
        <v>58</v>
      </c>
      <c r="C221">
        <v>58</v>
      </c>
      <c r="D221">
        <v>0</v>
      </c>
      <c r="F221" t="s">
        <v>266</v>
      </c>
      <c r="G221">
        <v>0</v>
      </c>
      <c r="H221">
        <v>0</v>
      </c>
      <c r="I221" t="s">
        <v>266</v>
      </c>
      <c r="J221">
        <v>0</v>
      </c>
      <c r="K221">
        <v>0</v>
      </c>
      <c r="L221">
        <v>0</v>
      </c>
      <c r="M221">
        <v>0</v>
      </c>
    </row>
    <row r="222" spans="1:13" x14ac:dyDescent="0.25">
      <c r="A222" t="s">
        <v>719</v>
      </c>
      <c r="B222">
        <f t="shared" si="3"/>
        <v>0</v>
      </c>
      <c r="C222">
        <v>0</v>
      </c>
      <c r="D222">
        <v>0</v>
      </c>
      <c r="F222" t="s">
        <v>267</v>
      </c>
      <c r="G222">
        <v>0</v>
      </c>
      <c r="H222">
        <v>0</v>
      </c>
      <c r="I222" t="s">
        <v>267</v>
      </c>
      <c r="J222">
        <v>0</v>
      </c>
      <c r="K222">
        <v>0</v>
      </c>
      <c r="L222">
        <v>0</v>
      </c>
      <c r="M222">
        <v>0</v>
      </c>
    </row>
    <row r="223" spans="1:13" x14ac:dyDescent="0.25">
      <c r="A223" t="s">
        <v>723</v>
      </c>
      <c r="B223">
        <f t="shared" si="3"/>
        <v>2</v>
      </c>
      <c r="C223">
        <v>2</v>
      </c>
      <c r="D223">
        <v>0</v>
      </c>
      <c r="F223" t="s">
        <v>268</v>
      </c>
      <c r="G223">
        <v>0</v>
      </c>
      <c r="H223">
        <v>0</v>
      </c>
      <c r="I223" t="s">
        <v>268</v>
      </c>
      <c r="J223">
        <v>0</v>
      </c>
      <c r="K223">
        <v>0</v>
      </c>
      <c r="L223">
        <v>0</v>
      </c>
      <c r="M223">
        <v>0</v>
      </c>
    </row>
    <row r="224" spans="1:13" x14ac:dyDescent="0.25">
      <c r="A224" t="s">
        <v>725</v>
      </c>
      <c r="B224">
        <f t="shared" si="3"/>
        <v>0</v>
      </c>
      <c r="C224">
        <v>0</v>
      </c>
      <c r="D224">
        <v>0</v>
      </c>
      <c r="F224" t="s">
        <v>269</v>
      </c>
      <c r="G224">
        <v>0</v>
      </c>
      <c r="H224">
        <v>0</v>
      </c>
      <c r="I224" t="s">
        <v>269</v>
      </c>
      <c r="J224">
        <v>0</v>
      </c>
      <c r="K224">
        <v>0</v>
      </c>
      <c r="L224">
        <v>0</v>
      </c>
      <c r="M224">
        <v>0</v>
      </c>
    </row>
    <row r="225" spans="1:13" x14ac:dyDescent="0.25">
      <c r="A225" t="s">
        <v>727</v>
      </c>
      <c r="B225">
        <f t="shared" si="3"/>
        <v>0</v>
      </c>
      <c r="C225">
        <v>0</v>
      </c>
      <c r="D225">
        <v>0</v>
      </c>
      <c r="F225" t="s">
        <v>270</v>
      </c>
      <c r="G225">
        <v>0</v>
      </c>
      <c r="H225">
        <v>0</v>
      </c>
      <c r="I225" t="s">
        <v>270</v>
      </c>
      <c r="J225">
        <v>0</v>
      </c>
      <c r="K225">
        <v>0</v>
      </c>
      <c r="L225">
        <v>0</v>
      </c>
      <c r="M225">
        <v>0</v>
      </c>
    </row>
    <row r="226" spans="1:13" x14ac:dyDescent="0.25">
      <c r="A226" t="s">
        <v>728</v>
      </c>
      <c r="B226">
        <f t="shared" si="3"/>
        <v>0</v>
      </c>
      <c r="C226">
        <v>0</v>
      </c>
      <c r="D226">
        <v>0</v>
      </c>
      <c r="F226" t="s">
        <v>271</v>
      </c>
      <c r="G226">
        <v>0</v>
      </c>
      <c r="H226">
        <v>0</v>
      </c>
      <c r="I226" t="s">
        <v>271</v>
      </c>
      <c r="J226">
        <v>0</v>
      </c>
      <c r="K226">
        <v>0</v>
      </c>
      <c r="L226">
        <v>0</v>
      </c>
      <c r="M226">
        <v>0</v>
      </c>
    </row>
    <row r="227" spans="1:13" x14ac:dyDescent="0.25">
      <c r="A227" t="s">
        <v>730</v>
      </c>
      <c r="B227">
        <f t="shared" si="3"/>
        <v>3</v>
      </c>
      <c r="C227">
        <v>3</v>
      </c>
      <c r="D227">
        <v>0</v>
      </c>
      <c r="F227" t="s">
        <v>272</v>
      </c>
      <c r="G227">
        <v>0</v>
      </c>
      <c r="H227">
        <v>0</v>
      </c>
      <c r="I227" t="s">
        <v>272</v>
      </c>
      <c r="J227">
        <v>0</v>
      </c>
      <c r="K227">
        <v>0</v>
      </c>
      <c r="L227">
        <v>0</v>
      </c>
      <c r="M227">
        <v>0</v>
      </c>
    </row>
    <row r="228" spans="1:13" x14ac:dyDescent="0.25">
      <c r="A228" t="s">
        <v>731</v>
      </c>
      <c r="B228">
        <f t="shared" si="3"/>
        <v>0</v>
      </c>
      <c r="C228">
        <v>0</v>
      </c>
      <c r="D228">
        <v>0</v>
      </c>
      <c r="F228" t="s">
        <v>273</v>
      </c>
      <c r="G228">
        <v>0</v>
      </c>
      <c r="H228">
        <v>0</v>
      </c>
      <c r="I228" t="s">
        <v>273</v>
      </c>
      <c r="J228">
        <v>0</v>
      </c>
      <c r="K228">
        <v>0</v>
      </c>
      <c r="L228">
        <v>0</v>
      </c>
      <c r="M228">
        <v>0</v>
      </c>
    </row>
    <row r="229" spans="1:13" x14ac:dyDescent="0.25">
      <c r="A229" t="s">
        <v>734</v>
      </c>
      <c r="B229">
        <f t="shared" si="3"/>
        <v>2</v>
      </c>
      <c r="C229">
        <v>2</v>
      </c>
      <c r="D229">
        <v>0</v>
      </c>
      <c r="F229" t="s">
        <v>274</v>
      </c>
      <c r="G229">
        <v>0</v>
      </c>
      <c r="H229">
        <v>0</v>
      </c>
      <c r="I229" t="s">
        <v>274</v>
      </c>
      <c r="J229">
        <v>0</v>
      </c>
      <c r="K229">
        <v>0</v>
      </c>
      <c r="L229">
        <v>0</v>
      </c>
      <c r="M229">
        <v>0</v>
      </c>
    </row>
    <row r="230" spans="1:13" x14ac:dyDescent="0.25">
      <c r="A230">
        <v>5301000287</v>
      </c>
      <c r="B230">
        <f t="shared" si="3"/>
        <v>1</v>
      </c>
      <c r="C230">
        <v>1</v>
      </c>
      <c r="D230">
        <v>0</v>
      </c>
      <c r="F230" t="s">
        <v>275</v>
      </c>
      <c r="G230">
        <v>0</v>
      </c>
      <c r="H230">
        <v>0</v>
      </c>
      <c r="I230" t="s">
        <v>275</v>
      </c>
      <c r="J230">
        <v>0</v>
      </c>
      <c r="K230">
        <v>0</v>
      </c>
      <c r="L230">
        <v>0</v>
      </c>
      <c r="M230">
        <v>0</v>
      </c>
    </row>
    <row r="231" spans="1:13" x14ac:dyDescent="0.25">
      <c r="A231" t="s">
        <v>736</v>
      </c>
      <c r="B231">
        <f t="shared" si="3"/>
        <v>0</v>
      </c>
      <c r="C231">
        <v>0</v>
      </c>
      <c r="D231">
        <v>0</v>
      </c>
      <c r="F231" t="s">
        <v>276</v>
      </c>
      <c r="G231">
        <v>0</v>
      </c>
      <c r="H231">
        <v>0</v>
      </c>
      <c r="I231" t="s">
        <v>276</v>
      </c>
      <c r="J231">
        <v>0</v>
      </c>
      <c r="K231">
        <v>0</v>
      </c>
      <c r="L231">
        <v>0</v>
      </c>
      <c r="M231">
        <v>0</v>
      </c>
    </row>
    <row r="232" spans="1:13" x14ac:dyDescent="0.25">
      <c r="A232" t="s">
        <v>737</v>
      </c>
      <c r="B232">
        <f t="shared" si="3"/>
        <v>0</v>
      </c>
      <c r="C232">
        <v>0</v>
      </c>
      <c r="D232">
        <v>0</v>
      </c>
      <c r="F232" t="s">
        <v>277</v>
      </c>
      <c r="G232">
        <v>0</v>
      </c>
      <c r="H232">
        <v>0</v>
      </c>
      <c r="I232" t="s">
        <v>277</v>
      </c>
      <c r="J232">
        <v>0</v>
      </c>
      <c r="K232">
        <v>0</v>
      </c>
      <c r="L232">
        <v>0</v>
      </c>
      <c r="M232">
        <v>0</v>
      </c>
    </row>
    <row r="233" spans="1:13" x14ac:dyDescent="0.25">
      <c r="A233" t="s">
        <v>739</v>
      </c>
      <c r="B233">
        <f t="shared" si="3"/>
        <v>0</v>
      </c>
      <c r="C233">
        <v>0</v>
      </c>
      <c r="D233">
        <v>0</v>
      </c>
      <c r="F233" t="s">
        <v>278</v>
      </c>
      <c r="G233">
        <v>0</v>
      </c>
      <c r="H233">
        <v>0</v>
      </c>
      <c r="I233" t="s">
        <v>278</v>
      </c>
      <c r="J233">
        <v>0</v>
      </c>
      <c r="K233">
        <v>0</v>
      </c>
      <c r="L233">
        <v>0</v>
      </c>
      <c r="M233">
        <v>0</v>
      </c>
    </row>
    <row r="234" spans="1:13" x14ac:dyDescent="0.25">
      <c r="A234" t="s">
        <v>740</v>
      </c>
      <c r="B234">
        <f t="shared" si="3"/>
        <v>1</v>
      </c>
      <c r="C234">
        <v>1</v>
      </c>
      <c r="D234">
        <v>0</v>
      </c>
      <c r="F234" t="s">
        <v>279</v>
      </c>
      <c r="G234">
        <v>0</v>
      </c>
      <c r="H234">
        <v>0</v>
      </c>
      <c r="I234" t="s">
        <v>279</v>
      </c>
      <c r="J234">
        <v>0</v>
      </c>
      <c r="K234">
        <v>0</v>
      </c>
      <c r="L234">
        <v>0</v>
      </c>
      <c r="M234">
        <v>0</v>
      </c>
    </row>
    <row r="235" spans="1:13" x14ac:dyDescent="0.25">
      <c r="A235" t="s">
        <v>741</v>
      </c>
      <c r="B235">
        <f t="shared" si="3"/>
        <v>1</v>
      </c>
      <c r="C235">
        <v>1</v>
      </c>
      <c r="D235">
        <v>0</v>
      </c>
      <c r="F235" t="s">
        <v>280</v>
      </c>
      <c r="G235">
        <v>0</v>
      </c>
      <c r="H235">
        <v>0</v>
      </c>
      <c r="I235" t="s">
        <v>280</v>
      </c>
      <c r="J235">
        <v>0</v>
      </c>
      <c r="K235">
        <v>0</v>
      </c>
      <c r="L235">
        <v>0</v>
      </c>
      <c r="M235">
        <v>0</v>
      </c>
    </row>
    <row r="236" spans="1:13" x14ac:dyDescent="0.25">
      <c r="A236" t="s">
        <v>742</v>
      </c>
      <c r="B236">
        <f t="shared" si="3"/>
        <v>3</v>
      </c>
      <c r="C236">
        <v>3</v>
      </c>
      <c r="D236">
        <v>0</v>
      </c>
      <c r="F236" t="s">
        <v>281</v>
      </c>
      <c r="G236">
        <v>0</v>
      </c>
      <c r="H236">
        <v>0</v>
      </c>
      <c r="I236" t="s">
        <v>281</v>
      </c>
      <c r="J236">
        <v>0</v>
      </c>
      <c r="K236">
        <v>0</v>
      </c>
      <c r="L236">
        <v>0</v>
      </c>
      <c r="M236">
        <v>0</v>
      </c>
    </row>
    <row r="237" spans="1:13" x14ac:dyDescent="0.25">
      <c r="A237" t="s">
        <v>743</v>
      </c>
      <c r="B237">
        <f t="shared" si="3"/>
        <v>3</v>
      </c>
      <c r="C237">
        <v>3</v>
      </c>
      <c r="D237">
        <v>0</v>
      </c>
      <c r="F237" t="s">
        <v>282</v>
      </c>
      <c r="G237">
        <v>0</v>
      </c>
      <c r="H237">
        <v>0</v>
      </c>
      <c r="I237" t="s">
        <v>282</v>
      </c>
      <c r="J237">
        <v>0</v>
      </c>
      <c r="K237">
        <v>0</v>
      </c>
      <c r="L237">
        <v>0</v>
      </c>
      <c r="M237">
        <v>0</v>
      </c>
    </row>
    <row r="238" spans="1:13" x14ac:dyDescent="0.25">
      <c r="A238" t="s">
        <v>744</v>
      </c>
      <c r="B238">
        <f t="shared" si="3"/>
        <v>2</v>
      </c>
      <c r="C238">
        <v>2</v>
      </c>
      <c r="D238">
        <v>0</v>
      </c>
      <c r="F238" t="s">
        <v>283</v>
      </c>
      <c r="G238">
        <v>0</v>
      </c>
      <c r="H238">
        <v>0</v>
      </c>
      <c r="I238" t="s">
        <v>283</v>
      </c>
      <c r="J238">
        <v>0</v>
      </c>
      <c r="K238">
        <v>0</v>
      </c>
      <c r="L238">
        <v>0</v>
      </c>
      <c r="M238">
        <v>0</v>
      </c>
    </row>
    <row r="239" spans="1:13" x14ac:dyDescent="0.25">
      <c r="A239" t="s">
        <v>747</v>
      </c>
      <c r="B239">
        <f t="shared" si="3"/>
        <v>3</v>
      </c>
      <c r="C239">
        <v>3</v>
      </c>
      <c r="D239">
        <v>0</v>
      </c>
      <c r="F239" t="s">
        <v>284</v>
      </c>
      <c r="G239">
        <v>0</v>
      </c>
      <c r="H239">
        <v>0</v>
      </c>
      <c r="I239" t="s">
        <v>284</v>
      </c>
      <c r="J239">
        <v>0</v>
      </c>
      <c r="K239">
        <v>0</v>
      </c>
      <c r="L239">
        <v>0</v>
      </c>
      <c r="M239">
        <v>0</v>
      </c>
    </row>
    <row r="240" spans="1:13" x14ac:dyDescent="0.25">
      <c r="A240">
        <v>869291</v>
      </c>
      <c r="B240">
        <f t="shared" si="3"/>
        <v>1</v>
      </c>
      <c r="C240">
        <v>1</v>
      </c>
      <c r="D240">
        <v>0</v>
      </c>
      <c r="F240" t="s">
        <v>285</v>
      </c>
      <c r="G240">
        <v>0</v>
      </c>
      <c r="H240">
        <v>0</v>
      </c>
      <c r="I240" t="s">
        <v>285</v>
      </c>
      <c r="J240">
        <v>0</v>
      </c>
      <c r="K240">
        <v>0</v>
      </c>
      <c r="L240">
        <v>0</v>
      </c>
      <c r="M240">
        <v>0</v>
      </c>
    </row>
    <row r="241" spans="1:13" x14ac:dyDescent="0.25">
      <c r="A241">
        <v>869553</v>
      </c>
      <c r="B241">
        <f t="shared" si="3"/>
        <v>13</v>
      </c>
      <c r="C241">
        <v>0</v>
      </c>
      <c r="D241">
        <v>13</v>
      </c>
      <c r="F241" t="s">
        <v>286</v>
      </c>
      <c r="G241">
        <v>0</v>
      </c>
      <c r="H241">
        <v>0</v>
      </c>
      <c r="I241" t="s">
        <v>286</v>
      </c>
      <c r="J241">
        <v>0</v>
      </c>
      <c r="K241">
        <v>0</v>
      </c>
      <c r="L241">
        <v>0</v>
      </c>
      <c r="M241">
        <v>0</v>
      </c>
    </row>
    <row r="242" spans="1:13" x14ac:dyDescent="0.25">
      <c r="A242">
        <v>773775</v>
      </c>
      <c r="B242">
        <f t="shared" si="3"/>
        <v>3</v>
      </c>
      <c r="C242">
        <v>0</v>
      </c>
      <c r="D242">
        <v>3</v>
      </c>
      <c r="F242" t="s">
        <v>287</v>
      </c>
      <c r="G242">
        <v>0</v>
      </c>
      <c r="H242">
        <v>0</v>
      </c>
      <c r="I242" t="s">
        <v>287</v>
      </c>
      <c r="J242">
        <v>0</v>
      </c>
      <c r="K242">
        <v>0</v>
      </c>
      <c r="L242">
        <v>0</v>
      </c>
      <c r="M242">
        <v>0</v>
      </c>
    </row>
    <row r="243" spans="1:13" x14ac:dyDescent="0.25">
      <c r="A243" t="s">
        <v>752</v>
      </c>
      <c r="B243">
        <f t="shared" si="3"/>
        <v>4</v>
      </c>
      <c r="C243">
        <v>4</v>
      </c>
      <c r="D243">
        <v>0</v>
      </c>
      <c r="F243" t="s">
        <v>288</v>
      </c>
      <c r="G243">
        <v>0</v>
      </c>
      <c r="H243">
        <v>0</v>
      </c>
      <c r="I243" t="s">
        <v>288</v>
      </c>
      <c r="J243">
        <v>0</v>
      </c>
      <c r="K243">
        <v>0</v>
      </c>
      <c r="L243">
        <v>0</v>
      </c>
      <c r="M243">
        <v>0</v>
      </c>
    </row>
    <row r="244" spans="1:13" x14ac:dyDescent="0.25">
      <c r="A244">
        <v>881118</v>
      </c>
      <c r="B244">
        <f t="shared" si="3"/>
        <v>22</v>
      </c>
      <c r="C244">
        <v>0</v>
      </c>
      <c r="D244">
        <v>22</v>
      </c>
      <c r="F244" t="s">
        <v>289</v>
      </c>
      <c r="G244">
        <v>0</v>
      </c>
      <c r="H244">
        <v>0</v>
      </c>
      <c r="I244" t="s">
        <v>289</v>
      </c>
      <c r="J244">
        <v>0</v>
      </c>
      <c r="K244">
        <v>0</v>
      </c>
      <c r="L244">
        <v>0</v>
      </c>
      <c r="M244">
        <v>0</v>
      </c>
    </row>
    <row r="245" spans="1:13" x14ac:dyDescent="0.25">
      <c r="A245" t="s">
        <v>754</v>
      </c>
      <c r="B245">
        <f t="shared" si="3"/>
        <v>3</v>
      </c>
      <c r="C245">
        <v>3</v>
      </c>
      <c r="D245">
        <v>0</v>
      </c>
      <c r="F245" t="s">
        <v>290</v>
      </c>
      <c r="G245">
        <v>0</v>
      </c>
      <c r="H245">
        <v>0</v>
      </c>
      <c r="I245" t="s">
        <v>290</v>
      </c>
      <c r="J245">
        <v>0</v>
      </c>
      <c r="K245">
        <v>0</v>
      </c>
      <c r="L245">
        <v>0</v>
      </c>
      <c r="M245">
        <v>0</v>
      </c>
    </row>
    <row r="246" spans="1:13" x14ac:dyDescent="0.25">
      <c r="A246" t="s">
        <v>984</v>
      </c>
      <c r="B246">
        <f t="shared" si="3"/>
        <v>5</v>
      </c>
      <c r="C246">
        <v>5</v>
      </c>
      <c r="D246">
        <v>0</v>
      </c>
      <c r="F246" t="s">
        <v>291</v>
      </c>
      <c r="G246">
        <v>0</v>
      </c>
      <c r="H246">
        <v>0</v>
      </c>
      <c r="I246" t="s">
        <v>291</v>
      </c>
      <c r="J246">
        <v>0</v>
      </c>
      <c r="K246">
        <v>0</v>
      </c>
      <c r="L246">
        <v>0</v>
      </c>
      <c r="M246">
        <v>0</v>
      </c>
    </row>
    <row r="247" spans="1:13" x14ac:dyDescent="0.25">
      <c r="A247" t="s">
        <v>756</v>
      </c>
      <c r="B247">
        <f t="shared" si="3"/>
        <v>1</v>
      </c>
      <c r="C247">
        <v>1</v>
      </c>
      <c r="D247">
        <v>0</v>
      </c>
      <c r="F247" t="s">
        <v>292</v>
      </c>
      <c r="G247">
        <v>0</v>
      </c>
      <c r="H247">
        <v>0</v>
      </c>
      <c r="I247" t="s">
        <v>292</v>
      </c>
      <c r="J247">
        <v>0</v>
      </c>
      <c r="K247">
        <v>0</v>
      </c>
      <c r="L247">
        <v>0</v>
      </c>
      <c r="M247">
        <v>0</v>
      </c>
    </row>
    <row r="248" spans="1:13" x14ac:dyDescent="0.25">
      <c r="A248" t="s">
        <v>757</v>
      </c>
      <c r="B248">
        <f t="shared" si="3"/>
        <v>2</v>
      </c>
      <c r="C248">
        <v>2</v>
      </c>
      <c r="D248">
        <v>0</v>
      </c>
      <c r="F248" t="s">
        <v>293</v>
      </c>
      <c r="G248">
        <v>0</v>
      </c>
      <c r="H248">
        <v>0</v>
      </c>
      <c r="I248" t="s">
        <v>293</v>
      </c>
      <c r="J248">
        <v>0</v>
      </c>
      <c r="K248">
        <v>0</v>
      </c>
      <c r="L248">
        <v>0</v>
      </c>
      <c r="M248">
        <v>0</v>
      </c>
    </row>
    <row r="249" spans="1:13" x14ac:dyDescent="0.25">
      <c r="A249" t="s">
        <v>758</v>
      </c>
      <c r="B249">
        <f t="shared" si="3"/>
        <v>2</v>
      </c>
      <c r="C249">
        <v>2</v>
      </c>
      <c r="D249">
        <v>0</v>
      </c>
      <c r="F249" t="s">
        <v>294</v>
      </c>
      <c r="G249">
        <v>0</v>
      </c>
      <c r="H249">
        <v>0</v>
      </c>
      <c r="I249" t="s">
        <v>294</v>
      </c>
      <c r="J249">
        <v>0</v>
      </c>
      <c r="K249">
        <v>0</v>
      </c>
      <c r="L249">
        <v>0</v>
      </c>
      <c r="M249">
        <v>0</v>
      </c>
    </row>
    <row r="250" spans="1:13" x14ac:dyDescent="0.25">
      <c r="A250" t="s">
        <v>759</v>
      </c>
      <c r="B250">
        <f t="shared" si="3"/>
        <v>1</v>
      </c>
      <c r="C250">
        <v>1</v>
      </c>
      <c r="D250">
        <v>0</v>
      </c>
      <c r="F250" t="s">
        <v>295</v>
      </c>
      <c r="G250">
        <v>0</v>
      </c>
      <c r="H250">
        <v>0</v>
      </c>
      <c r="I250" t="s">
        <v>295</v>
      </c>
      <c r="J250">
        <v>0</v>
      </c>
      <c r="K250">
        <v>0</v>
      </c>
      <c r="L250">
        <v>0</v>
      </c>
      <c r="M250">
        <v>0</v>
      </c>
    </row>
    <row r="251" spans="1:13" x14ac:dyDescent="0.25">
      <c r="A251" t="s">
        <v>763</v>
      </c>
      <c r="B251">
        <f t="shared" si="3"/>
        <v>1</v>
      </c>
      <c r="C251">
        <v>1</v>
      </c>
      <c r="D251">
        <v>0</v>
      </c>
      <c r="F251" t="s">
        <v>296</v>
      </c>
      <c r="G251">
        <v>0</v>
      </c>
      <c r="H251">
        <v>0</v>
      </c>
      <c r="I251" t="s">
        <v>296</v>
      </c>
      <c r="J251">
        <v>0</v>
      </c>
      <c r="K251">
        <v>0</v>
      </c>
      <c r="L251">
        <v>0</v>
      </c>
      <c r="M251">
        <v>0</v>
      </c>
    </row>
    <row r="252" spans="1:13" x14ac:dyDescent="0.25">
      <c r="A252">
        <v>877932</v>
      </c>
      <c r="B252">
        <f t="shared" si="3"/>
        <v>0</v>
      </c>
      <c r="C252">
        <v>0</v>
      </c>
      <c r="D252">
        <v>0</v>
      </c>
      <c r="F252" t="s">
        <v>297</v>
      </c>
      <c r="G252">
        <v>0</v>
      </c>
      <c r="H252">
        <v>0</v>
      </c>
      <c r="I252" t="s">
        <v>297</v>
      </c>
      <c r="J252">
        <v>0</v>
      </c>
      <c r="K252">
        <v>0</v>
      </c>
      <c r="L252">
        <v>0</v>
      </c>
      <c r="M252">
        <v>0</v>
      </c>
    </row>
    <row r="253" spans="1:13" x14ac:dyDescent="0.25">
      <c r="A253" t="s">
        <v>766</v>
      </c>
      <c r="B253">
        <f t="shared" si="3"/>
        <v>0</v>
      </c>
      <c r="C253">
        <v>0</v>
      </c>
      <c r="D253">
        <v>0</v>
      </c>
      <c r="F253" t="s">
        <v>298</v>
      </c>
      <c r="G253">
        <v>0</v>
      </c>
      <c r="H253">
        <v>0</v>
      </c>
      <c r="I253" t="s">
        <v>298</v>
      </c>
      <c r="J253">
        <v>0</v>
      </c>
      <c r="K253">
        <v>0</v>
      </c>
      <c r="L253">
        <v>0</v>
      </c>
      <c r="M253">
        <v>0</v>
      </c>
    </row>
    <row r="254" spans="1:13" x14ac:dyDescent="0.25">
      <c r="A254" t="s">
        <v>767</v>
      </c>
      <c r="B254">
        <f t="shared" si="3"/>
        <v>1</v>
      </c>
      <c r="C254">
        <v>1</v>
      </c>
      <c r="D254">
        <v>0</v>
      </c>
      <c r="F254" t="s">
        <v>299</v>
      </c>
      <c r="G254">
        <v>0</v>
      </c>
      <c r="H254">
        <v>0</v>
      </c>
      <c r="I254" t="s">
        <v>299</v>
      </c>
      <c r="J254">
        <v>0</v>
      </c>
      <c r="K254">
        <v>0</v>
      </c>
      <c r="L254">
        <v>0</v>
      </c>
      <c r="M254">
        <v>0</v>
      </c>
    </row>
    <row r="255" spans="1:13" x14ac:dyDescent="0.25">
      <c r="A255" t="s">
        <v>768</v>
      </c>
      <c r="B255">
        <f t="shared" si="3"/>
        <v>1</v>
      </c>
      <c r="C255">
        <v>1</v>
      </c>
      <c r="D255">
        <v>0</v>
      </c>
      <c r="F255" t="s">
        <v>300</v>
      </c>
      <c r="G255">
        <v>0</v>
      </c>
      <c r="H255">
        <v>0</v>
      </c>
      <c r="I255" t="s">
        <v>300</v>
      </c>
      <c r="J255">
        <v>0</v>
      </c>
      <c r="K255">
        <v>0</v>
      </c>
      <c r="L255">
        <v>0</v>
      </c>
      <c r="M255">
        <v>0</v>
      </c>
    </row>
    <row r="256" spans="1:13" x14ac:dyDescent="0.25">
      <c r="A256" t="s">
        <v>774</v>
      </c>
      <c r="B256">
        <f t="shared" si="3"/>
        <v>1</v>
      </c>
      <c r="C256">
        <v>1</v>
      </c>
      <c r="D256">
        <v>0</v>
      </c>
      <c r="F256" t="s">
        <v>301</v>
      </c>
      <c r="G256">
        <v>0</v>
      </c>
      <c r="H256">
        <v>0</v>
      </c>
      <c r="I256" t="s">
        <v>301</v>
      </c>
      <c r="J256">
        <v>0</v>
      </c>
      <c r="K256">
        <v>0</v>
      </c>
      <c r="L256">
        <v>0</v>
      </c>
      <c r="M256">
        <v>0</v>
      </c>
    </row>
    <row r="257" spans="1:13" x14ac:dyDescent="0.25">
      <c r="A257">
        <v>881119</v>
      </c>
      <c r="B257">
        <f t="shared" si="3"/>
        <v>2</v>
      </c>
      <c r="C257">
        <v>0</v>
      </c>
      <c r="D257">
        <v>2</v>
      </c>
      <c r="F257" t="s">
        <v>302</v>
      </c>
      <c r="G257">
        <v>0</v>
      </c>
      <c r="H257">
        <v>0</v>
      </c>
      <c r="I257" t="s">
        <v>302</v>
      </c>
      <c r="J257">
        <v>0</v>
      </c>
      <c r="K257">
        <v>0</v>
      </c>
      <c r="L257">
        <v>0</v>
      </c>
      <c r="M257">
        <v>0</v>
      </c>
    </row>
    <row r="258" spans="1:13" x14ac:dyDescent="0.25">
      <c r="A258" t="s">
        <v>778</v>
      </c>
      <c r="B258">
        <f t="shared" ref="B258:B321" si="4">C258+D258</f>
        <v>9</v>
      </c>
      <c r="C258">
        <v>9</v>
      </c>
      <c r="D258">
        <v>0</v>
      </c>
      <c r="F258" t="s">
        <v>303</v>
      </c>
      <c r="G258">
        <v>0</v>
      </c>
      <c r="H258">
        <v>0</v>
      </c>
      <c r="I258" t="s">
        <v>303</v>
      </c>
      <c r="J258">
        <v>0</v>
      </c>
      <c r="K258">
        <v>0</v>
      </c>
      <c r="L258">
        <v>0</v>
      </c>
      <c r="M258">
        <v>0</v>
      </c>
    </row>
    <row r="259" spans="1:13" x14ac:dyDescent="0.25">
      <c r="A259" t="s">
        <v>781</v>
      </c>
      <c r="B259">
        <f t="shared" si="4"/>
        <v>1</v>
      </c>
      <c r="C259">
        <v>1</v>
      </c>
      <c r="D259">
        <v>0</v>
      </c>
      <c r="F259" t="s">
        <v>304</v>
      </c>
      <c r="G259">
        <v>0</v>
      </c>
      <c r="H259">
        <v>0</v>
      </c>
      <c r="I259" t="s">
        <v>304</v>
      </c>
      <c r="J259">
        <v>0</v>
      </c>
      <c r="K259">
        <v>0</v>
      </c>
      <c r="L259">
        <v>0</v>
      </c>
      <c r="M259">
        <v>0</v>
      </c>
    </row>
    <row r="260" spans="1:13" x14ac:dyDescent="0.25">
      <c r="A260" t="s">
        <v>786</v>
      </c>
      <c r="B260">
        <f t="shared" si="4"/>
        <v>0</v>
      </c>
      <c r="C260">
        <v>0</v>
      </c>
      <c r="D260">
        <v>0</v>
      </c>
      <c r="F260" t="s">
        <v>305</v>
      </c>
      <c r="G260">
        <v>0</v>
      </c>
      <c r="H260">
        <v>0</v>
      </c>
      <c r="I260" t="s">
        <v>305</v>
      </c>
      <c r="J260">
        <v>0</v>
      </c>
      <c r="K260">
        <v>0</v>
      </c>
      <c r="L260">
        <v>0</v>
      </c>
      <c r="M260">
        <v>0</v>
      </c>
    </row>
    <row r="261" spans="1:13" x14ac:dyDescent="0.25">
      <c r="A261" t="s">
        <v>788</v>
      </c>
      <c r="B261">
        <f t="shared" si="4"/>
        <v>2</v>
      </c>
      <c r="C261">
        <v>2</v>
      </c>
      <c r="D261">
        <v>0</v>
      </c>
      <c r="F261" t="s">
        <v>306</v>
      </c>
      <c r="G261">
        <v>0</v>
      </c>
      <c r="H261">
        <v>0</v>
      </c>
      <c r="I261" t="s">
        <v>306</v>
      </c>
      <c r="J261">
        <v>0</v>
      </c>
      <c r="K261">
        <v>0</v>
      </c>
      <c r="L261">
        <v>0</v>
      </c>
      <c r="M261">
        <v>0</v>
      </c>
    </row>
    <row r="262" spans="1:13" x14ac:dyDescent="0.25">
      <c r="A262" t="s">
        <v>789</v>
      </c>
      <c r="B262">
        <f t="shared" si="4"/>
        <v>1</v>
      </c>
      <c r="C262">
        <v>1</v>
      </c>
      <c r="D262">
        <v>0</v>
      </c>
      <c r="F262" t="s">
        <v>307</v>
      </c>
      <c r="G262">
        <v>0</v>
      </c>
      <c r="H262">
        <v>0</v>
      </c>
      <c r="I262" t="s">
        <v>307</v>
      </c>
      <c r="J262">
        <v>0</v>
      </c>
      <c r="K262">
        <v>0</v>
      </c>
      <c r="L262">
        <v>0</v>
      </c>
      <c r="M262">
        <v>0</v>
      </c>
    </row>
    <row r="263" spans="1:13" x14ac:dyDescent="0.25">
      <c r="A263" t="s">
        <v>790</v>
      </c>
      <c r="B263">
        <f t="shared" si="4"/>
        <v>1</v>
      </c>
      <c r="C263">
        <v>1</v>
      </c>
      <c r="D263">
        <v>0</v>
      </c>
      <c r="F263" t="s">
        <v>308</v>
      </c>
      <c r="G263">
        <v>0</v>
      </c>
      <c r="H263">
        <v>0</v>
      </c>
      <c r="I263" t="s">
        <v>308</v>
      </c>
      <c r="J263">
        <v>0</v>
      </c>
      <c r="K263">
        <v>0</v>
      </c>
      <c r="L263">
        <v>0</v>
      </c>
      <c r="M263">
        <v>0</v>
      </c>
    </row>
    <row r="264" spans="1:13" x14ac:dyDescent="0.25">
      <c r="A264">
        <v>880912</v>
      </c>
      <c r="B264">
        <f t="shared" si="4"/>
        <v>0</v>
      </c>
      <c r="C264">
        <v>0</v>
      </c>
      <c r="D264">
        <v>0</v>
      </c>
      <c r="F264" t="s">
        <v>309</v>
      </c>
      <c r="G264">
        <v>0</v>
      </c>
      <c r="H264">
        <v>0</v>
      </c>
      <c r="I264" t="s">
        <v>309</v>
      </c>
      <c r="J264">
        <v>0</v>
      </c>
      <c r="K264">
        <v>0</v>
      </c>
      <c r="L264">
        <v>0</v>
      </c>
      <c r="M264">
        <v>0</v>
      </c>
    </row>
    <row r="265" spans="1:13" x14ac:dyDescent="0.25">
      <c r="A265">
        <v>880946</v>
      </c>
      <c r="B265">
        <f t="shared" si="4"/>
        <v>0</v>
      </c>
      <c r="C265">
        <v>0</v>
      </c>
      <c r="D265">
        <v>0</v>
      </c>
      <c r="F265" t="s">
        <v>310</v>
      </c>
      <c r="G265">
        <v>0</v>
      </c>
      <c r="H265">
        <v>0</v>
      </c>
      <c r="I265" t="s">
        <v>310</v>
      </c>
      <c r="J265">
        <v>0</v>
      </c>
      <c r="K265">
        <v>0</v>
      </c>
      <c r="L265">
        <v>0</v>
      </c>
      <c r="M265">
        <v>0</v>
      </c>
    </row>
    <row r="266" spans="1:13" x14ac:dyDescent="0.25">
      <c r="A266">
        <v>874946</v>
      </c>
      <c r="B266">
        <f t="shared" si="4"/>
        <v>0</v>
      </c>
      <c r="C266">
        <v>0</v>
      </c>
      <c r="D266">
        <v>0</v>
      </c>
      <c r="F266" t="s">
        <v>311</v>
      </c>
      <c r="G266">
        <v>0</v>
      </c>
      <c r="H266">
        <v>0</v>
      </c>
      <c r="I266" t="s">
        <v>311</v>
      </c>
      <c r="J266">
        <v>0</v>
      </c>
      <c r="K266">
        <v>0</v>
      </c>
      <c r="L266">
        <v>0</v>
      </c>
      <c r="M266">
        <v>0</v>
      </c>
    </row>
    <row r="267" spans="1:13" x14ac:dyDescent="0.25">
      <c r="A267" t="s">
        <v>791</v>
      </c>
      <c r="B267">
        <f t="shared" si="4"/>
        <v>0</v>
      </c>
      <c r="C267">
        <v>0</v>
      </c>
      <c r="D267">
        <v>0</v>
      </c>
      <c r="F267" t="s">
        <v>312</v>
      </c>
      <c r="G267">
        <v>0</v>
      </c>
      <c r="H267">
        <v>0</v>
      </c>
      <c r="I267" t="s">
        <v>312</v>
      </c>
      <c r="J267">
        <v>0</v>
      </c>
      <c r="K267">
        <v>0</v>
      </c>
      <c r="L267">
        <v>0</v>
      </c>
      <c r="M267">
        <v>0</v>
      </c>
    </row>
    <row r="268" spans="1:13" x14ac:dyDescent="0.25">
      <c r="A268" t="s">
        <v>793</v>
      </c>
      <c r="B268">
        <f t="shared" si="4"/>
        <v>5.7777777777777715</v>
      </c>
      <c r="C268">
        <v>0.77777777777777146</v>
      </c>
      <c r="D268">
        <v>5</v>
      </c>
      <c r="F268" t="s">
        <v>313</v>
      </c>
      <c r="G268">
        <v>0</v>
      </c>
      <c r="H268">
        <v>0</v>
      </c>
      <c r="I268" t="s">
        <v>313</v>
      </c>
      <c r="J268">
        <v>0</v>
      </c>
      <c r="K268">
        <v>0</v>
      </c>
      <c r="L268">
        <v>0</v>
      </c>
      <c r="M268">
        <v>0</v>
      </c>
    </row>
    <row r="269" spans="1:13" x14ac:dyDescent="0.25">
      <c r="A269">
        <v>885120</v>
      </c>
      <c r="B269">
        <f t="shared" si="4"/>
        <v>51</v>
      </c>
      <c r="C269">
        <v>27</v>
      </c>
      <c r="D269">
        <v>24</v>
      </c>
      <c r="F269" t="s">
        <v>314</v>
      </c>
      <c r="G269">
        <v>0</v>
      </c>
      <c r="H269">
        <v>0</v>
      </c>
      <c r="I269" t="s">
        <v>314</v>
      </c>
      <c r="J269">
        <v>0</v>
      </c>
      <c r="K269">
        <v>0</v>
      </c>
      <c r="L269">
        <v>0</v>
      </c>
      <c r="M269">
        <v>0</v>
      </c>
    </row>
    <row r="270" spans="1:13" x14ac:dyDescent="0.25">
      <c r="A270">
        <v>885194</v>
      </c>
      <c r="B270">
        <f t="shared" si="4"/>
        <v>8</v>
      </c>
      <c r="C270">
        <v>0</v>
      </c>
      <c r="D270">
        <v>8</v>
      </c>
      <c r="F270" t="s">
        <v>315</v>
      </c>
      <c r="G270">
        <v>0</v>
      </c>
      <c r="H270">
        <v>0</v>
      </c>
      <c r="I270" t="s">
        <v>315</v>
      </c>
      <c r="J270">
        <v>0</v>
      </c>
      <c r="K270">
        <v>0</v>
      </c>
      <c r="L270">
        <v>0</v>
      </c>
      <c r="M270">
        <v>0</v>
      </c>
    </row>
    <row r="271" spans="1:13" x14ac:dyDescent="0.25">
      <c r="A271">
        <v>874950</v>
      </c>
      <c r="B271">
        <f t="shared" si="4"/>
        <v>0</v>
      </c>
      <c r="C271">
        <v>0</v>
      </c>
      <c r="D271">
        <v>0</v>
      </c>
      <c r="F271" t="s">
        <v>316</v>
      </c>
      <c r="G271">
        <v>0</v>
      </c>
      <c r="H271">
        <v>0</v>
      </c>
      <c r="I271" t="s">
        <v>316</v>
      </c>
      <c r="J271">
        <v>0</v>
      </c>
      <c r="K271">
        <v>0</v>
      </c>
      <c r="L271">
        <v>0</v>
      </c>
      <c r="M271">
        <v>0</v>
      </c>
    </row>
    <row r="272" spans="1:13" x14ac:dyDescent="0.25">
      <c r="A272">
        <v>803820</v>
      </c>
      <c r="B272">
        <f t="shared" si="4"/>
        <v>0</v>
      </c>
      <c r="C272">
        <v>0</v>
      </c>
      <c r="D272">
        <v>0</v>
      </c>
      <c r="F272" t="s">
        <v>317</v>
      </c>
      <c r="G272">
        <v>0</v>
      </c>
      <c r="H272">
        <v>0</v>
      </c>
      <c r="I272" t="s">
        <v>317</v>
      </c>
      <c r="J272">
        <v>0</v>
      </c>
      <c r="K272">
        <v>0</v>
      </c>
      <c r="L272">
        <v>0</v>
      </c>
      <c r="M272">
        <v>0</v>
      </c>
    </row>
    <row r="273" spans="1:13" x14ac:dyDescent="0.25">
      <c r="A273">
        <v>881285</v>
      </c>
      <c r="B273">
        <f t="shared" si="4"/>
        <v>30</v>
      </c>
      <c r="C273">
        <v>0</v>
      </c>
      <c r="D273">
        <v>30</v>
      </c>
      <c r="F273" t="s">
        <v>318</v>
      </c>
      <c r="G273">
        <v>0</v>
      </c>
      <c r="H273">
        <v>0</v>
      </c>
      <c r="I273" t="s">
        <v>318</v>
      </c>
      <c r="J273">
        <v>0</v>
      </c>
      <c r="K273">
        <v>0</v>
      </c>
      <c r="L273">
        <v>0</v>
      </c>
      <c r="M273">
        <v>0</v>
      </c>
    </row>
    <row r="274" spans="1:13" x14ac:dyDescent="0.25">
      <c r="A274" t="s">
        <v>797</v>
      </c>
      <c r="B274">
        <f t="shared" si="4"/>
        <v>12</v>
      </c>
      <c r="C274">
        <v>12</v>
      </c>
      <c r="D274">
        <v>0</v>
      </c>
      <c r="F274" t="s">
        <v>319</v>
      </c>
      <c r="G274">
        <v>0</v>
      </c>
      <c r="H274">
        <v>0</v>
      </c>
      <c r="I274" t="s">
        <v>319</v>
      </c>
      <c r="J274">
        <v>0</v>
      </c>
      <c r="K274">
        <v>0</v>
      </c>
      <c r="L274">
        <v>0</v>
      </c>
      <c r="M274">
        <v>0</v>
      </c>
    </row>
    <row r="275" spans="1:13" x14ac:dyDescent="0.25">
      <c r="A275" t="s">
        <v>799</v>
      </c>
      <c r="B275">
        <f t="shared" si="4"/>
        <v>0</v>
      </c>
      <c r="C275">
        <v>0</v>
      </c>
      <c r="D275">
        <v>0</v>
      </c>
      <c r="F275" t="s">
        <v>320</v>
      </c>
      <c r="G275">
        <v>0</v>
      </c>
      <c r="H275">
        <v>0</v>
      </c>
      <c r="I275" t="s">
        <v>320</v>
      </c>
      <c r="J275">
        <v>0</v>
      </c>
      <c r="K275">
        <v>0</v>
      </c>
      <c r="L275">
        <v>0</v>
      </c>
      <c r="M275">
        <v>0</v>
      </c>
    </row>
    <row r="276" spans="1:13" x14ac:dyDescent="0.25">
      <c r="A276" t="s">
        <v>816</v>
      </c>
      <c r="B276">
        <f t="shared" si="4"/>
        <v>0</v>
      </c>
      <c r="C276">
        <v>0</v>
      </c>
      <c r="D276">
        <v>0</v>
      </c>
      <c r="F276" t="s">
        <v>321</v>
      </c>
      <c r="G276">
        <v>0</v>
      </c>
      <c r="H276">
        <v>0</v>
      </c>
      <c r="I276" t="s">
        <v>321</v>
      </c>
      <c r="J276">
        <v>0</v>
      </c>
      <c r="K276">
        <v>0</v>
      </c>
      <c r="L276">
        <v>0</v>
      </c>
      <c r="M276">
        <v>0</v>
      </c>
    </row>
    <row r="277" spans="1:13" x14ac:dyDescent="0.25">
      <c r="A277" t="s">
        <v>817</v>
      </c>
      <c r="B277">
        <f t="shared" si="4"/>
        <v>0</v>
      </c>
      <c r="C277">
        <v>0</v>
      </c>
      <c r="D277">
        <v>0</v>
      </c>
      <c r="F277" t="s">
        <v>322</v>
      </c>
      <c r="G277">
        <v>0</v>
      </c>
      <c r="H277">
        <v>0</v>
      </c>
      <c r="I277" t="s">
        <v>322</v>
      </c>
      <c r="J277">
        <v>0</v>
      </c>
      <c r="K277">
        <v>0</v>
      </c>
      <c r="L277">
        <v>0</v>
      </c>
      <c r="M277">
        <v>0</v>
      </c>
    </row>
    <row r="278" spans="1:13" x14ac:dyDescent="0.25">
      <c r="A278" t="s">
        <v>818</v>
      </c>
      <c r="B278">
        <f t="shared" si="4"/>
        <v>0</v>
      </c>
      <c r="C278">
        <v>0</v>
      </c>
      <c r="D278">
        <v>0</v>
      </c>
      <c r="F278" t="s">
        <v>323</v>
      </c>
      <c r="G278">
        <v>0</v>
      </c>
      <c r="H278">
        <v>0</v>
      </c>
      <c r="I278" t="s">
        <v>323</v>
      </c>
      <c r="J278">
        <v>0</v>
      </c>
      <c r="K278">
        <v>0</v>
      </c>
      <c r="L278">
        <v>0</v>
      </c>
      <c r="M278">
        <v>0</v>
      </c>
    </row>
    <row r="279" spans="1:13" x14ac:dyDescent="0.25">
      <c r="A279" t="s">
        <v>819</v>
      </c>
      <c r="B279">
        <f t="shared" si="4"/>
        <v>0</v>
      </c>
      <c r="C279">
        <v>0</v>
      </c>
      <c r="D279">
        <v>0</v>
      </c>
      <c r="F279" t="s">
        <v>324</v>
      </c>
      <c r="G279">
        <v>0</v>
      </c>
      <c r="H279">
        <v>0</v>
      </c>
      <c r="I279" t="s">
        <v>324</v>
      </c>
      <c r="J279">
        <v>0</v>
      </c>
      <c r="K279">
        <v>0</v>
      </c>
      <c r="L279">
        <v>0</v>
      </c>
      <c r="M279">
        <v>0</v>
      </c>
    </row>
    <row r="280" spans="1:13" x14ac:dyDescent="0.25">
      <c r="A280">
        <v>881568</v>
      </c>
      <c r="B280">
        <f t="shared" si="4"/>
        <v>0</v>
      </c>
      <c r="C280">
        <v>0</v>
      </c>
      <c r="D280">
        <v>0</v>
      </c>
      <c r="F280" t="s">
        <v>325</v>
      </c>
      <c r="G280">
        <v>0</v>
      </c>
      <c r="H280">
        <v>0</v>
      </c>
      <c r="I280" t="s">
        <v>325</v>
      </c>
      <c r="J280">
        <v>0</v>
      </c>
      <c r="K280">
        <v>0</v>
      </c>
      <c r="L280">
        <v>0</v>
      </c>
      <c r="M280">
        <v>0</v>
      </c>
    </row>
    <row r="281" spans="1:13" x14ac:dyDescent="0.25">
      <c r="A281">
        <v>550001</v>
      </c>
      <c r="B281">
        <f t="shared" si="4"/>
        <v>0</v>
      </c>
      <c r="C281">
        <v>0</v>
      </c>
      <c r="D281">
        <v>0</v>
      </c>
      <c r="F281" t="s">
        <v>326</v>
      </c>
      <c r="G281">
        <v>0</v>
      </c>
      <c r="H281">
        <v>0</v>
      </c>
      <c r="I281" t="s">
        <v>326</v>
      </c>
      <c r="J281">
        <v>0</v>
      </c>
      <c r="K281">
        <v>0</v>
      </c>
      <c r="L281">
        <v>0</v>
      </c>
      <c r="M281">
        <v>0</v>
      </c>
    </row>
    <row r="282" spans="1:13" x14ac:dyDescent="0.25">
      <c r="A282">
        <v>450001</v>
      </c>
      <c r="B282">
        <f t="shared" si="4"/>
        <v>0</v>
      </c>
      <c r="C282">
        <v>0</v>
      </c>
      <c r="D282">
        <v>0</v>
      </c>
      <c r="F282" t="s">
        <v>327</v>
      </c>
      <c r="G282">
        <v>0</v>
      </c>
      <c r="H282">
        <v>0</v>
      </c>
      <c r="I282" t="s">
        <v>327</v>
      </c>
      <c r="J282">
        <v>0</v>
      </c>
      <c r="K282">
        <v>0</v>
      </c>
      <c r="L282">
        <v>0</v>
      </c>
      <c r="M282">
        <v>0</v>
      </c>
    </row>
    <row r="283" spans="1:13" x14ac:dyDescent="0.25">
      <c r="A283">
        <v>450013</v>
      </c>
      <c r="B283">
        <f t="shared" si="4"/>
        <v>4087</v>
      </c>
      <c r="C283">
        <v>2976</v>
      </c>
      <c r="D283">
        <v>1111</v>
      </c>
      <c r="F283" t="s">
        <v>328</v>
      </c>
      <c r="G283">
        <v>0</v>
      </c>
      <c r="H283">
        <v>0</v>
      </c>
      <c r="I283" t="s">
        <v>328</v>
      </c>
      <c r="J283">
        <v>0</v>
      </c>
      <c r="K283">
        <v>0</v>
      </c>
      <c r="L283">
        <v>0</v>
      </c>
      <c r="M283">
        <v>0</v>
      </c>
    </row>
    <row r="284" spans="1:13" x14ac:dyDescent="0.25">
      <c r="A284">
        <v>450012</v>
      </c>
      <c r="B284">
        <f t="shared" si="4"/>
        <v>118</v>
      </c>
      <c r="C284">
        <v>59</v>
      </c>
      <c r="D284">
        <v>59</v>
      </c>
      <c r="F284" t="s">
        <v>329</v>
      </c>
      <c r="G284">
        <v>0</v>
      </c>
      <c r="H284">
        <v>0</v>
      </c>
      <c r="I284" t="s">
        <v>329</v>
      </c>
      <c r="J284">
        <v>0</v>
      </c>
      <c r="K284">
        <v>0</v>
      </c>
      <c r="L284">
        <v>0</v>
      </c>
      <c r="M284">
        <v>0</v>
      </c>
    </row>
    <row r="285" spans="1:13" x14ac:dyDescent="0.25">
      <c r="A285">
        <v>887715</v>
      </c>
      <c r="B285">
        <f t="shared" si="4"/>
        <v>14</v>
      </c>
      <c r="C285">
        <v>0</v>
      </c>
      <c r="D285">
        <v>14</v>
      </c>
      <c r="F285" t="s">
        <v>330</v>
      </c>
      <c r="G285">
        <v>0</v>
      </c>
      <c r="H285">
        <v>0</v>
      </c>
      <c r="I285" t="s">
        <v>330</v>
      </c>
      <c r="J285">
        <v>0</v>
      </c>
      <c r="K285">
        <v>0</v>
      </c>
      <c r="L285">
        <v>0</v>
      </c>
      <c r="M285">
        <v>0</v>
      </c>
    </row>
    <row r="286" spans="1:13" x14ac:dyDescent="0.25">
      <c r="A286">
        <v>887517</v>
      </c>
      <c r="B286">
        <f t="shared" si="4"/>
        <v>80</v>
      </c>
      <c r="C286">
        <v>0</v>
      </c>
      <c r="D286">
        <v>80</v>
      </c>
      <c r="F286" t="s">
        <v>331</v>
      </c>
      <c r="G286">
        <v>0</v>
      </c>
      <c r="H286">
        <v>0</v>
      </c>
      <c r="I286" t="s">
        <v>331</v>
      </c>
      <c r="J286">
        <v>0</v>
      </c>
      <c r="K286">
        <v>0</v>
      </c>
      <c r="L286">
        <v>0</v>
      </c>
      <c r="M286">
        <v>0</v>
      </c>
    </row>
    <row r="287" spans="1:13" x14ac:dyDescent="0.25">
      <c r="A287">
        <v>150035</v>
      </c>
      <c r="B287">
        <f t="shared" si="4"/>
        <v>8</v>
      </c>
      <c r="C287">
        <v>0</v>
      </c>
      <c r="D287">
        <v>8</v>
      </c>
      <c r="F287" t="s">
        <v>332</v>
      </c>
      <c r="G287">
        <v>0</v>
      </c>
      <c r="H287">
        <v>0</v>
      </c>
      <c r="I287" t="s">
        <v>332</v>
      </c>
      <c r="J287">
        <v>0</v>
      </c>
      <c r="K287">
        <v>0</v>
      </c>
      <c r="L287">
        <v>0</v>
      </c>
      <c r="M287">
        <v>0</v>
      </c>
    </row>
    <row r="288" spans="1:13" x14ac:dyDescent="0.25">
      <c r="A288" t="s">
        <v>824</v>
      </c>
      <c r="B288">
        <f t="shared" si="4"/>
        <v>0</v>
      </c>
      <c r="C288">
        <v>0</v>
      </c>
      <c r="D288">
        <v>0</v>
      </c>
      <c r="F288" t="s">
        <v>333</v>
      </c>
      <c r="G288">
        <v>0</v>
      </c>
      <c r="H288">
        <v>0</v>
      </c>
      <c r="I288" t="s">
        <v>333</v>
      </c>
      <c r="J288">
        <v>0</v>
      </c>
      <c r="K288">
        <v>0</v>
      </c>
      <c r="L288">
        <v>0</v>
      </c>
      <c r="M288">
        <v>0</v>
      </c>
    </row>
    <row r="289" spans="1:13" x14ac:dyDescent="0.25">
      <c r="A289" t="s">
        <v>825</v>
      </c>
      <c r="B289">
        <f t="shared" si="4"/>
        <v>1</v>
      </c>
      <c r="C289">
        <v>1</v>
      </c>
      <c r="D289">
        <v>0</v>
      </c>
      <c r="F289" t="s">
        <v>334</v>
      </c>
      <c r="G289">
        <v>0</v>
      </c>
      <c r="H289">
        <v>0</v>
      </c>
      <c r="I289" t="s">
        <v>334</v>
      </c>
      <c r="J289">
        <v>0</v>
      </c>
      <c r="K289">
        <v>0</v>
      </c>
      <c r="L289">
        <v>0</v>
      </c>
      <c r="M289">
        <v>0</v>
      </c>
    </row>
    <row r="290" spans="1:13" x14ac:dyDescent="0.25">
      <c r="A290" t="s">
        <v>826</v>
      </c>
      <c r="B290">
        <f t="shared" si="4"/>
        <v>1</v>
      </c>
      <c r="C290">
        <v>1</v>
      </c>
      <c r="D290">
        <v>0</v>
      </c>
      <c r="F290" t="s">
        <v>335</v>
      </c>
      <c r="G290">
        <v>0</v>
      </c>
      <c r="H290">
        <v>0</v>
      </c>
      <c r="I290" t="s">
        <v>335</v>
      </c>
      <c r="J290">
        <v>0</v>
      </c>
      <c r="K290">
        <v>0</v>
      </c>
      <c r="L290">
        <v>0</v>
      </c>
      <c r="M290">
        <v>0</v>
      </c>
    </row>
    <row r="291" spans="1:13" x14ac:dyDescent="0.25">
      <c r="A291" t="s">
        <v>827</v>
      </c>
      <c r="B291">
        <f t="shared" si="4"/>
        <v>8852</v>
      </c>
      <c r="C291">
        <v>7786</v>
      </c>
      <c r="D291">
        <v>1066</v>
      </c>
      <c r="F291" t="s">
        <v>336</v>
      </c>
      <c r="G291">
        <v>0</v>
      </c>
      <c r="H291">
        <v>0</v>
      </c>
      <c r="I291" t="s">
        <v>336</v>
      </c>
      <c r="J291">
        <v>0</v>
      </c>
      <c r="K291">
        <v>0</v>
      </c>
      <c r="L291">
        <v>0</v>
      </c>
      <c r="M291">
        <v>0</v>
      </c>
    </row>
    <row r="292" spans="1:13" x14ac:dyDescent="0.25">
      <c r="A292" t="s">
        <v>828</v>
      </c>
      <c r="B292">
        <f t="shared" si="4"/>
        <v>283</v>
      </c>
      <c r="C292">
        <v>0</v>
      </c>
      <c r="D292">
        <v>283</v>
      </c>
      <c r="F292" t="s">
        <v>337</v>
      </c>
      <c r="G292">
        <v>0</v>
      </c>
      <c r="H292">
        <v>0</v>
      </c>
      <c r="I292" t="s">
        <v>337</v>
      </c>
      <c r="J292">
        <v>0</v>
      </c>
      <c r="K292">
        <v>0</v>
      </c>
      <c r="L292">
        <v>0</v>
      </c>
      <c r="M292">
        <v>0</v>
      </c>
    </row>
    <row r="293" spans="1:13" x14ac:dyDescent="0.25">
      <c r="A293" t="s">
        <v>829</v>
      </c>
      <c r="B293">
        <f t="shared" si="4"/>
        <v>203</v>
      </c>
      <c r="C293">
        <v>10</v>
      </c>
      <c r="D293">
        <v>193</v>
      </c>
      <c r="F293" t="s">
        <v>338</v>
      </c>
      <c r="G293">
        <v>0</v>
      </c>
      <c r="H293">
        <v>0</v>
      </c>
      <c r="I293" t="s">
        <v>338</v>
      </c>
      <c r="J293">
        <v>0</v>
      </c>
      <c r="K293">
        <v>0</v>
      </c>
      <c r="L293">
        <v>0</v>
      </c>
      <c r="M293">
        <v>0</v>
      </c>
    </row>
    <row r="294" spans="1:13" x14ac:dyDescent="0.25">
      <c r="A294" t="s">
        <v>830</v>
      </c>
      <c r="B294">
        <f t="shared" si="4"/>
        <v>1228</v>
      </c>
      <c r="C294">
        <v>968</v>
      </c>
      <c r="D294">
        <v>260</v>
      </c>
      <c r="F294" t="s">
        <v>339</v>
      </c>
      <c r="G294">
        <v>0</v>
      </c>
      <c r="H294">
        <v>0</v>
      </c>
      <c r="I294" t="s">
        <v>339</v>
      </c>
      <c r="J294">
        <v>0</v>
      </c>
      <c r="K294">
        <v>0</v>
      </c>
      <c r="L294">
        <v>0</v>
      </c>
      <c r="M294">
        <v>0</v>
      </c>
    </row>
    <row r="295" spans="1:13" x14ac:dyDescent="0.25">
      <c r="A295" t="s">
        <v>831</v>
      </c>
      <c r="B295">
        <f t="shared" si="4"/>
        <v>9</v>
      </c>
      <c r="C295">
        <v>1</v>
      </c>
      <c r="D295">
        <v>8</v>
      </c>
      <c r="F295" t="s">
        <v>340</v>
      </c>
      <c r="G295">
        <v>0</v>
      </c>
      <c r="H295">
        <v>0</v>
      </c>
      <c r="I295" t="s">
        <v>340</v>
      </c>
      <c r="J295">
        <v>0</v>
      </c>
      <c r="K295">
        <v>0</v>
      </c>
      <c r="L295">
        <v>0</v>
      </c>
      <c r="M295">
        <v>0</v>
      </c>
    </row>
    <row r="296" spans="1:13" x14ac:dyDescent="0.25">
      <c r="A296" t="s">
        <v>832</v>
      </c>
      <c r="B296">
        <f t="shared" si="4"/>
        <v>38</v>
      </c>
      <c r="C296">
        <v>15</v>
      </c>
      <c r="D296">
        <v>23</v>
      </c>
      <c r="F296" t="s">
        <v>341</v>
      </c>
      <c r="G296">
        <v>0</v>
      </c>
      <c r="H296">
        <v>0</v>
      </c>
      <c r="I296" t="s">
        <v>341</v>
      </c>
      <c r="J296">
        <v>0</v>
      </c>
      <c r="K296">
        <v>0</v>
      </c>
      <c r="L296">
        <v>0</v>
      </c>
      <c r="M296">
        <v>0</v>
      </c>
    </row>
    <row r="297" spans="1:13" x14ac:dyDescent="0.25">
      <c r="A297" t="s">
        <v>833</v>
      </c>
      <c r="B297">
        <f t="shared" si="4"/>
        <v>74</v>
      </c>
      <c r="C297">
        <v>54</v>
      </c>
      <c r="D297">
        <v>20</v>
      </c>
      <c r="F297" t="s">
        <v>342</v>
      </c>
      <c r="G297">
        <v>0</v>
      </c>
      <c r="H297">
        <v>0</v>
      </c>
      <c r="I297" t="s">
        <v>342</v>
      </c>
      <c r="J297">
        <v>0</v>
      </c>
      <c r="K297">
        <v>0</v>
      </c>
      <c r="L297">
        <v>0</v>
      </c>
      <c r="M297">
        <v>0</v>
      </c>
    </row>
    <row r="298" spans="1:13" x14ac:dyDescent="0.25">
      <c r="A298" t="s">
        <v>834</v>
      </c>
      <c r="B298">
        <f t="shared" si="4"/>
        <v>0</v>
      </c>
      <c r="C298">
        <v>0</v>
      </c>
      <c r="D298">
        <v>0</v>
      </c>
      <c r="F298" t="s">
        <v>343</v>
      </c>
      <c r="G298">
        <v>0</v>
      </c>
      <c r="H298">
        <v>0</v>
      </c>
      <c r="I298" t="s">
        <v>343</v>
      </c>
      <c r="J298">
        <v>0</v>
      </c>
      <c r="K298">
        <v>0</v>
      </c>
      <c r="L298">
        <v>0</v>
      </c>
      <c r="M298">
        <v>0</v>
      </c>
    </row>
    <row r="299" spans="1:13" x14ac:dyDescent="0.25">
      <c r="A299" t="s">
        <v>835</v>
      </c>
      <c r="B299">
        <f t="shared" si="4"/>
        <v>5</v>
      </c>
      <c r="C299">
        <v>0</v>
      </c>
      <c r="D299">
        <v>5</v>
      </c>
      <c r="F299" t="s">
        <v>344</v>
      </c>
      <c r="G299">
        <v>0</v>
      </c>
      <c r="H299">
        <v>0</v>
      </c>
      <c r="I299" t="s">
        <v>344</v>
      </c>
      <c r="J299">
        <v>0</v>
      </c>
      <c r="K299">
        <v>0</v>
      </c>
      <c r="L299">
        <v>0</v>
      </c>
      <c r="M299">
        <v>0</v>
      </c>
    </row>
    <row r="300" spans="1:13" x14ac:dyDescent="0.25">
      <c r="A300" t="s">
        <v>836</v>
      </c>
      <c r="B300">
        <f t="shared" si="4"/>
        <v>7</v>
      </c>
      <c r="C300">
        <v>0</v>
      </c>
      <c r="D300">
        <v>7</v>
      </c>
      <c r="F300" t="s">
        <v>345</v>
      </c>
      <c r="G300">
        <v>0</v>
      </c>
      <c r="H300">
        <v>0</v>
      </c>
      <c r="I300" t="s">
        <v>345</v>
      </c>
      <c r="J300">
        <v>0</v>
      </c>
      <c r="K300">
        <v>0</v>
      </c>
      <c r="L300">
        <v>0</v>
      </c>
      <c r="M300">
        <v>0</v>
      </c>
    </row>
    <row r="301" spans="1:13" x14ac:dyDescent="0.25">
      <c r="A301">
        <v>450016</v>
      </c>
      <c r="B301">
        <f t="shared" si="4"/>
        <v>0</v>
      </c>
      <c r="C301">
        <v>0</v>
      </c>
      <c r="D301">
        <v>0</v>
      </c>
      <c r="F301" t="s">
        <v>346</v>
      </c>
      <c r="G301">
        <v>0</v>
      </c>
      <c r="H301">
        <v>0</v>
      </c>
      <c r="I301" t="s">
        <v>346</v>
      </c>
      <c r="J301">
        <v>0</v>
      </c>
      <c r="K301">
        <v>0</v>
      </c>
      <c r="L301">
        <v>0</v>
      </c>
      <c r="M301">
        <v>0</v>
      </c>
    </row>
    <row r="302" spans="1:13" x14ac:dyDescent="0.25">
      <c r="A302" t="s">
        <v>840</v>
      </c>
      <c r="B302">
        <f t="shared" si="4"/>
        <v>6</v>
      </c>
      <c r="C302">
        <v>0</v>
      </c>
      <c r="D302">
        <v>6</v>
      </c>
      <c r="F302" t="s">
        <v>347</v>
      </c>
      <c r="G302">
        <v>0</v>
      </c>
      <c r="H302">
        <v>0</v>
      </c>
      <c r="I302" t="s">
        <v>347</v>
      </c>
      <c r="J302">
        <v>0</v>
      </c>
      <c r="K302">
        <v>0</v>
      </c>
      <c r="L302">
        <v>0</v>
      </c>
      <c r="M302">
        <v>0</v>
      </c>
    </row>
    <row r="303" spans="1:13" x14ac:dyDescent="0.25">
      <c r="A303" t="s">
        <v>841</v>
      </c>
      <c r="B303">
        <f t="shared" si="4"/>
        <v>0</v>
      </c>
      <c r="C303">
        <v>0</v>
      </c>
      <c r="D303">
        <v>0</v>
      </c>
      <c r="F303" t="s">
        <v>348</v>
      </c>
      <c r="G303">
        <v>0</v>
      </c>
      <c r="H303">
        <v>0</v>
      </c>
      <c r="I303" t="s">
        <v>348</v>
      </c>
      <c r="J303">
        <v>0</v>
      </c>
      <c r="K303">
        <v>0</v>
      </c>
      <c r="L303">
        <v>0</v>
      </c>
      <c r="M303">
        <v>0</v>
      </c>
    </row>
    <row r="304" spans="1:13" x14ac:dyDescent="0.25">
      <c r="A304" t="s">
        <v>842</v>
      </c>
      <c r="B304">
        <f t="shared" si="4"/>
        <v>2.2222222222224586E-3</v>
      </c>
      <c r="C304">
        <v>2.2222222222224586E-3</v>
      </c>
      <c r="D304">
        <v>0</v>
      </c>
      <c r="F304" t="s">
        <v>349</v>
      </c>
      <c r="G304">
        <v>0</v>
      </c>
      <c r="H304">
        <v>0</v>
      </c>
      <c r="I304" t="s">
        <v>349</v>
      </c>
      <c r="J304">
        <v>0</v>
      </c>
      <c r="K304">
        <v>0</v>
      </c>
      <c r="L304">
        <v>0</v>
      </c>
      <c r="M304">
        <v>0</v>
      </c>
    </row>
    <row r="305" spans="1:13" x14ac:dyDescent="0.25">
      <c r="A305" t="s">
        <v>843</v>
      </c>
      <c r="B305">
        <f t="shared" si="4"/>
        <v>0</v>
      </c>
      <c r="C305">
        <v>0</v>
      </c>
      <c r="D305">
        <v>0</v>
      </c>
      <c r="F305" t="s">
        <v>350</v>
      </c>
      <c r="G305">
        <v>0</v>
      </c>
      <c r="H305">
        <v>0</v>
      </c>
      <c r="I305" t="s">
        <v>350</v>
      </c>
      <c r="J305">
        <v>0</v>
      </c>
      <c r="K305">
        <v>0</v>
      </c>
      <c r="L305">
        <v>0</v>
      </c>
      <c r="M305">
        <v>0</v>
      </c>
    </row>
    <row r="306" spans="1:13" x14ac:dyDescent="0.25">
      <c r="A306" t="s">
        <v>844</v>
      </c>
      <c r="B306">
        <f t="shared" si="4"/>
        <v>0</v>
      </c>
      <c r="C306">
        <v>0</v>
      </c>
      <c r="D306">
        <v>0</v>
      </c>
      <c r="F306" t="s">
        <v>351</v>
      </c>
      <c r="G306">
        <v>0</v>
      </c>
      <c r="H306">
        <v>0</v>
      </c>
      <c r="I306" t="s">
        <v>351</v>
      </c>
      <c r="J306">
        <v>0</v>
      </c>
      <c r="K306">
        <v>0</v>
      </c>
      <c r="L306">
        <v>0</v>
      </c>
      <c r="M306">
        <v>0</v>
      </c>
    </row>
    <row r="307" spans="1:13" x14ac:dyDescent="0.25">
      <c r="A307" t="s">
        <v>845</v>
      </c>
      <c r="B307">
        <f t="shared" si="4"/>
        <v>0</v>
      </c>
      <c r="C307">
        <v>0</v>
      </c>
      <c r="D307">
        <v>0</v>
      </c>
      <c r="F307" t="s">
        <v>352</v>
      </c>
      <c r="G307">
        <v>0</v>
      </c>
      <c r="H307">
        <v>0</v>
      </c>
      <c r="I307" t="s">
        <v>352</v>
      </c>
      <c r="J307">
        <v>0</v>
      </c>
      <c r="K307">
        <v>0</v>
      </c>
      <c r="L307">
        <v>0</v>
      </c>
      <c r="M307">
        <v>0</v>
      </c>
    </row>
    <row r="308" spans="1:13" x14ac:dyDescent="0.25">
      <c r="A308" t="s">
        <v>846</v>
      </c>
      <c r="B308">
        <f t="shared" si="4"/>
        <v>0</v>
      </c>
      <c r="C308">
        <v>0</v>
      </c>
      <c r="D308">
        <v>0</v>
      </c>
      <c r="F308" t="s">
        <v>353</v>
      </c>
      <c r="G308">
        <v>0</v>
      </c>
      <c r="H308">
        <v>0</v>
      </c>
      <c r="I308" t="s">
        <v>353</v>
      </c>
      <c r="J308">
        <v>0</v>
      </c>
      <c r="K308">
        <v>0</v>
      </c>
      <c r="L308">
        <v>0</v>
      </c>
      <c r="M308">
        <v>0</v>
      </c>
    </row>
    <row r="309" spans="1:13" x14ac:dyDescent="0.25">
      <c r="A309" t="s">
        <v>847</v>
      </c>
      <c r="B309">
        <f t="shared" si="4"/>
        <v>0</v>
      </c>
      <c r="C309">
        <v>0</v>
      </c>
      <c r="D309">
        <v>0</v>
      </c>
      <c r="F309" t="s">
        <v>354</v>
      </c>
      <c r="G309">
        <v>0</v>
      </c>
      <c r="H309">
        <v>0</v>
      </c>
      <c r="I309" t="s">
        <v>354</v>
      </c>
      <c r="J309">
        <v>0</v>
      </c>
      <c r="K309">
        <v>0</v>
      </c>
      <c r="L309">
        <v>0</v>
      </c>
      <c r="M309">
        <v>0</v>
      </c>
    </row>
    <row r="310" spans="1:13" x14ac:dyDescent="0.25">
      <c r="A310">
        <v>869084</v>
      </c>
      <c r="B310">
        <f t="shared" si="4"/>
        <v>1482</v>
      </c>
      <c r="C310">
        <v>953</v>
      </c>
      <c r="D310">
        <v>529</v>
      </c>
      <c r="F310" t="s">
        <v>355</v>
      </c>
      <c r="G310">
        <v>0</v>
      </c>
      <c r="H310">
        <v>0</v>
      </c>
      <c r="I310" t="s">
        <v>355</v>
      </c>
      <c r="J310">
        <v>0</v>
      </c>
      <c r="K310">
        <v>0</v>
      </c>
      <c r="L310">
        <v>0</v>
      </c>
      <c r="M310">
        <v>0</v>
      </c>
    </row>
    <row r="311" spans="1:13" x14ac:dyDescent="0.25">
      <c r="A311" t="s">
        <v>849</v>
      </c>
      <c r="B311">
        <f t="shared" si="4"/>
        <v>1527</v>
      </c>
      <c r="C311">
        <v>902</v>
      </c>
      <c r="D311">
        <v>625</v>
      </c>
      <c r="F311" t="s">
        <v>356</v>
      </c>
      <c r="G311">
        <v>0</v>
      </c>
      <c r="H311">
        <v>0</v>
      </c>
      <c r="I311" t="s">
        <v>356</v>
      </c>
      <c r="J311">
        <v>0</v>
      </c>
      <c r="K311">
        <v>0</v>
      </c>
      <c r="L311">
        <v>0</v>
      </c>
      <c r="M311">
        <v>0</v>
      </c>
    </row>
    <row r="312" spans="1:13" x14ac:dyDescent="0.25">
      <c r="A312" t="s">
        <v>850</v>
      </c>
      <c r="B312">
        <f t="shared" si="4"/>
        <v>156</v>
      </c>
      <c r="C312">
        <v>93</v>
      </c>
      <c r="D312">
        <v>63</v>
      </c>
      <c r="F312" t="s">
        <v>357</v>
      </c>
      <c r="G312">
        <v>0</v>
      </c>
      <c r="H312">
        <v>0</v>
      </c>
      <c r="I312" t="s">
        <v>357</v>
      </c>
      <c r="J312">
        <v>0</v>
      </c>
      <c r="K312">
        <v>0</v>
      </c>
      <c r="L312">
        <v>0</v>
      </c>
      <c r="M312">
        <v>0</v>
      </c>
    </row>
    <row r="313" spans="1:13" x14ac:dyDescent="0.25">
      <c r="A313" t="s">
        <v>851</v>
      </c>
      <c r="B313">
        <f t="shared" si="4"/>
        <v>69</v>
      </c>
      <c r="C313">
        <v>9</v>
      </c>
      <c r="D313">
        <v>60</v>
      </c>
      <c r="F313" t="s">
        <v>358</v>
      </c>
      <c r="G313">
        <v>0</v>
      </c>
      <c r="H313">
        <v>0</v>
      </c>
      <c r="I313" t="s">
        <v>358</v>
      </c>
      <c r="J313">
        <v>0</v>
      </c>
      <c r="K313">
        <v>0</v>
      </c>
      <c r="L313">
        <v>0</v>
      </c>
      <c r="M313">
        <v>0</v>
      </c>
    </row>
    <row r="314" spans="1:13" x14ac:dyDescent="0.25">
      <c r="A314" t="s">
        <v>852</v>
      </c>
      <c r="B314">
        <f t="shared" si="4"/>
        <v>177</v>
      </c>
      <c r="C314">
        <v>9</v>
      </c>
      <c r="D314">
        <v>168</v>
      </c>
      <c r="F314" t="s">
        <v>359</v>
      </c>
      <c r="G314">
        <v>0</v>
      </c>
      <c r="H314">
        <v>0</v>
      </c>
      <c r="I314" t="s">
        <v>359</v>
      </c>
      <c r="J314">
        <v>0</v>
      </c>
      <c r="K314">
        <v>0</v>
      </c>
      <c r="L314">
        <v>0</v>
      </c>
      <c r="M314">
        <v>0</v>
      </c>
    </row>
    <row r="315" spans="1:13" x14ac:dyDescent="0.25">
      <c r="A315" t="s">
        <v>853</v>
      </c>
      <c r="B315">
        <f t="shared" si="4"/>
        <v>1</v>
      </c>
      <c r="C315">
        <v>0</v>
      </c>
      <c r="D315">
        <v>1</v>
      </c>
      <c r="F315" t="s">
        <v>360</v>
      </c>
      <c r="G315">
        <v>0</v>
      </c>
      <c r="H315">
        <v>0</v>
      </c>
      <c r="I315" t="s">
        <v>360</v>
      </c>
      <c r="J315">
        <v>0</v>
      </c>
      <c r="K315">
        <v>0</v>
      </c>
      <c r="L315">
        <v>0</v>
      </c>
      <c r="M315">
        <v>0</v>
      </c>
    </row>
    <row r="316" spans="1:13" x14ac:dyDescent="0.25">
      <c r="A316" t="s">
        <v>854</v>
      </c>
      <c r="B316">
        <f t="shared" si="4"/>
        <v>0</v>
      </c>
      <c r="C316">
        <v>0</v>
      </c>
      <c r="D316">
        <v>0</v>
      </c>
      <c r="F316" t="s">
        <v>361</v>
      </c>
      <c r="G316">
        <v>0</v>
      </c>
      <c r="H316">
        <v>0</v>
      </c>
      <c r="I316" t="s">
        <v>361</v>
      </c>
      <c r="J316">
        <v>0</v>
      </c>
      <c r="K316">
        <v>0</v>
      </c>
      <c r="L316">
        <v>0</v>
      </c>
      <c r="M316">
        <v>0</v>
      </c>
    </row>
    <row r="317" spans="1:13" x14ac:dyDescent="0.25">
      <c r="A317" t="s">
        <v>855</v>
      </c>
      <c r="B317">
        <f t="shared" si="4"/>
        <v>0</v>
      </c>
      <c r="C317">
        <v>0</v>
      </c>
      <c r="D317">
        <v>0</v>
      </c>
      <c r="F317" t="s">
        <v>362</v>
      </c>
      <c r="G317">
        <v>0</v>
      </c>
      <c r="H317">
        <v>0</v>
      </c>
      <c r="I317" t="s">
        <v>362</v>
      </c>
      <c r="J317">
        <v>0</v>
      </c>
      <c r="K317">
        <v>0</v>
      </c>
      <c r="L317">
        <v>0</v>
      </c>
      <c r="M317">
        <v>0</v>
      </c>
    </row>
    <row r="318" spans="1:13" x14ac:dyDescent="0.25">
      <c r="A318" t="s">
        <v>856</v>
      </c>
      <c r="B318">
        <f t="shared" si="4"/>
        <v>1</v>
      </c>
      <c r="C318">
        <v>1</v>
      </c>
      <c r="D318">
        <v>0</v>
      </c>
      <c r="F318" t="s">
        <v>363</v>
      </c>
      <c r="G318">
        <v>0</v>
      </c>
      <c r="H318">
        <v>0</v>
      </c>
      <c r="I318" t="s">
        <v>363</v>
      </c>
      <c r="J318">
        <v>0</v>
      </c>
      <c r="K318">
        <v>0</v>
      </c>
      <c r="L318">
        <v>0</v>
      </c>
      <c r="M318">
        <v>0</v>
      </c>
    </row>
    <row r="319" spans="1:13" x14ac:dyDescent="0.25">
      <c r="A319">
        <v>887716</v>
      </c>
      <c r="B319">
        <f t="shared" si="4"/>
        <v>543</v>
      </c>
      <c r="C319">
        <v>319</v>
      </c>
      <c r="D319">
        <v>224</v>
      </c>
      <c r="F319" t="s">
        <v>364</v>
      </c>
      <c r="G319">
        <v>0</v>
      </c>
      <c r="H319">
        <v>0</v>
      </c>
      <c r="I319" t="s">
        <v>364</v>
      </c>
      <c r="J319">
        <v>0</v>
      </c>
      <c r="K319">
        <v>0</v>
      </c>
      <c r="L319">
        <v>0</v>
      </c>
      <c r="M319">
        <v>0</v>
      </c>
    </row>
    <row r="320" spans="1:13" x14ac:dyDescent="0.25">
      <c r="A320" t="s">
        <v>872</v>
      </c>
      <c r="B320">
        <f t="shared" si="4"/>
        <v>0</v>
      </c>
      <c r="C320">
        <v>0</v>
      </c>
      <c r="D320">
        <v>0</v>
      </c>
      <c r="F320" t="s">
        <v>365</v>
      </c>
      <c r="G320">
        <v>0</v>
      </c>
      <c r="H320">
        <v>0</v>
      </c>
      <c r="I320" t="s">
        <v>365</v>
      </c>
      <c r="J320">
        <v>0</v>
      </c>
      <c r="K320">
        <v>0</v>
      </c>
      <c r="L320">
        <v>0</v>
      </c>
      <c r="M320">
        <v>0</v>
      </c>
    </row>
    <row r="321" spans="1:13" x14ac:dyDescent="0.25">
      <c r="A321">
        <v>888811</v>
      </c>
      <c r="B321">
        <f t="shared" si="4"/>
        <v>55</v>
      </c>
      <c r="C321">
        <v>0</v>
      </c>
      <c r="D321">
        <v>55</v>
      </c>
      <c r="F321" t="s">
        <v>366</v>
      </c>
      <c r="G321">
        <v>0</v>
      </c>
      <c r="H321">
        <v>0</v>
      </c>
      <c r="I321" t="s">
        <v>366</v>
      </c>
      <c r="J321">
        <v>0</v>
      </c>
      <c r="K321">
        <v>0</v>
      </c>
      <c r="L321">
        <v>0</v>
      </c>
      <c r="M321">
        <v>0</v>
      </c>
    </row>
    <row r="322" spans="1:13" x14ac:dyDescent="0.25">
      <c r="A322">
        <v>888770</v>
      </c>
      <c r="B322">
        <f t="shared" ref="B322:B385" si="5">C322+D322</f>
        <v>216</v>
      </c>
      <c r="C322">
        <v>52</v>
      </c>
      <c r="D322">
        <v>164</v>
      </c>
      <c r="F322" t="s">
        <v>367</v>
      </c>
      <c r="G322">
        <v>0</v>
      </c>
      <c r="H322">
        <v>0</v>
      </c>
      <c r="I322" t="s">
        <v>367</v>
      </c>
      <c r="J322">
        <v>0</v>
      </c>
      <c r="K322">
        <v>0</v>
      </c>
      <c r="L322">
        <v>0</v>
      </c>
      <c r="M322">
        <v>0</v>
      </c>
    </row>
    <row r="323" spans="1:13" x14ac:dyDescent="0.25">
      <c r="A323" t="s">
        <v>908</v>
      </c>
      <c r="B323">
        <f t="shared" si="5"/>
        <v>1</v>
      </c>
      <c r="C323">
        <v>1</v>
      </c>
      <c r="D323">
        <v>0</v>
      </c>
      <c r="F323" t="s">
        <v>368</v>
      </c>
      <c r="G323">
        <v>0</v>
      </c>
      <c r="H323">
        <v>0</v>
      </c>
      <c r="I323" t="s">
        <v>368</v>
      </c>
      <c r="J323">
        <v>0</v>
      </c>
      <c r="K323">
        <v>0</v>
      </c>
      <c r="L323">
        <v>0</v>
      </c>
      <c r="M323">
        <v>0</v>
      </c>
    </row>
    <row r="324" spans="1:13" x14ac:dyDescent="0.25">
      <c r="A324" t="s">
        <v>887</v>
      </c>
      <c r="B324">
        <f t="shared" si="5"/>
        <v>243</v>
      </c>
      <c r="C324">
        <v>0</v>
      </c>
      <c r="D324">
        <v>243</v>
      </c>
      <c r="F324" t="s">
        <v>369</v>
      </c>
      <c r="G324">
        <v>0</v>
      </c>
      <c r="H324">
        <v>0</v>
      </c>
      <c r="I324" t="s">
        <v>369</v>
      </c>
      <c r="J324">
        <v>0</v>
      </c>
      <c r="K324">
        <v>0</v>
      </c>
      <c r="L324">
        <v>0</v>
      </c>
      <c r="M324">
        <v>0</v>
      </c>
    </row>
    <row r="325" spans="1:13" x14ac:dyDescent="0.25">
      <c r="A325" t="s">
        <v>888</v>
      </c>
      <c r="B325">
        <f t="shared" si="5"/>
        <v>96</v>
      </c>
      <c r="C325">
        <v>0</v>
      </c>
      <c r="D325">
        <v>96</v>
      </c>
      <c r="F325" t="s">
        <v>370</v>
      </c>
      <c r="G325">
        <v>0</v>
      </c>
      <c r="H325">
        <v>0</v>
      </c>
      <c r="I325" t="s">
        <v>370</v>
      </c>
      <c r="J325">
        <v>0</v>
      </c>
      <c r="K325">
        <v>0</v>
      </c>
      <c r="L325">
        <v>0</v>
      </c>
      <c r="M325">
        <v>0</v>
      </c>
    </row>
    <row r="326" spans="1:13" x14ac:dyDescent="0.25">
      <c r="A326" t="s">
        <v>889</v>
      </c>
      <c r="B326">
        <f t="shared" si="5"/>
        <v>3132</v>
      </c>
      <c r="C326">
        <v>2745</v>
      </c>
      <c r="D326">
        <v>387</v>
      </c>
      <c r="F326" t="s">
        <v>371</v>
      </c>
      <c r="G326">
        <v>0</v>
      </c>
      <c r="H326">
        <v>0</v>
      </c>
      <c r="I326" t="s">
        <v>371</v>
      </c>
      <c r="J326">
        <v>0</v>
      </c>
      <c r="K326">
        <v>0</v>
      </c>
      <c r="L326">
        <v>0</v>
      </c>
      <c r="M326">
        <v>0</v>
      </c>
    </row>
    <row r="327" spans="1:13" x14ac:dyDescent="0.25">
      <c r="A327" t="s">
        <v>890</v>
      </c>
      <c r="B327">
        <f t="shared" si="5"/>
        <v>371</v>
      </c>
      <c r="C327">
        <v>71</v>
      </c>
      <c r="D327">
        <v>300</v>
      </c>
      <c r="F327" t="s">
        <v>372</v>
      </c>
      <c r="G327">
        <v>0</v>
      </c>
      <c r="H327">
        <v>0</v>
      </c>
      <c r="I327" t="s">
        <v>372</v>
      </c>
      <c r="J327">
        <v>0</v>
      </c>
      <c r="K327">
        <v>0</v>
      </c>
      <c r="L327">
        <v>0</v>
      </c>
      <c r="M327">
        <v>0</v>
      </c>
    </row>
    <row r="328" spans="1:13" x14ac:dyDescent="0.25">
      <c r="A328" t="s">
        <v>891</v>
      </c>
      <c r="B328">
        <f t="shared" si="5"/>
        <v>3703</v>
      </c>
      <c r="C328">
        <v>3410</v>
      </c>
      <c r="D328">
        <v>293</v>
      </c>
      <c r="F328" t="s">
        <v>373</v>
      </c>
      <c r="G328">
        <v>0</v>
      </c>
      <c r="H328">
        <v>0</v>
      </c>
      <c r="I328" t="s">
        <v>373</v>
      </c>
      <c r="J328">
        <v>0</v>
      </c>
      <c r="K328">
        <v>0</v>
      </c>
      <c r="L328">
        <v>0</v>
      </c>
      <c r="M328">
        <v>0</v>
      </c>
    </row>
    <row r="329" spans="1:13" x14ac:dyDescent="0.25">
      <c r="A329" t="s">
        <v>893</v>
      </c>
      <c r="B329">
        <f t="shared" si="5"/>
        <v>8</v>
      </c>
      <c r="C329">
        <v>0</v>
      </c>
      <c r="D329">
        <v>8</v>
      </c>
      <c r="F329" t="s">
        <v>374</v>
      </c>
      <c r="G329">
        <v>0</v>
      </c>
      <c r="H329">
        <v>0</v>
      </c>
      <c r="I329" t="s">
        <v>374</v>
      </c>
      <c r="J329">
        <v>0</v>
      </c>
      <c r="K329">
        <v>0</v>
      </c>
      <c r="L329">
        <v>0</v>
      </c>
      <c r="M329">
        <v>0</v>
      </c>
    </row>
    <row r="330" spans="1:13" x14ac:dyDescent="0.25">
      <c r="A330" t="s">
        <v>894</v>
      </c>
      <c r="B330">
        <f t="shared" si="5"/>
        <v>0</v>
      </c>
      <c r="C330">
        <v>0</v>
      </c>
      <c r="D330">
        <v>0</v>
      </c>
      <c r="F330" t="s">
        <v>375</v>
      </c>
      <c r="G330">
        <v>0</v>
      </c>
      <c r="H330">
        <v>0</v>
      </c>
      <c r="I330" t="s">
        <v>375</v>
      </c>
      <c r="J330">
        <v>0</v>
      </c>
      <c r="K330">
        <v>0</v>
      </c>
      <c r="L330">
        <v>0</v>
      </c>
      <c r="M330">
        <v>0</v>
      </c>
    </row>
    <row r="331" spans="1:13" x14ac:dyDescent="0.25">
      <c r="A331" t="s">
        <v>892</v>
      </c>
      <c r="B331">
        <f t="shared" si="5"/>
        <v>0</v>
      </c>
      <c r="C331">
        <v>0</v>
      </c>
      <c r="D331">
        <v>0</v>
      </c>
      <c r="F331" t="s">
        <v>376</v>
      </c>
      <c r="G331">
        <v>0</v>
      </c>
      <c r="H331">
        <v>0</v>
      </c>
      <c r="I331" t="s">
        <v>376</v>
      </c>
      <c r="J331">
        <v>0</v>
      </c>
      <c r="K331">
        <v>0</v>
      </c>
      <c r="L331">
        <v>0</v>
      </c>
      <c r="M331">
        <v>0</v>
      </c>
    </row>
    <row r="332" spans="1:13" x14ac:dyDescent="0.25">
      <c r="A332" t="s">
        <v>895</v>
      </c>
      <c r="B332">
        <f t="shared" si="5"/>
        <v>185</v>
      </c>
      <c r="C332">
        <v>142</v>
      </c>
      <c r="D332">
        <v>43</v>
      </c>
      <c r="F332" t="s">
        <v>377</v>
      </c>
      <c r="G332">
        <v>0</v>
      </c>
      <c r="H332">
        <v>0</v>
      </c>
      <c r="I332" t="s">
        <v>377</v>
      </c>
      <c r="J332">
        <v>0</v>
      </c>
      <c r="K332">
        <v>0</v>
      </c>
      <c r="L332">
        <v>0</v>
      </c>
      <c r="M332">
        <v>0</v>
      </c>
    </row>
    <row r="333" spans="1:13" x14ac:dyDescent="0.25">
      <c r="A333" t="s">
        <v>896</v>
      </c>
      <c r="B333">
        <f t="shared" si="5"/>
        <v>48</v>
      </c>
      <c r="C333">
        <v>0</v>
      </c>
      <c r="D333">
        <v>48</v>
      </c>
      <c r="F333" t="s">
        <v>378</v>
      </c>
      <c r="G333">
        <v>0</v>
      </c>
      <c r="H333">
        <v>0</v>
      </c>
      <c r="I333" t="s">
        <v>378</v>
      </c>
      <c r="J333">
        <v>0</v>
      </c>
      <c r="K333">
        <v>0</v>
      </c>
      <c r="L333">
        <v>0</v>
      </c>
      <c r="M333">
        <v>0</v>
      </c>
    </row>
    <row r="334" spans="1:13" x14ac:dyDescent="0.25">
      <c r="A334" t="s">
        <v>897</v>
      </c>
      <c r="B334">
        <f t="shared" si="5"/>
        <v>20</v>
      </c>
      <c r="C334">
        <v>1</v>
      </c>
      <c r="D334">
        <v>19</v>
      </c>
      <c r="F334" t="s">
        <v>379</v>
      </c>
      <c r="G334">
        <v>0</v>
      </c>
      <c r="H334">
        <v>0</v>
      </c>
      <c r="I334" t="s">
        <v>379</v>
      </c>
      <c r="J334">
        <v>0</v>
      </c>
      <c r="K334">
        <v>0</v>
      </c>
      <c r="L334">
        <v>0</v>
      </c>
      <c r="M334">
        <v>0</v>
      </c>
    </row>
    <row r="335" spans="1:13" x14ac:dyDescent="0.25">
      <c r="A335" t="s">
        <v>898</v>
      </c>
      <c r="B335">
        <f t="shared" si="5"/>
        <v>128</v>
      </c>
      <c r="C335">
        <v>3</v>
      </c>
      <c r="D335">
        <v>125</v>
      </c>
      <c r="F335" t="s">
        <v>380</v>
      </c>
      <c r="G335">
        <v>0</v>
      </c>
      <c r="H335">
        <v>0</v>
      </c>
      <c r="I335" t="s">
        <v>380</v>
      </c>
      <c r="J335">
        <v>0</v>
      </c>
      <c r="K335">
        <v>0</v>
      </c>
      <c r="L335">
        <v>0</v>
      </c>
      <c r="M335">
        <v>0</v>
      </c>
    </row>
    <row r="336" spans="1:13" x14ac:dyDescent="0.25">
      <c r="A336" t="s">
        <v>899</v>
      </c>
      <c r="B336">
        <f t="shared" si="5"/>
        <v>1127</v>
      </c>
      <c r="C336">
        <v>1000</v>
      </c>
      <c r="D336">
        <v>127</v>
      </c>
      <c r="F336" t="s">
        <v>381</v>
      </c>
      <c r="G336">
        <v>0</v>
      </c>
      <c r="H336">
        <v>0</v>
      </c>
      <c r="I336" t="s">
        <v>381</v>
      </c>
      <c r="J336">
        <v>0</v>
      </c>
      <c r="K336">
        <v>0</v>
      </c>
      <c r="L336">
        <v>0</v>
      </c>
      <c r="M336">
        <v>0</v>
      </c>
    </row>
    <row r="337" spans="1:13" x14ac:dyDescent="0.25">
      <c r="A337" t="s">
        <v>900</v>
      </c>
      <c r="B337">
        <f t="shared" si="5"/>
        <v>0</v>
      </c>
      <c r="C337">
        <v>0</v>
      </c>
      <c r="D337">
        <v>0</v>
      </c>
      <c r="F337" t="s">
        <v>382</v>
      </c>
      <c r="G337">
        <v>0</v>
      </c>
      <c r="H337">
        <v>0</v>
      </c>
      <c r="I337" t="s">
        <v>382</v>
      </c>
      <c r="J337">
        <v>0</v>
      </c>
      <c r="K337">
        <v>0</v>
      </c>
      <c r="L337">
        <v>0</v>
      </c>
      <c r="M337">
        <v>0</v>
      </c>
    </row>
    <row r="338" spans="1:13" x14ac:dyDescent="0.25">
      <c r="A338" t="s">
        <v>901</v>
      </c>
      <c r="B338">
        <f t="shared" si="5"/>
        <v>0</v>
      </c>
      <c r="C338">
        <v>0</v>
      </c>
      <c r="D338">
        <v>0</v>
      </c>
      <c r="F338" t="s">
        <v>383</v>
      </c>
      <c r="G338">
        <v>0</v>
      </c>
      <c r="H338">
        <v>0</v>
      </c>
      <c r="I338" t="s">
        <v>383</v>
      </c>
      <c r="J338">
        <v>0</v>
      </c>
      <c r="K338">
        <v>0</v>
      </c>
      <c r="L338">
        <v>0</v>
      </c>
      <c r="M338">
        <v>0</v>
      </c>
    </row>
    <row r="339" spans="1:13" x14ac:dyDescent="0.25">
      <c r="A339" t="s">
        <v>903</v>
      </c>
      <c r="B339">
        <f t="shared" si="5"/>
        <v>56</v>
      </c>
      <c r="C339">
        <v>0</v>
      </c>
      <c r="D339">
        <v>56</v>
      </c>
      <c r="F339" t="s">
        <v>384</v>
      </c>
      <c r="G339">
        <v>0</v>
      </c>
      <c r="H339">
        <v>0</v>
      </c>
      <c r="I339" t="s">
        <v>384</v>
      </c>
      <c r="J339">
        <v>0</v>
      </c>
      <c r="K339">
        <v>0</v>
      </c>
      <c r="L339">
        <v>0</v>
      </c>
      <c r="M339">
        <v>0</v>
      </c>
    </row>
    <row r="340" spans="1:13" x14ac:dyDescent="0.25">
      <c r="A340" t="s">
        <v>902</v>
      </c>
      <c r="B340">
        <f t="shared" si="5"/>
        <v>124</v>
      </c>
      <c r="C340">
        <v>0</v>
      </c>
      <c r="D340">
        <v>124</v>
      </c>
      <c r="F340" t="s">
        <v>385</v>
      </c>
      <c r="G340">
        <v>0</v>
      </c>
      <c r="H340">
        <v>0</v>
      </c>
      <c r="I340" t="s">
        <v>385</v>
      </c>
      <c r="J340">
        <v>0</v>
      </c>
      <c r="K340">
        <v>0</v>
      </c>
      <c r="L340">
        <v>0</v>
      </c>
      <c r="M340">
        <v>0</v>
      </c>
    </row>
    <row r="341" spans="1:13" x14ac:dyDescent="0.25">
      <c r="A341">
        <v>846438</v>
      </c>
      <c r="B341">
        <f t="shared" si="5"/>
        <v>0</v>
      </c>
      <c r="C341">
        <v>0</v>
      </c>
      <c r="D341">
        <v>0</v>
      </c>
      <c r="F341" t="s">
        <v>386</v>
      </c>
      <c r="G341">
        <v>0</v>
      </c>
      <c r="H341">
        <v>0</v>
      </c>
      <c r="I341" t="s">
        <v>386</v>
      </c>
      <c r="J341">
        <v>0</v>
      </c>
      <c r="K341">
        <v>0</v>
      </c>
      <c r="L341">
        <v>0</v>
      </c>
      <c r="M341">
        <v>0</v>
      </c>
    </row>
    <row r="342" spans="1:13" x14ac:dyDescent="0.25">
      <c r="A342" t="s">
        <v>917</v>
      </c>
      <c r="B342">
        <f t="shared" si="5"/>
        <v>42</v>
      </c>
      <c r="C342">
        <v>0</v>
      </c>
      <c r="D342">
        <v>42</v>
      </c>
      <c r="F342" t="s">
        <v>387</v>
      </c>
      <c r="G342">
        <v>0</v>
      </c>
      <c r="H342">
        <v>0</v>
      </c>
      <c r="I342" t="s">
        <v>387</v>
      </c>
      <c r="J342">
        <v>0</v>
      </c>
      <c r="K342">
        <v>0</v>
      </c>
      <c r="L342">
        <v>0</v>
      </c>
      <c r="M342">
        <v>0</v>
      </c>
    </row>
    <row r="343" spans="1:13" x14ac:dyDescent="0.25">
      <c r="A343" t="s">
        <v>918</v>
      </c>
      <c r="B343">
        <f t="shared" si="5"/>
        <v>0</v>
      </c>
      <c r="C343">
        <v>0</v>
      </c>
      <c r="D343">
        <v>0</v>
      </c>
      <c r="F343" t="s">
        <v>388</v>
      </c>
      <c r="G343">
        <v>0</v>
      </c>
      <c r="H343">
        <v>0</v>
      </c>
      <c r="I343" t="s">
        <v>388</v>
      </c>
      <c r="J343">
        <v>0</v>
      </c>
      <c r="K343">
        <v>0</v>
      </c>
      <c r="L343">
        <v>0</v>
      </c>
      <c r="M343">
        <v>0</v>
      </c>
    </row>
    <row r="344" spans="1:13" x14ac:dyDescent="0.25">
      <c r="A344" t="s">
        <v>919</v>
      </c>
      <c r="B344">
        <f t="shared" si="5"/>
        <v>17</v>
      </c>
      <c r="C344">
        <v>0</v>
      </c>
      <c r="D344">
        <v>17</v>
      </c>
      <c r="F344" t="s">
        <v>389</v>
      </c>
      <c r="G344">
        <v>0</v>
      </c>
      <c r="H344">
        <v>0</v>
      </c>
      <c r="I344" t="s">
        <v>389</v>
      </c>
      <c r="J344">
        <v>0</v>
      </c>
      <c r="K344">
        <v>0</v>
      </c>
      <c r="L344">
        <v>0</v>
      </c>
      <c r="M344">
        <v>0</v>
      </c>
    </row>
    <row r="345" spans="1:13" x14ac:dyDescent="0.25">
      <c r="A345" t="s">
        <v>857</v>
      </c>
      <c r="B345">
        <f t="shared" si="5"/>
        <v>72</v>
      </c>
      <c r="C345">
        <v>72</v>
      </c>
      <c r="D345">
        <v>0</v>
      </c>
      <c r="F345" t="s">
        <v>390</v>
      </c>
      <c r="G345">
        <v>0</v>
      </c>
      <c r="H345">
        <v>0</v>
      </c>
      <c r="I345" t="s">
        <v>390</v>
      </c>
      <c r="J345">
        <v>0</v>
      </c>
      <c r="K345">
        <v>0</v>
      </c>
      <c r="L345">
        <v>0</v>
      </c>
      <c r="M345">
        <v>0</v>
      </c>
    </row>
    <row r="346" spans="1:13" x14ac:dyDescent="0.25">
      <c r="A346" t="s">
        <v>920</v>
      </c>
      <c r="B346">
        <f t="shared" si="5"/>
        <v>33</v>
      </c>
      <c r="C346">
        <v>18</v>
      </c>
      <c r="D346">
        <v>15</v>
      </c>
      <c r="F346" t="s">
        <v>391</v>
      </c>
      <c r="G346">
        <v>0</v>
      </c>
      <c r="H346">
        <v>0</v>
      </c>
      <c r="I346" t="s">
        <v>391</v>
      </c>
      <c r="J346">
        <v>0</v>
      </c>
      <c r="K346">
        <v>0</v>
      </c>
      <c r="L346">
        <v>0</v>
      </c>
      <c r="M346">
        <v>0</v>
      </c>
    </row>
    <row r="347" spans="1:13" x14ac:dyDescent="0.25">
      <c r="A347">
        <v>891553</v>
      </c>
      <c r="B347">
        <f t="shared" si="5"/>
        <v>433</v>
      </c>
      <c r="C347">
        <v>253</v>
      </c>
      <c r="D347">
        <v>180</v>
      </c>
      <c r="F347" t="s">
        <v>392</v>
      </c>
      <c r="G347">
        <v>0</v>
      </c>
      <c r="H347">
        <v>0</v>
      </c>
      <c r="I347" t="s">
        <v>392</v>
      </c>
      <c r="J347">
        <v>0</v>
      </c>
      <c r="K347">
        <v>0</v>
      </c>
      <c r="L347">
        <v>0</v>
      </c>
      <c r="M347">
        <v>0</v>
      </c>
    </row>
    <row r="348" spans="1:13" x14ac:dyDescent="0.25">
      <c r="A348">
        <v>887513</v>
      </c>
      <c r="B348">
        <f t="shared" si="5"/>
        <v>357</v>
      </c>
      <c r="C348">
        <v>76</v>
      </c>
      <c r="D348">
        <v>281</v>
      </c>
      <c r="F348" t="s">
        <v>393</v>
      </c>
      <c r="G348">
        <v>0</v>
      </c>
      <c r="H348">
        <v>0</v>
      </c>
      <c r="I348" t="s">
        <v>393</v>
      </c>
      <c r="J348">
        <v>0</v>
      </c>
      <c r="K348">
        <v>0</v>
      </c>
      <c r="L348">
        <v>0</v>
      </c>
      <c r="M348">
        <v>0</v>
      </c>
    </row>
    <row r="349" spans="1:13" x14ac:dyDescent="0.25">
      <c r="A349">
        <v>894325</v>
      </c>
      <c r="B349">
        <f t="shared" si="5"/>
        <v>133</v>
      </c>
      <c r="C349">
        <v>71</v>
      </c>
      <c r="D349">
        <v>62</v>
      </c>
      <c r="F349" t="s">
        <v>394</v>
      </c>
      <c r="G349">
        <v>0</v>
      </c>
      <c r="H349">
        <v>0</v>
      </c>
      <c r="I349" t="s">
        <v>394</v>
      </c>
      <c r="J349">
        <v>0</v>
      </c>
      <c r="K349">
        <v>0</v>
      </c>
      <c r="L349">
        <v>0</v>
      </c>
      <c r="M349">
        <v>0</v>
      </c>
    </row>
    <row r="350" spans="1:13" x14ac:dyDescent="0.25">
      <c r="A350">
        <v>887713</v>
      </c>
      <c r="B350">
        <f t="shared" si="5"/>
        <v>10</v>
      </c>
      <c r="C350">
        <v>0</v>
      </c>
      <c r="D350">
        <v>10</v>
      </c>
      <c r="F350" t="s">
        <v>395</v>
      </c>
      <c r="G350">
        <v>0</v>
      </c>
      <c r="H350">
        <v>0</v>
      </c>
      <c r="I350" t="s">
        <v>395</v>
      </c>
      <c r="J350">
        <v>0</v>
      </c>
      <c r="K350">
        <v>0</v>
      </c>
      <c r="L350">
        <v>0</v>
      </c>
      <c r="M350">
        <v>0</v>
      </c>
    </row>
    <row r="351" spans="1:13" x14ac:dyDescent="0.25">
      <c r="A351" t="s">
        <v>956</v>
      </c>
      <c r="B351">
        <f t="shared" si="5"/>
        <v>1</v>
      </c>
      <c r="C351">
        <v>1</v>
      </c>
      <c r="D351">
        <v>0</v>
      </c>
      <c r="F351" t="s">
        <v>396</v>
      </c>
      <c r="G351">
        <v>0</v>
      </c>
      <c r="H351">
        <v>0</v>
      </c>
      <c r="I351" t="s">
        <v>396</v>
      </c>
      <c r="J351">
        <v>0</v>
      </c>
      <c r="K351">
        <v>0</v>
      </c>
      <c r="L351">
        <v>0</v>
      </c>
      <c r="M351">
        <v>0</v>
      </c>
    </row>
    <row r="352" spans="1:13" x14ac:dyDescent="0.25">
      <c r="A352" t="s">
        <v>957</v>
      </c>
      <c r="B352">
        <f t="shared" si="5"/>
        <v>23.944444444444443</v>
      </c>
      <c r="C352">
        <v>1.9444444444444429</v>
      </c>
      <c r="D352">
        <v>22</v>
      </c>
      <c r="F352" t="s">
        <v>397</v>
      </c>
      <c r="G352">
        <v>0</v>
      </c>
      <c r="H352">
        <v>0</v>
      </c>
      <c r="I352" t="s">
        <v>397</v>
      </c>
      <c r="J352">
        <v>0</v>
      </c>
      <c r="K352">
        <v>0</v>
      </c>
      <c r="L352">
        <v>0</v>
      </c>
      <c r="M352">
        <v>0</v>
      </c>
    </row>
    <row r="353" spans="1:13" x14ac:dyDescent="0.25">
      <c r="A353" t="s">
        <v>958</v>
      </c>
      <c r="B353">
        <f t="shared" si="5"/>
        <v>35</v>
      </c>
      <c r="C353">
        <v>1</v>
      </c>
      <c r="D353">
        <v>34</v>
      </c>
      <c r="F353" t="s">
        <v>398</v>
      </c>
      <c r="G353">
        <v>0</v>
      </c>
      <c r="H353">
        <v>0</v>
      </c>
      <c r="I353" t="s">
        <v>398</v>
      </c>
      <c r="J353">
        <v>0</v>
      </c>
      <c r="K353">
        <v>0</v>
      </c>
      <c r="L353">
        <v>0</v>
      </c>
      <c r="M353">
        <v>0</v>
      </c>
    </row>
    <row r="354" spans="1:13" x14ac:dyDescent="0.25">
      <c r="A354" t="s">
        <v>959</v>
      </c>
      <c r="B354">
        <f t="shared" si="5"/>
        <v>30</v>
      </c>
      <c r="C354">
        <v>0</v>
      </c>
      <c r="D354">
        <v>30</v>
      </c>
      <c r="F354" t="s">
        <v>399</v>
      </c>
      <c r="G354">
        <v>0</v>
      </c>
      <c r="H354">
        <v>0</v>
      </c>
      <c r="I354" t="s">
        <v>399</v>
      </c>
      <c r="J354">
        <v>0</v>
      </c>
      <c r="K354">
        <v>0</v>
      </c>
      <c r="L354">
        <v>0</v>
      </c>
      <c r="M354">
        <v>0</v>
      </c>
    </row>
    <row r="355" spans="1:13" x14ac:dyDescent="0.25">
      <c r="A355" t="s">
        <v>947</v>
      </c>
      <c r="B355">
        <f t="shared" si="5"/>
        <v>11117</v>
      </c>
      <c r="C355">
        <v>9872</v>
      </c>
      <c r="D355">
        <v>1245</v>
      </c>
      <c r="F355" t="s">
        <v>400</v>
      </c>
      <c r="G355">
        <v>0</v>
      </c>
      <c r="H355">
        <v>0</v>
      </c>
      <c r="I355" t="s">
        <v>400</v>
      </c>
      <c r="J355">
        <v>0</v>
      </c>
      <c r="K355">
        <v>0</v>
      </c>
      <c r="L355">
        <v>0</v>
      </c>
      <c r="M355">
        <v>0</v>
      </c>
    </row>
    <row r="356" spans="1:13" x14ac:dyDescent="0.25">
      <c r="A356" t="s">
        <v>948</v>
      </c>
      <c r="B356">
        <f t="shared" si="5"/>
        <v>3603</v>
      </c>
      <c r="C356">
        <v>3192</v>
      </c>
      <c r="D356">
        <v>411</v>
      </c>
      <c r="F356" t="s">
        <v>401</v>
      </c>
      <c r="G356">
        <v>0</v>
      </c>
      <c r="H356">
        <v>0</v>
      </c>
      <c r="I356" t="s">
        <v>401</v>
      </c>
      <c r="J356">
        <v>0</v>
      </c>
      <c r="K356">
        <v>0</v>
      </c>
      <c r="L356">
        <v>0</v>
      </c>
      <c r="M356">
        <v>0</v>
      </c>
    </row>
    <row r="357" spans="1:13" x14ac:dyDescent="0.25">
      <c r="A357">
        <v>891908</v>
      </c>
      <c r="B357">
        <f t="shared" si="5"/>
        <v>440</v>
      </c>
      <c r="C357">
        <v>367</v>
      </c>
      <c r="D357">
        <v>73</v>
      </c>
      <c r="F357" t="s">
        <v>402</v>
      </c>
      <c r="G357">
        <v>0</v>
      </c>
      <c r="H357">
        <v>0</v>
      </c>
      <c r="I357" t="s">
        <v>402</v>
      </c>
      <c r="J357">
        <v>0</v>
      </c>
      <c r="K357">
        <v>0</v>
      </c>
      <c r="L357">
        <v>0</v>
      </c>
      <c r="M357">
        <v>0</v>
      </c>
    </row>
    <row r="358" spans="1:13" x14ac:dyDescent="0.25">
      <c r="A358">
        <v>896345</v>
      </c>
      <c r="B358">
        <f t="shared" si="5"/>
        <v>72</v>
      </c>
      <c r="C358">
        <v>3</v>
      </c>
      <c r="D358">
        <v>69</v>
      </c>
      <c r="F358" t="s">
        <v>403</v>
      </c>
      <c r="G358">
        <v>0</v>
      </c>
      <c r="H358">
        <v>0</v>
      </c>
      <c r="I358" t="s">
        <v>403</v>
      </c>
      <c r="J358">
        <v>0</v>
      </c>
      <c r="K358">
        <v>0</v>
      </c>
      <c r="L358">
        <v>0</v>
      </c>
      <c r="M358">
        <v>0</v>
      </c>
    </row>
    <row r="359" spans="1:13" x14ac:dyDescent="0.25">
      <c r="A359" t="s">
        <v>960</v>
      </c>
      <c r="B359">
        <f t="shared" si="5"/>
        <v>596</v>
      </c>
      <c r="C359">
        <v>587</v>
      </c>
      <c r="D359">
        <v>9</v>
      </c>
      <c r="F359" t="s">
        <v>404</v>
      </c>
      <c r="G359">
        <v>0</v>
      </c>
      <c r="H359">
        <v>0</v>
      </c>
      <c r="I359" t="s">
        <v>404</v>
      </c>
      <c r="J359">
        <v>0</v>
      </c>
      <c r="K359">
        <v>0</v>
      </c>
      <c r="L359">
        <v>0</v>
      </c>
      <c r="M359">
        <v>0</v>
      </c>
    </row>
    <row r="360" spans="1:13" x14ac:dyDescent="0.25">
      <c r="A360" t="s">
        <v>961</v>
      </c>
      <c r="B360">
        <f t="shared" si="5"/>
        <v>2218</v>
      </c>
      <c r="C360">
        <v>1617</v>
      </c>
      <c r="D360">
        <v>601</v>
      </c>
      <c r="F360" t="s">
        <v>405</v>
      </c>
      <c r="G360">
        <v>0</v>
      </c>
      <c r="H360">
        <v>0</v>
      </c>
      <c r="I360" t="s">
        <v>405</v>
      </c>
      <c r="J360">
        <v>0</v>
      </c>
      <c r="K360">
        <v>0</v>
      </c>
      <c r="L360">
        <v>0</v>
      </c>
      <c r="M360">
        <v>0</v>
      </c>
    </row>
    <row r="361" spans="1:13" x14ac:dyDescent="0.25">
      <c r="A361" t="s">
        <v>962</v>
      </c>
      <c r="B361">
        <f t="shared" si="5"/>
        <v>189</v>
      </c>
      <c r="C361">
        <v>0</v>
      </c>
      <c r="D361">
        <v>189</v>
      </c>
      <c r="F361" t="s">
        <v>406</v>
      </c>
      <c r="G361">
        <v>0</v>
      </c>
      <c r="H361">
        <v>0</v>
      </c>
      <c r="I361" t="s">
        <v>406</v>
      </c>
      <c r="J361">
        <v>0</v>
      </c>
      <c r="K361">
        <v>0</v>
      </c>
      <c r="L361">
        <v>0</v>
      </c>
      <c r="M361">
        <v>0</v>
      </c>
    </row>
    <row r="362" spans="1:13" x14ac:dyDescent="0.25">
      <c r="A362" t="s">
        <v>963</v>
      </c>
      <c r="B362">
        <f t="shared" si="5"/>
        <v>3.9999999999999929</v>
      </c>
      <c r="C362">
        <v>0</v>
      </c>
      <c r="D362">
        <v>3.9999999999999929</v>
      </c>
      <c r="F362" t="s">
        <v>407</v>
      </c>
      <c r="G362">
        <v>0</v>
      </c>
      <c r="H362">
        <v>0</v>
      </c>
      <c r="I362" t="s">
        <v>407</v>
      </c>
      <c r="J362">
        <v>0</v>
      </c>
      <c r="K362">
        <v>0</v>
      </c>
      <c r="L362">
        <v>0</v>
      </c>
      <c r="M362">
        <v>0</v>
      </c>
    </row>
    <row r="363" spans="1:13" x14ac:dyDescent="0.25">
      <c r="A363" t="s">
        <v>949</v>
      </c>
      <c r="B363">
        <f t="shared" si="5"/>
        <v>0</v>
      </c>
      <c r="C363">
        <v>0</v>
      </c>
      <c r="D363">
        <v>0</v>
      </c>
      <c r="F363" t="s">
        <v>408</v>
      </c>
      <c r="G363">
        <v>0</v>
      </c>
      <c r="H363">
        <v>0</v>
      </c>
      <c r="I363" t="s">
        <v>408</v>
      </c>
      <c r="J363">
        <v>0</v>
      </c>
      <c r="K363">
        <v>0</v>
      </c>
      <c r="L363">
        <v>0</v>
      </c>
      <c r="M363">
        <v>0</v>
      </c>
    </row>
    <row r="364" spans="1:13" x14ac:dyDescent="0.25">
      <c r="A364" t="s">
        <v>950</v>
      </c>
      <c r="B364">
        <f t="shared" si="5"/>
        <v>0</v>
      </c>
      <c r="C364">
        <v>0</v>
      </c>
      <c r="D364">
        <v>0</v>
      </c>
      <c r="F364" t="s">
        <v>409</v>
      </c>
      <c r="G364">
        <v>0</v>
      </c>
      <c r="H364">
        <v>0</v>
      </c>
      <c r="I364" t="s">
        <v>409</v>
      </c>
      <c r="J364">
        <v>0</v>
      </c>
      <c r="K364">
        <v>0</v>
      </c>
      <c r="L364">
        <v>0</v>
      </c>
      <c r="M364">
        <v>0</v>
      </c>
    </row>
    <row r="365" spans="1:13" x14ac:dyDescent="0.25">
      <c r="A365" t="s">
        <v>964</v>
      </c>
      <c r="B365">
        <f t="shared" si="5"/>
        <v>150</v>
      </c>
      <c r="C365">
        <v>0</v>
      </c>
      <c r="D365">
        <v>150</v>
      </c>
      <c r="F365" t="s">
        <v>410</v>
      </c>
      <c r="G365">
        <v>0</v>
      </c>
      <c r="H365">
        <v>0</v>
      </c>
      <c r="I365" t="s">
        <v>410</v>
      </c>
      <c r="J365">
        <v>0</v>
      </c>
      <c r="K365">
        <v>0</v>
      </c>
      <c r="L365">
        <v>0</v>
      </c>
      <c r="M365">
        <v>0</v>
      </c>
    </row>
    <row r="366" spans="1:13" x14ac:dyDescent="0.25">
      <c r="A366" t="s">
        <v>965</v>
      </c>
      <c r="B366">
        <f t="shared" si="5"/>
        <v>0</v>
      </c>
      <c r="C366">
        <v>0</v>
      </c>
      <c r="D366">
        <v>0</v>
      </c>
      <c r="F366" t="s">
        <v>411</v>
      </c>
      <c r="G366">
        <v>0</v>
      </c>
      <c r="H366">
        <v>0</v>
      </c>
      <c r="I366" t="s">
        <v>411</v>
      </c>
      <c r="J366">
        <v>0</v>
      </c>
      <c r="K366">
        <v>0</v>
      </c>
      <c r="L366">
        <v>0</v>
      </c>
      <c r="M366">
        <v>0</v>
      </c>
    </row>
    <row r="367" spans="1:13" x14ac:dyDescent="0.25">
      <c r="A367">
        <v>894333</v>
      </c>
      <c r="B367">
        <f t="shared" si="5"/>
        <v>622</v>
      </c>
      <c r="C367">
        <v>349</v>
      </c>
      <c r="D367">
        <v>273</v>
      </c>
      <c r="F367" t="s">
        <v>412</v>
      </c>
      <c r="G367">
        <v>0</v>
      </c>
      <c r="H367">
        <v>0</v>
      </c>
      <c r="I367" t="s">
        <v>412</v>
      </c>
      <c r="J367">
        <v>0</v>
      </c>
      <c r="K367">
        <v>0</v>
      </c>
      <c r="L367">
        <v>0</v>
      </c>
      <c r="M367">
        <v>0</v>
      </c>
    </row>
    <row r="368" spans="1:13" x14ac:dyDescent="0.25">
      <c r="A368" t="s">
        <v>966</v>
      </c>
      <c r="B368">
        <f t="shared" si="5"/>
        <v>0</v>
      </c>
      <c r="C368">
        <v>0</v>
      </c>
      <c r="D368">
        <v>0</v>
      </c>
      <c r="F368" t="s">
        <v>413</v>
      </c>
      <c r="G368">
        <v>0</v>
      </c>
      <c r="H368">
        <v>0</v>
      </c>
      <c r="I368" t="s">
        <v>413</v>
      </c>
      <c r="J368">
        <v>0</v>
      </c>
      <c r="K368">
        <v>0</v>
      </c>
      <c r="L368">
        <v>0</v>
      </c>
      <c r="M368">
        <v>0</v>
      </c>
    </row>
    <row r="369" spans="1:13" x14ac:dyDescent="0.25">
      <c r="A369" t="s">
        <v>943</v>
      </c>
      <c r="B369">
        <f t="shared" si="5"/>
        <v>2</v>
      </c>
      <c r="C369">
        <v>2</v>
      </c>
      <c r="D369">
        <v>0</v>
      </c>
      <c r="F369" t="s">
        <v>414</v>
      </c>
      <c r="G369">
        <v>0</v>
      </c>
      <c r="H369">
        <v>0</v>
      </c>
      <c r="I369" t="s">
        <v>414</v>
      </c>
      <c r="J369">
        <v>0</v>
      </c>
      <c r="K369">
        <v>0</v>
      </c>
      <c r="L369">
        <v>0</v>
      </c>
      <c r="M369">
        <v>0</v>
      </c>
    </row>
    <row r="370" spans="1:13" x14ac:dyDescent="0.25">
      <c r="A370" t="s">
        <v>970</v>
      </c>
      <c r="B370">
        <f t="shared" si="5"/>
        <v>0</v>
      </c>
      <c r="C370">
        <v>0</v>
      </c>
      <c r="D370">
        <v>0</v>
      </c>
      <c r="F370" t="s">
        <v>415</v>
      </c>
      <c r="G370">
        <v>0</v>
      </c>
      <c r="H370">
        <v>0</v>
      </c>
      <c r="I370" t="s">
        <v>415</v>
      </c>
      <c r="J370">
        <v>0</v>
      </c>
      <c r="K370">
        <v>0</v>
      </c>
      <c r="L370">
        <v>0</v>
      </c>
      <c r="M370">
        <v>0</v>
      </c>
    </row>
    <row r="371" spans="1:13" x14ac:dyDescent="0.25">
      <c r="A371" t="s">
        <v>971</v>
      </c>
      <c r="B371">
        <f t="shared" si="5"/>
        <v>32.025000000000027</v>
      </c>
      <c r="C371">
        <v>2.5000000000027001E-2</v>
      </c>
      <c r="D371">
        <v>32</v>
      </c>
      <c r="F371" t="s">
        <v>416</v>
      </c>
      <c r="G371">
        <v>0</v>
      </c>
      <c r="H371">
        <v>0</v>
      </c>
      <c r="I371" t="s">
        <v>416</v>
      </c>
      <c r="J371">
        <v>0</v>
      </c>
      <c r="K371">
        <v>0</v>
      </c>
      <c r="L371">
        <v>0</v>
      </c>
      <c r="M371">
        <v>0</v>
      </c>
    </row>
    <row r="372" spans="1:13" x14ac:dyDescent="0.25">
      <c r="A372" t="s">
        <v>972</v>
      </c>
      <c r="B372">
        <f t="shared" si="5"/>
        <v>0</v>
      </c>
      <c r="C372">
        <v>0</v>
      </c>
      <c r="D372">
        <v>0</v>
      </c>
      <c r="F372" t="s">
        <v>417</v>
      </c>
      <c r="G372">
        <v>0</v>
      </c>
      <c r="H372">
        <v>0</v>
      </c>
      <c r="I372" t="s">
        <v>417</v>
      </c>
      <c r="J372">
        <v>0</v>
      </c>
      <c r="K372">
        <v>0</v>
      </c>
      <c r="L372">
        <v>0</v>
      </c>
      <c r="M372">
        <v>0</v>
      </c>
    </row>
    <row r="373" spans="1:13" x14ac:dyDescent="0.25">
      <c r="A373" t="s">
        <v>979</v>
      </c>
      <c r="B373">
        <f t="shared" si="5"/>
        <v>0</v>
      </c>
      <c r="C373">
        <v>0</v>
      </c>
      <c r="D373">
        <v>0</v>
      </c>
      <c r="F373" t="s">
        <v>418</v>
      </c>
      <c r="G373">
        <v>0</v>
      </c>
      <c r="H373">
        <v>0</v>
      </c>
      <c r="I373" t="s">
        <v>418</v>
      </c>
      <c r="J373">
        <v>0</v>
      </c>
      <c r="K373">
        <v>0</v>
      </c>
      <c r="L373">
        <v>0</v>
      </c>
      <c r="M373">
        <v>0</v>
      </c>
    </row>
    <row r="374" spans="1:13" x14ac:dyDescent="0.25">
      <c r="A374">
        <v>889677</v>
      </c>
      <c r="B374">
        <f t="shared" si="5"/>
        <v>1</v>
      </c>
      <c r="C374">
        <v>0</v>
      </c>
      <c r="D374">
        <v>1</v>
      </c>
      <c r="F374" t="s">
        <v>419</v>
      </c>
      <c r="G374">
        <v>0</v>
      </c>
      <c r="H374">
        <v>0</v>
      </c>
      <c r="I374" t="s">
        <v>419</v>
      </c>
      <c r="J374">
        <v>0</v>
      </c>
      <c r="K374">
        <v>0</v>
      </c>
      <c r="L374">
        <v>0</v>
      </c>
      <c r="M374">
        <v>0</v>
      </c>
    </row>
    <row r="375" spans="1:13" x14ac:dyDescent="0.25">
      <c r="A375" t="s">
        <v>945</v>
      </c>
      <c r="B375">
        <f t="shared" si="5"/>
        <v>318</v>
      </c>
      <c r="C375">
        <v>216</v>
      </c>
      <c r="D375">
        <v>102</v>
      </c>
      <c r="F375" t="s">
        <v>420</v>
      </c>
      <c r="G375">
        <v>0</v>
      </c>
      <c r="H375">
        <v>0</v>
      </c>
      <c r="I375" t="s">
        <v>420</v>
      </c>
      <c r="J375">
        <v>0</v>
      </c>
      <c r="K375">
        <v>0</v>
      </c>
      <c r="L375">
        <v>0</v>
      </c>
      <c r="M375">
        <v>0</v>
      </c>
    </row>
    <row r="376" spans="1:13" x14ac:dyDescent="0.25">
      <c r="A376" t="s">
        <v>980</v>
      </c>
      <c r="B376">
        <f t="shared" si="5"/>
        <v>0</v>
      </c>
      <c r="C376">
        <v>0</v>
      </c>
      <c r="D376">
        <v>0</v>
      </c>
      <c r="F376" t="s">
        <v>421</v>
      </c>
      <c r="G376">
        <v>0</v>
      </c>
      <c r="H376">
        <v>0</v>
      </c>
      <c r="I376" t="s">
        <v>421</v>
      </c>
      <c r="J376">
        <v>0</v>
      </c>
      <c r="K376">
        <v>0</v>
      </c>
      <c r="L376">
        <v>0</v>
      </c>
      <c r="M376">
        <v>0</v>
      </c>
    </row>
    <row r="377" spans="1:13" x14ac:dyDescent="0.25">
      <c r="A377" t="s">
        <v>985</v>
      </c>
      <c r="B377">
        <f t="shared" si="5"/>
        <v>0</v>
      </c>
      <c r="C377">
        <v>0</v>
      </c>
      <c r="D377">
        <v>0</v>
      </c>
      <c r="F377" t="s">
        <v>422</v>
      </c>
      <c r="G377">
        <v>0</v>
      </c>
      <c r="H377">
        <v>0</v>
      </c>
      <c r="I377" t="s">
        <v>422</v>
      </c>
      <c r="J377">
        <v>0</v>
      </c>
      <c r="K377">
        <v>0</v>
      </c>
      <c r="L377">
        <v>0</v>
      </c>
      <c r="M377">
        <v>0</v>
      </c>
    </row>
    <row r="378" spans="1:13" x14ac:dyDescent="0.25">
      <c r="A378" t="s">
        <v>983</v>
      </c>
      <c r="B378">
        <f t="shared" si="5"/>
        <v>0</v>
      </c>
      <c r="C378">
        <v>0</v>
      </c>
      <c r="D378">
        <v>0</v>
      </c>
      <c r="F378" t="s">
        <v>423</v>
      </c>
      <c r="G378">
        <v>0</v>
      </c>
      <c r="H378">
        <v>0</v>
      </c>
      <c r="I378" t="s">
        <v>423</v>
      </c>
      <c r="J378">
        <v>0</v>
      </c>
      <c r="K378">
        <v>0</v>
      </c>
      <c r="L378">
        <v>0</v>
      </c>
      <c r="M378">
        <v>0</v>
      </c>
    </row>
    <row r="379" spans="1:13" x14ac:dyDescent="0.25">
      <c r="A379" t="s">
        <v>986</v>
      </c>
      <c r="B379">
        <f t="shared" si="5"/>
        <v>66</v>
      </c>
      <c r="C379">
        <v>51</v>
      </c>
      <c r="D379">
        <v>15</v>
      </c>
      <c r="F379" t="s">
        <v>424</v>
      </c>
      <c r="G379">
        <v>0</v>
      </c>
      <c r="H379">
        <v>0</v>
      </c>
      <c r="I379" t="s">
        <v>424</v>
      </c>
      <c r="J379">
        <v>0</v>
      </c>
      <c r="K379">
        <v>0</v>
      </c>
      <c r="L379">
        <v>0</v>
      </c>
      <c r="M379">
        <v>0</v>
      </c>
    </row>
    <row r="380" spans="1:13" x14ac:dyDescent="0.25">
      <c r="A380" t="s">
        <v>987</v>
      </c>
      <c r="B380">
        <f t="shared" si="5"/>
        <v>18</v>
      </c>
      <c r="C380">
        <v>18</v>
      </c>
      <c r="D380">
        <v>0</v>
      </c>
      <c r="F380" t="s">
        <v>425</v>
      </c>
      <c r="G380">
        <v>0</v>
      </c>
      <c r="H380">
        <v>0</v>
      </c>
      <c r="I380" t="s">
        <v>425</v>
      </c>
      <c r="J380">
        <v>0</v>
      </c>
      <c r="K380">
        <v>0</v>
      </c>
      <c r="L380">
        <v>0</v>
      </c>
      <c r="M380">
        <v>0</v>
      </c>
    </row>
    <row r="381" spans="1:13" x14ac:dyDescent="0.25">
      <c r="A381" t="s">
        <v>988</v>
      </c>
      <c r="B381">
        <f t="shared" si="5"/>
        <v>8</v>
      </c>
      <c r="C381">
        <v>0</v>
      </c>
      <c r="D381">
        <v>8</v>
      </c>
      <c r="F381" t="s">
        <v>426</v>
      </c>
      <c r="G381">
        <v>0</v>
      </c>
      <c r="H381">
        <v>0</v>
      </c>
      <c r="I381" t="s">
        <v>426</v>
      </c>
      <c r="J381">
        <v>0</v>
      </c>
      <c r="K381">
        <v>0</v>
      </c>
      <c r="L381">
        <v>0</v>
      </c>
      <c r="M381">
        <v>0</v>
      </c>
    </row>
    <row r="382" spans="1:13" x14ac:dyDescent="0.25">
      <c r="A382" t="s">
        <v>989</v>
      </c>
      <c r="B382">
        <f t="shared" si="5"/>
        <v>45</v>
      </c>
      <c r="C382">
        <v>0</v>
      </c>
      <c r="D382">
        <v>45</v>
      </c>
      <c r="F382" t="s">
        <v>427</v>
      </c>
      <c r="G382">
        <v>0</v>
      </c>
      <c r="H382">
        <v>0</v>
      </c>
      <c r="I382" t="s">
        <v>427</v>
      </c>
      <c r="J382">
        <v>0</v>
      </c>
      <c r="K382">
        <v>0</v>
      </c>
      <c r="L382">
        <v>0</v>
      </c>
      <c r="M382">
        <v>0</v>
      </c>
    </row>
    <row r="383" spans="1:13" x14ac:dyDescent="0.25">
      <c r="A383" t="s">
        <v>990</v>
      </c>
      <c r="B383">
        <f t="shared" si="5"/>
        <v>493</v>
      </c>
      <c r="C383">
        <v>334</v>
      </c>
      <c r="D383">
        <v>159</v>
      </c>
      <c r="F383" t="s">
        <v>428</v>
      </c>
      <c r="G383">
        <v>0</v>
      </c>
      <c r="H383">
        <v>0</v>
      </c>
      <c r="I383" t="s">
        <v>428</v>
      </c>
      <c r="J383">
        <v>0</v>
      </c>
      <c r="K383">
        <v>0</v>
      </c>
      <c r="L383">
        <v>0</v>
      </c>
      <c r="M383">
        <v>0</v>
      </c>
    </row>
    <row r="384" spans="1:13" x14ac:dyDescent="0.25">
      <c r="A384" t="s">
        <v>977</v>
      </c>
      <c r="B384">
        <f t="shared" si="5"/>
        <v>2</v>
      </c>
      <c r="C384">
        <v>1</v>
      </c>
      <c r="D384">
        <v>1</v>
      </c>
      <c r="F384" t="s">
        <v>429</v>
      </c>
      <c r="G384">
        <v>0</v>
      </c>
      <c r="H384">
        <v>0</v>
      </c>
      <c r="I384" t="s">
        <v>429</v>
      </c>
      <c r="J384">
        <v>0</v>
      </c>
      <c r="K384">
        <v>0</v>
      </c>
      <c r="L384">
        <v>0</v>
      </c>
      <c r="M384">
        <v>0</v>
      </c>
    </row>
    <row r="385" spans="1:13" x14ac:dyDescent="0.25">
      <c r="A385" t="s">
        <v>991</v>
      </c>
      <c r="B385">
        <f t="shared" si="5"/>
        <v>2</v>
      </c>
      <c r="C385">
        <v>0</v>
      </c>
      <c r="D385">
        <v>2</v>
      </c>
      <c r="F385" t="s">
        <v>430</v>
      </c>
      <c r="G385">
        <v>0</v>
      </c>
      <c r="H385">
        <v>0</v>
      </c>
      <c r="I385" t="s">
        <v>430</v>
      </c>
      <c r="J385">
        <v>0</v>
      </c>
      <c r="K385">
        <v>0</v>
      </c>
      <c r="L385">
        <v>0</v>
      </c>
      <c r="M385">
        <v>0</v>
      </c>
    </row>
    <row r="386" spans="1:13" x14ac:dyDescent="0.25">
      <c r="A386" t="s">
        <v>1002</v>
      </c>
      <c r="B386">
        <f t="shared" ref="B386:B396" si="6">C386+D386</f>
        <v>3</v>
      </c>
      <c r="C386">
        <v>0</v>
      </c>
      <c r="D386">
        <v>3</v>
      </c>
      <c r="F386" t="s">
        <v>431</v>
      </c>
      <c r="G386">
        <v>0</v>
      </c>
      <c r="H386">
        <v>0</v>
      </c>
      <c r="I386" t="s">
        <v>431</v>
      </c>
      <c r="J386">
        <v>0</v>
      </c>
      <c r="K386">
        <v>0</v>
      </c>
      <c r="L386">
        <v>0</v>
      </c>
      <c r="M386">
        <v>0</v>
      </c>
    </row>
    <row r="387" spans="1:13" x14ac:dyDescent="0.25">
      <c r="A387" t="s">
        <v>1003</v>
      </c>
      <c r="B387">
        <f t="shared" si="6"/>
        <v>0</v>
      </c>
      <c r="C387">
        <v>0</v>
      </c>
      <c r="D387">
        <v>0</v>
      </c>
      <c r="F387" t="s">
        <v>432</v>
      </c>
      <c r="G387">
        <v>0</v>
      </c>
      <c r="H387">
        <v>0</v>
      </c>
      <c r="I387" t="s">
        <v>432</v>
      </c>
      <c r="J387">
        <v>0</v>
      </c>
      <c r="K387">
        <v>0</v>
      </c>
      <c r="L387">
        <v>0</v>
      </c>
      <c r="M387">
        <v>0</v>
      </c>
    </row>
    <row r="388" spans="1:13" x14ac:dyDescent="0.25">
      <c r="A388" t="s">
        <v>946</v>
      </c>
      <c r="B388">
        <f t="shared" si="6"/>
        <v>6</v>
      </c>
      <c r="C388">
        <v>6</v>
      </c>
      <c r="D388">
        <v>0</v>
      </c>
      <c r="F388" t="s">
        <v>433</v>
      </c>
      <c r="G388">
        <v>0</v>
      </c>
      <c r="H388">
        <v>0</v>
      </c>
      <c r="I388" t="s">
        <v>433</v>
      </c>
      <c r="J388">
        <v>0</v>
      </c>
      <c r="K388">
        <v>0</v>
      </c>
      <c r="L388">
        <v>0</v>
      </c>
      <c r="M388">
        <v>0</v>
      </c>
    </row>
    <row r="389" spans="1:13" x14ac:dyDescent="0.25">
      <c r="A389" t="s">
        <v>1004</v>
      </c>
      <c r="B389">
        <f t="shared" si="6"/>
        <v>60</v>
      </c>
      <c r="C389">
        <v>60</v>
      </c>
      <c r="D389">
        <v>0</v>
      </c>
      <c r="F389" t="s">
        <v>434</v>
      </c>
      <c r="G389">
        <v>0</v>
      </c>
      <c r="H389">
        <v>0</v>
      </c>
      <c r="I389" t="s">
        <v>434</v>
      </c>
      <c r="J389">
        <v>0</v>
      </c>
      <c r="K389">
        <v>0</v>
      </c>
      <c r="L389">
        <v>0</v>
      </c>
      <c r="M389">
        <v>0</v>
      </c>
    </row>
    <row r="390" spans="1:13" x14ac:dyDescent="0.25">
      <c r="A390" t="s">
        <v>1005</v>
      </c>
      <c r="B390">
        <f t="shared" si="6"/>
        <v>46</v>
      </c>
      <c r="C390">
        <v>43</v>
      </c>
      <c r="D390">
        <v>3</v>
      </c>
      <c r="F390" t="s">
        <v>435</v>
      </c>
      <c r="G390">
        <v>0</v>
      </c>
      <c r="H390">
        <v>0</v>
      </c>
      <c r="I390" t="s">
        <v>435</v>
      </c>
      <c r="J390">
        <v>0</v>
      </c>
      <c r="K390">
        <v>0</v>
      </c>
      <c r="L390">
        <v>0</v>
      </c>
      <c r="M390">
        <v>0</v>
      </c>
    </row>
    <row r="391" spans="1:13" x14ac:dyDescent="0.25">
      <c r="A391">
        <v>897409</v>
      </c>
      <c r="B391">
        <f t="shared" si="6"/>
        <v>1124</v>
      </c>
      <c r="C391">
        <v>893</v>
      </c>
      <c r="D391">
        <v>231</v>
      </c>
      <c r="F391" t="s">
        <v>436</v>
      </c>
      <c r="G391">
        <v>0</v>
      </c>
      <c r="H391">
        <v>0</v>
      </c>
      <c r="I391" t="s">
        <v>436</v>
      </c>
      <c r="J391">
        <v>0</v>
      </c>
      <c r="K391">
        <v>0</v>
      </c>
      <c r="L391">
        <v>0</v>
      </c>
      <c r="M391">
        <v>0</v>
      </c>
    </row>
    <row r="392" spans="1:13" x14ac:dyDescent="0.25">
      <c r="A392">
        <v>883081</v>
      </c>
      <c r="B392">
        <f t="shared" si="6"/>
        <v>25</v>
      </c>
      <c r="C392">
        <v>0</v>
      </c>
      <c r="D392">
        <v>25</v>
      </c>
      <c r="F392" t="s">
        <v>437</v>
      </c>
      <c r="G392">
        <v>0</v>
      </c>
      <c r="H392">
        <v>0</v>
      </c>
      <c r="I392" t="s">
        <v>437</v>
      </c>
      <c r="J392">
        <v>0</v>
      </c>
      <c r="K392">
        <v>0</v>
      </c>
      <c r="L392">
        <v>0</v>
      </c>
      <c r="M392">
        <v>0</v>
      </c>
    </row>
    <row r="393" spans="1:13" x14ac:dyDescent="0.25">
      <c r="A393" t="s">
        <v>969</v>
      </c>
      <c r="B393">
        <f t="shared" si="6"/>
        <v>52</v>
      </c>
      <c r="C393">
        <v>0</v>
      </c>
      <c r="D393">
        <v>52</v>
      </c>
      <c r="F393" t="s">
        <v>438</v>
      </c>
      <c r="G393">
        <v>0</v>
      </c>
      <c r="H393">
        <v>0</v>
      </c>
      <c r="I393" t="s">
        <v>438</v>
      </c>
      <c r="J393">
        <v>0</v>
      </c>
      <c r="K393">
        <v>0</v>
      </c>
      <c r="L393">
        <v>0</v>
      </c>
      <c r="M393">
        <v>0</v>
      </c>
    </row>
    <row r="394" spans="1:13" x14ac:dyDescent="0.25">
      <c r="A394" t="s">
        <v>1015</v>
      </c>
      <c r="B394">
        <f t="shared" si="6"/>
        <v>1</v>
      </c>
      <c r="C394">
        <v>1</v>
      </c>
      <c r="D394">
        <v>0</v>
      </c>
      <c r="F394" t="s">
        <v>439</v>
      </c>
      <c r="G394">
        <v>0</v>
      </c>
      <c r="H394">
        <v>0</v>
      </c>
      <c r="I394" t="s">
        <v>439</v>
      </c>
      <c r="J394">
        <v>0</v>
      </c>
      <c r="K394">
        <v>0</v>
      </c>
      <c r="L394">
        <v>0</v>
      </c>
      <c r="M394">
        <v>0</v>
      </c>
    </row>
    <row r="395" spans="1:13" x14ac:dyDescent="0.25">
      <c r="A395">
        <v>150165</v>
      </c>
      <c r="B395">
        <f t="shared" si="6"/>
        <v>174</v>
      </c>
      <c r="C395">
        <v>90</v>
      </c>
      <c r="D395">
        <v>84</v>
      </c>
      <c r="F395" t="s">
        <v>440</v>
      </c>
      <c r="G395">
        <v>0</v>
      </c>
      <c r="H395">
        <v>0</v>
      </c>
      <c r="I395" t="s">
        <v>440</v>
      </c>
      <c r="J395">
        <v>0</v>
      </c>
      <c r="K395">
        <v>0</v>
      </c>
      <c r="L395">
        <v>0</v>
      </c>
      <c r="M395">
        <v>0</v>
      </c>
    </row>
    <row r="396" spans="1:13" x14ac:dyDescent="0.25">
      <c r="A396">
        <v>900685</v>
      </c>
      <c r="B396">
        <f t="shared" si="6"/>
        <v>4108</v>
      </c>
      <c r="C396">
        <v>3219</v>
      </c>
      <c r="D396">
        <v>889</v>
      </c>
      <c r="F396" t="s">
        <v>441</v>
      </c>
      <c r="G396">
        <v>0</v>
      </c>
      <c r="H396">
        <v>0</v>
      </c>
      <c r="I396" t="s">
        <v>441</v>
      </c>
      <c r="J396">
        <v>0</v>
      </c>
      <c r="K396">
        <v>0</v>
      </c>
      <c r="L396">
        <v>0</v>
      </c>
      <c r="M396">
        <v>0</v>
      </c>
    </row>
    <row r="397" spans="1:13" x14ac:dyDescent="0.25">
      <c r="F397" t="s">
        <v>442</v>
      </c>
      <c r="G397">
        <v>0</v>
      </c>
      <c r="H397">
        <v>0</v>
      </c>
      <c r="I397" t="s">
        <v>442</v>
      </c>
      <c r="J397">
        <v>0</v>
      </c>
      <c r="K397">
        <v>0</v>
      </c>
      <c r="L397">
        <v>0</v>
      </c>
      <c r="M397">
        <v>0</v>
      </c>
    </row>
    <row r="398" spans="1:13" x14ac:dyDescent="0.25">
      <c r="F398" t="s">
        <v>443</v>
      </c>
      <c r="G398">
        <v>0</v>
      </c>
      <c r="H398">
        <v>0</v>
      </c>
      <c r="I398" t="s">
        <v>443</v>
      </c>
      <c r="J398">
        <v>0</v>
      </c>
      <c r="K398">
        <v>0</v>
      </c>
      <c r="L398">
        <v>0</v>
      </c>
      <c r="M398">
        <v>0</v>
      </c>
    </row>
    <row r="399" spans="1:13" x14ac:dyDescent="0.25">
      <c r="F399" t="s">
        <v>444</v>
      </c>
      <c r="G399">
        <v>0</v>
      </c>
      <c r="H399">
        <v>0</v>
      </c>
      <c r="I399" t="s">
        <v>444</v>
      </c>
      <c r="J399">
        <v>0</v>
      </c>
      <c r="K399">
        <v>0</v>
      </c>
      <c r="L399">
        <v>0</v>
      </c>
      <c r="M399">
        <v>0</v>
      </c>
    </row>
    <row r="400" spans="1:13" x14ac:dyDescent="0.25">
      <c r="F400" t="s">
        <v>445</v>
      </c>
      <c r="G400">
        <v>0</v>
      </c>
      <c r="H400">
        <v>0</v>
      </c>
      <c r="I400" t="s">
        <v>445</v>
      </c>
      <c r="J400">
        <v>0</v>
      </c>
      <c r="K400">
        <v>0</v>
      </c>
      <c r="L400">
        <v>0</v>
      </c>
      <c r="M400">
        <v>0</v>
      </c>
    </row>
    <row r="401" spans="6:13" x14ac:dyDescent="0.25">
      <c r="F401" t="s">
        <v>446</v>
      </c>
      <c r="G401">
        <v>0</v>
      </c>
      <c r="H401">
        <v>0</v>
      </c>
      <c r="I401" t="s">
        <v>446</v>
      </c>
      <c r="J401">
        <v>0</v>
      </c>
      <c r="K401">
        <v>0</v>
      </c>
      <c r="L401">
        <v>0</v>
      </c>
      <c r="M401">
        <v>0</v>
      </c>
    </row>
    <row r="402" spans="6:13" x14ac:dyDescent="0.25">
      <c r="F402" t="s">
        <v>447</v>
      </c>
      <c r="G402">
        <v>0</v>
      </c>
      <c r="H402">
        <v>0</v>
      </c>
      <c r="I402" t="s">
        <v>447</v>
      </c>
      <c r="J402">
        <v>0</v>
      </c>
      <c r="K402">
        <v>0</v>
      </c>
      <c r="L402">
        <v>0</v>
      </c>
      <c r="M402">
        <v>0</v>
      </c>
    </row>
    <row r="403" spans="6:13" x14ac:dyDescent="0.25">
      <c r="F403" t="s">
        <v>448</v>
      </c>
      <c r="G403">
        <v>0</v>
      </c>
      <c r="H403">
        <v>0</v>
      </c>
      <c r="I403" t="s">
        <v>448</v>
      </c>
      <c r="J403">
        <v>0</v>
      </c>
      <c r="K403">
        <v>0</v>
      </c>
      <c r="L403">
        <v>0</v>
      </c>
      <c r="M403">
        <v>0</v>
      </c>
    </row>
    <row r="404" spans="6:13" x14ac:dyDescent="0.25">
      <c r="F404" t="s">
        <v>449</v>
      </c>
      <c r="G404">
        <v>0</v>
      </c>
      <c r="H404">
        <v>0</v>
      </c>
      <c r="I404" t="s">
        <v>449</v>
      </c>
      <c r="J404">
        <v>0</v>
      </c>
      <c r="K404">
        <v>0</v>
      </c>
      <c r="L404">
        <v>0</v>
      </c>
      <c r="M404">
        <v>0</v>
      </c>
    </row>
    <row r="405" spans="6:13" x14ac:dyDescent="0.25">
      <c r="F405" t="s">
        <v>450</v>
      </c>
      <c r="G405">
        <v>0</v>
      </c>
      <c r="H405">
        <v>0</v>
      </c>
      <c r="I405" t="s">
        <v>450</v>
      </c>
      <c r="J405">
        <v>0</v>
      </c>
      <c r="K405">
        <v>0</v>
      </c>
      <c r="L405">
        <v>0</v>
      </c>
      <c r="M405">
        <v>0</v>
      </c>
    </row>
    <row r="406" spans="6:13" x14ac:dyDescent="0.25">
      <c r="F406">
        <v>20514654</v>
      </c>
      <c r="G406">
        <v>0</v>
      </c>
      <c r="H406">
        <v>0</v>
      </c>
      <c r="I406">
        <v>20514654</v>
      </c>
      <c r="J406">
        <v>0</v>
      </c>
      <c r="K406">
        <v>0</v>
      </c>
      <c r="L406">
        <v>0</v>
      </c>
      <c r="M406">
        <v>0</v>
      </c>
    </row>
    <row r="407" spans="6:13" x14ac:dyDescent="0.25">
      <c r="F407" t="s">
        <v>451</v>
      </c>
      <c r="G407">
        <v>0</v>
      </c>
      <c r="H407">
        <v>0</v>
      </c>
      <c r="I407" t="s">
        <v>451</v>
      </c>
      <c r="J407">
        <v>0</v>
      </c>
      <c r="K407">
        <v>0</v>
      </c>
      <c r="L407">
        <v>0</v>
      </c>
      <c r="M407">
        <v>0</v>
      </c>
    </row>
    <row r="408" spans="6:13" x14ac:dyDescent="0.25">
      <c r="F408">
        <v>8602</v>
      </c>
      <c r="G408">
        <v>0</v>
      </c>
      <c r="H408">
        <v>0</v>
      </c>
      <c r="I408">
        <v>8602</v>
      </c>
      <c r="J408">
        <v>0</v>
      </c>
      <c r="K408">
        <v>0</v>
      </c>
      <c r="L408">
        <v>0</v>
      </c>
      <c r="M408">
        <v>0</v>
      </c>
    </row>
    <row r="409" spans="6:13" x14ac:dyDescent="0.25">
      <c r="F409" t="s">
        <v>452</v>
      </c>
      <c r="G409">
        <v>0</v>
      </c>
      <c r="H409">
        <v>0</v>
      </c>
      <c r="I409" t="s">
        <v>452</v>
      </c>
      <c r="J409">
        <v>0</v>
      </c>
      <c r="K409">
        <v>0</v>
      </c>
      <c r="L409">
        <v>0</v>
      </c>
      <c r="M409">
        <v>0</v>
      </c>
    </row>
    <row r="410" spans="6:13" x14ac:dyDescent="0.25">
      <c r="F410" t="s">
        <v>453</v>
      </c>
      <c r="G410">
        <v>0</v>
      </c>
      <c r="H410">
        <v>0</v>
      </c>
      <c r="I410" t="s">
        <v>453</v>
      </c>
      <c r="J410">
        <v>0</v>
      </c>
      <c r="K410">
        <v>0</v>
      </c>
      <c r="L410">
        <v>0</v>
      </c>
      <c r="M410">
        <v>0</v>
      </c>
    </row>
    <row r="411" spans="6:13" x14ac:dyDescent="0.25">
      <c r="F411" t="s">
        <v>454</v>
      </c>
      <c r="G411">
        <v>0</v>
      </c>
      <c r="H411">
        <v>0</v>
      </c>
      <c r="I411" t="s">
        <v>454</v>
      </c>
      <c r="J411">
        <v>0</v>
      </c>
      <c r="K411">
        <v>0</v>
      </c>
      <c r="L411">
        <v>0</v>
      </c>
      <c r="M411">
        <v>0</v>
      </c>
    </row>
    <row r="412" spans="6:13" x14ac:dyDescent="0.25">
      <c r="F412">
        <v>21707134</v>
      </c>
      <c r="G412">
        <v>0</v>
      </c>
      <c r="H412">
        <v>0</v>
      </c>
      <c r="I412">
        <v>21707134</v>
      </c>
      <c r="J412">
        <v>0</v>
      </c>
      <c r="K412">
        <v>0</v>
      </c>
      <c r="L412">
        <v>0</v>
      </c>
      <c r="M412">
        <v>0</v>
      </c>
    </row>
    <row r="413" spans="6:13" x14ac:dyDescent="0.25">
      <c r="F413">
        <v>20976003</v>
      </c>
      <c r="G413">
        <v>0</v>
      </c>
      <c r="H413">
        <v>0</v>
      </c>
      <c r="I413">
        <v>20976003</v>
      </c>
      <c r="J413">
        <v>0</v>
      </c>
      <c r="K413">
        <v>0</v>
      </c>
      <c r="L413">
        <v>0</v>
      </c>
      <c r="M413">
        <v>0</v>
      </c>
    </row>
    <row r="414" spans="6:13" x14ac:dyDescent="0.25">
      <c r="F414">
        <v>20805349</v>
      </c>
      <c r="G414">
        <v>0</v>
      </c>
      <c r="H414">
        <v>0</v>
      </c>
      <c r="I414">
        <v>20805349</v>
      </c>
      <c r="J414">
        <v>0</v>
      </c>
      <c r="K414">
        <v>0</v>
      </c>
      <c r="L414">
        <v>0</v>
      </c>
      <c r="M414">
        <v>0</v>
      </c>
    </row>
    <row r="415" spans="6:13" x14ac:dyDescent="0.25">
      <c r="F415">
        <v>11110683</v>
      </c>
      <c r="G415">
        <v>0</v>
      </c>
      <c r="H415">
        <v>0</v>
      </c>
      <c r="I415">
        <v>11110683</v>
      </c>
      <c r="J415">
        <v>0</v>
      </c>
      <c r="K415">
        <v>0</v>
      </c>
      <c r="L415">
        <v>0</v>
      </c>
      <c r="M415">
        <v>0</v>
      </c>
    </row>
    <row r="416" spans="6:13" x14ac:dyDescent="0.25">
      <c r="F416">
        <v>11110668</v>
      </c>
      <c r="G416">
        <v>0</v>
      </c>
      <c r="H416">
        <v>0</v>
      </c>
      <c r="I416">
        <v>11110668</v>
      </c>
      <c r="J416">
        <v>0</v>
      </c>
      <c r="K416">
        <v>0</v>
      </c>
      <c r="L416">
        <v>0</v>
      </c>
      <c r="M416">
        <v>0</v>
      </c>
    </row>
    <row r="417" spans="6:13" x14ac:dyDescent="0.25">
      <c r="F417">
        <v>11711074</v>
      </c>
      <c r="G417">
        <v>0</v>
      </c>
      <c r="H417">
        <v>0</v>
      </c>
      <c r="I417">
        <v>11711074</v>
      </c>
      <c r="J417">
        <v>0</v>
      </c>
      <c r="K417">
        <v>0</v>
      </c>
      <c r="L417">
        <v>0</v>
      </c>
      <c r="M417">
        <v>0</v>
      </c>
    </row>
    <row r="418" spans="6:13" x14ac:dyDescent="0.25">
      <c r="F418" t="s">
        <v>455</v>
      </c>
      <c r="G418">
        <v>0</v>
      </c>
      <c r="H418">
        <v>0</v>
      </c>
      <c r="I418" t="s">
        <v>455</v>
      </c>
      <c r="J418">
        <v>0</v>
      </c>
      <c r="K418">
        <v>0</v>
      </c>
      <c r="L418">
        <v>0</v>
      </c>
      <c r="M418">
        <v>0</v>
      </c>
    </row>
    <row r="419" spans="6:13" x14ac:dyDescent="0.25">
      <c r="F419">
        <v>14524170</v>
      </c>
      <c r="G419">
        <v>0</v>
      </c>
      <c r="H419">
        <v>0</v>
      </c>
      <c r="I419">
        <v>14524170</v>
      </c>
      <c r="J419">
        <v>0</v>
      </c>
      <c r="K419">
        <v>0</v>
      </c>
      <c r="L419">
        <v>0</v>
      </c>
      <c r="M419">
        <v>0</v>
      </c>
    </row>
    <row r="420" spans="6:13" x14ac:dyDescent="0.25">
      <c r="F420">
        <v>14509379</v>
      </c>
      <c r="G420">
        <v>0</v>
      </c>
      <c r="H420">
        <v>0</v>
      </c>
      <c r="I420">
        <v>14509379</v>
      </c>
      <c r="J420">
        <v>0</v>
      </c>
      <c r="K420">
        <v>0</v>
      </c>
      <c r="L420">
        <v>0</v>
      </c>
      <c r="M420">
        <v>0</v>
      </c>
    </row>
    <row r="421" spans="6:13" x14ac:dyDescent="0.25">
      <c r="F421" t="s">
        <v>456</v>
      </c>
      <c r="G421">
        <v>0</v>
      </c>
      <c r="H421">
        <v>0</v>
      </c>
      <c r="I421" t="s">
        <v>456</v>
      </c>
      <c r="J421">
        <v>0</v>
      </c>
      <c r="K421">
        <v>0</v>
      </c>
      <c r="L421">
        <v>0</v>
      </c>
      <c r="M421">
        <v>0</v>
      </c>
    </row>
    <row r="422" spans="6:13" x14ac:dyDescent="0.25">
      <c r="F422" t="s">
        <v>457</v>
      </c>
      <c r="G422">
        <v>0</v>
      </c>
      <c r="H422">
        <v>0</v>
      </c>
      <c r="I422" t="s">
        <v>457</v>
      </c>
      <c r="J422">
        <v>0</v>
      </c>
      <c r="K422">
        <v>0</v>
      </c>
      <c r="L422">
        <v>0</v>
      </c>
      <c r="M422">
        <v>0</v>
      </c>
    </row>
    <row r="423" spans="6:13" x14ac:dyDescent="0.25">
      <c r="F423" t="s">
        <v>458</v>
      </c>
      <c r="G423">
        <v>0</v>
      </c>
      <c r="H423">
        <v>0</v>
      </c>
      <c r="I423" t="s">
        <v>458</v>
      </c>
      <c r="J423">
        <v>0</v>
      </c>
      <c r="K423">
        <v>0</v>
      </c>
      <c r="L423">
        <v>0</v>
      </c>
      <c r="M423">
        <v>0</v>
      </c>
    </row>
    <row r="424" spans="6:13" x14ac:dyDescent="0.25">
      <c r="F424" t="s">
        <v>459</v>
      </c>
      <c r="G424">
        <v>0</v>
      </c>
      <c r="H424">
        <v>0</v>
      </c>
      <c r="I424" t="s">
        <v>459</v>
      </c>
      <c r="J424">
        <v>0</v>
      </c>
      <c r="K424">
        <v>0</v>
      </c>
      <c r="L424">
        <v>0</v>
      </c>
      <c r="M424">
        <v>0</v>
      </c>
    </row>
    <row r="425" spans="6:13" x14ac:dyDescent="0.25">
      <c r="F425" t="s">
        <v>460</v>
      </c>
      <c r="G425">
        <v>0</v>
      </c>
      <c r="H425">
        <v>0</v>
      </c>
      <c r="I425" t="s">
        <v>460</v>
      </c>
      <c r="J425">
        <v>0</v>
      </c>
      <c r="K425">
        <v>0</v>
      </c>
      <c r="L425">
        <v>0</v>
      </c>
      <c r="M425">
        <v>0</v>
      </c>
    </row>
    <row r="426" spans="6:13" x14ac:dyDescent="0.25">
      <c r="F426" t="s">
        <v>461</v>
      </c>
      <c r="G426">
        <v>0</v>
      </c>
      <c r="H426">
        <v>0</v>
      </c>
      <c r="I426" t="s">
        <v>461</v>
      </c>
      <c r="J426">
        <v>0</v>
      </c>
      <c r="K426">
        <v>0</v>
      </c>
      <c r="L426">
        <v>0</v>
      </c>
      <c r="M426">
        <v>0</v>
      </c>
    </row>
    <row r="427" spans="6:13" x14ac:dyDescent="0.25">
      <c r="F427" t="s">
        <v>462</v>
      </c>
      <c r="G427">
        <v>0</v>
      </c>
      <c r="H427">
        <v>0</v>
      </c>
      <c r="I427" t="s">
        <v>462</v>
      </c>
      <c r="J427">
        <v>0</v>
      </c>
      <c r="K427">
        <v>0</v>
      </c>
      <c r="L427">
        <v>0</v>
      </c>
      <c r="M427">
        <v>0</v>
      </c>
    </row>
    <row r="428" spans="6:13" x14ac:dyDescent="0.25">
      <c r="F428" t="s">
        <v>463</v>
      </c>
      <c r="G428">
        <v>0</v>
      </c>
      <c r="H428">
        <v>0</v>
      </c>
      <c r="I428" t="s">
        <v>463</v>
      </c>
      <c r="J428">
        <v>0</v>
      </c>
      <c r="K428">
        <v>0</v>
      </c>
      <c r="L428">
        <v>0</v>
      </c>
      <c r="M428">
        <v>0</v>
      </c>
    </row>
    <row r="429" spans="6:13" x14ac:dyDescent="0.25">
      <c r="F429" t="s">
        <v>464</v>
      </c>
      <c r="G429">
        <v>0</v>
      </c>
      <c r="H429">
        <v>0</v>
      </c>
      <c r="I429" t="s">
        <v>464</v>
      </c>
      <c r="J429">
        <v>0</v>
      </c>
      <c r="K429">
        <v>0</v>
      </c>
      <c r="L429">
        <v>0</v>
      </c>
      <c r="M429">
        <v>0</v>
      </c>
    </row>
    <row r="430" spans="6:13" x14ac:dyDescent="0.25">
      <c r="F430" t="s">
        <v>465</v>
      </c>
      <c r="G430">
        <v>0</v>
      </c>
      <c r="H430">
        <v>0</v>
      </c>
      <c r="I430" t="s">
        <v>465</v>
      </c>
      <c r="J430">
        <v>0</v>
      </c>
      <c r="K430">
        <v>0</v>
      </c>
      <c r="L430">
        <v>0</v>
      </c>
      <c r="M430">
        <v>0</v>
      </c>
    </row>
    <row r="431" spans="6:13" x14ac:dyDescent="0.25">
      <c r="F431" t="s">
        <v>466</v>
      </c>
      <c r="G431">
        <v>0</v>
      </c>
      <c r="H431">
        <v>0</v>
      </c>
      <c r="I431" t="s">
        <v>466</v>
      </c>
      <c r="J431">
        <v>0</v>
      </c>
      <c r="K431">
        <v>0</v>
      </c>
      <c r="L431">
        <v>0</v>
      </c>
      <c r="M431">
        <v>0</v>
      </c>
    </row>
    <row r="432" spans="6:13" x14ac:dyDescent="0.25">
      <c r="F432" t="s">
        <v>467</v>
      </c>
      <c r="G432">
        <v>0</v>
      </c>
      <c r="H432">
        <v>0</v>
      </c>
      <c r="I432" t="s">
        <v>467</v>
      </c>
      <c r="J432">
        <v>0</v>
      </c>
      <c r="K432">
        <v>0</v>
      </c>
      <c r="L432">
        <v>0</v>
      </c>
      <c r="M432">
        <v>0</v>
      </c>
    </row>
    <row r="433" spans="6:13" x14ac:dyDescent="0.25">
      <c r="F433" t="s">
        <v>468</v>
      </c>
      <c r="G433">
        <v>0</v>
      </c>
      <c r="H433">
        <v>0</v>
      </c>
      <c r="I433" t="s">
        <v>468</v>
      </c>
      <c r="J433">
        <v>0</v>
      </c>
      <c r="K433">
        <v>0</v>
      </c>
      <c r="L433">
        <v>0</v>
      </c>
      <c r="M433">
        <v>0</v>
      </c>
    </row>
    <row r="434" spans="6:13" x14ac:dyDescent="0.25">
      <c r="F434" t="s">
        <v>469</v>
      </c>
      <c r="G434">
        <v>0</v>
      </c>
      <c r="H434">
        <v>0</v>
      </c>
      <c r="I434" t="s">
        <v>469</v>
      </c>
      <c r="J434">
        <v>0</v>
      </c>
      <c r="K434">
        <v>0</v>
      </c>
      <c r="L434">
        <v>0</v>
      </c>
      <c r="M434">
        <v>0</v>
      </c>
    </row>
    <row r="435" spans="6:13" x14ac:dyDescent="0.25">
      <c r="F435" t="s">
        <v>470</v>
      </c>
      <c r="G435">
        <v>0</v>
      </c>
      <c r="H435">
        <v>0</v>
      </c>
      <c r="I435" t="s">
        <v>470</v>
      </c>
      <c r="J435">
        <v>0</v>
      </c>
      <c r="K435">
        <v>0</v>
      </c>
      <c r="L435">
        <v>0</v>
      </c>
      <c r="M435">
        <v>0</v>
      </c>
    </row>
    <row r="436" spans="6:13" x14ac:dyDescent="0.25">
      <c r="F436" t="s">
        <v>471</v>
      </c>
      <c r="G436">
        <v>0</v>
      </c>
      <c r="H436">
        <v>0</v>
      </c>
      <c r="I436" t="s">
        <v>471</v>
      </c>
      <c r="J436">
        <v>0</v>
      </c>
      <c r="K436">
        <v>0</v>
      </c>
      <c r="L436">
        <v>0</v>
      </c>
      <c r="M436">
        <v>0</v>
      </c>
    </row>
    <row r="437" spans="6:13" x14ac:dyDescent="0.25">
      <c r="F437" t="s">
        <v>472</v>
      </c>
      <c r="G437">
        <v>0</v>
      </c>
      <c r="H437">
        <v>0</v>
      </c>
      <c r="I437" t="s">
        <v>472</v>
      </c>
      <c r="J437">
        <v>0</v>
      </c>
      <c r="K437">
        <v>0</v>
      </c>
      <c r="L437">
        <v>0</v>
      </c>
      <c r="M437">
        <v>0</v>
      </c>
    </row>
    <row r="438" spans="6:13" x14ac:dyDescent="0.25">
      <c r="F438" t="s">
        <v>473</v>
      </c>
      <c r="G438">
        <v>0</v>
      </c>
      <c r="H438">
        <v>0</v>
      </c>
      <c r="I438" t="s">
        <v>473</v>
      </c>
      <c r="J438">
        <v>0</v>
      </c>
      <c r="K438">
        <v>0</v>
      </c>
      <c r="L438">
        <v>0</v>
      </c>
      <c r="M438">
        <v>0</v>
      </c>
    </row>
    <row r="439" spans="6:13" x14ac:dyDescent="0.25">
      <c r="F439" t="s">
        <v>474</v>
      </c>
      <c r="G439">
        <v>0</v>
      </c>
      <c r="H439">
        <v>0</v>
      </c>
      <c r="I439" t="s">
        <v>474</v>
      </c>
      <c r="J439">
        <v>0</v>
      </c>
      <c r="K439">
        <v>0</v>
      </c>
      <c r="L439">
        <v>0</v>
      </c>
      <c r="M439">
        <v>0</v>
      </c>
    </row>
    <row r="440" spans="6:13" x14ac:dyDescent="0.25">
      <c r="F440">
        <v>691782</v>
      </c>
      <c r="G440">
        <v>0</v>
      </c>
      <c r="H440">
        <v>0</v>
      </c>
      <c r="I440">
        <v>691782</v>
      </c>
      <c r="J440">
        <v>0</v>
      </c>
      <c r="K440">
        <v>0</v>
      </c>
      <c r="L440">
        <v>0</v>
      </c>
      <c r="M440">
        <v>0</v>
      </c>
    </row>
    <row r="441" spans="6:13" x14ac:dyDescent="0.25">
      <c r="F441">
        <v>692250</v>
      </c>
      <c r="G441">
        <v>8.5000000000000006E-2</v>
      </c>
      <c r="H441">
        <v>0.02</v>
      </c>
      <c r="I441">
        <v>692250</v>
      </c>
      <c r="J441">
        <v>0.7</v>
      </c>
      <c r="K441">
        <v>0.61499999999999999</v>
      </c>
      <c r="L441">
        <v>0</v>
      </c>
      <c r="M441">
        <v>0</v>
      </c>
    </row>
    <row r="442" spans="6:13" x14ac:dyDescent="0.25">
      <c r="F442">
        <v>692332</v>
      </c>
      <c r="G442">
        <v>22</v>
      </c>
      <c r="H442">
        <v>28</v>
      </c>
      <c r="I442">
        <v>692332</v>
      </c>
      <c r="J442">
        <v>19</v>
      </c>
      <c r="K442">
        <v>19</v>
      </c>
      <c r="L442">
        <v>24</v>
      </c>
      <c r="M442">
        <v>20</v>
      </c>
    </row>
    <row r="443" spans="6:13" x14ac:dyDescent="0.25">
      <c r="F443">
        <v>692334</v>
      </c>
      <c r="G443">
        <v>18</v>
      </c>
      <c r="H443">
        <v>7</v>
      </c>
      <c r="I443">
        <v>692334</v>
      </c>
      <c r="J443">
        <v>6</v>
      </c>
      <c r="K443">
        <v>0</v>
      </c>
      <c r="L443">
        <v>5</v>
      </c>
      <c r="M443">
        <v>3</v>
      </c>
    </row>
    <row r="444" spans="6:13" x14ac:dyDescent="0.25">
      <c r="F444">
        <v>692179</v>
      </c>
      <c r="G444">
        <v>0</v>
      </c>
      <c r="H444">
        <v>0</v>
      </c>
      <c r="I444">
        <v>692179</v>
      </c>
      <c r="J444">
        <v>0</v>
      </c>
      <c r="K444">
        <v>0</v>
      </c>
      <c r="L444">
        <v>0</v>
      </c>
      <c r="M444">
        <v>0</v>
      </c>
    </row>
    <row r="445" spans="6:13" x14ac:dyDescent="0.25">
      <c r="F445">
        <v>692178</v>
      </c>
      <c r="G445">
        <v>0</v>
      </c>
      <c r="H445">
        <v>0</v>
      </c>
      <c r="I445">
        <v>692178</v>
      </c>
      <c r="J445">
        <v>0</v>
      </c>
      <c r="K445">
        <v>0</v>
      </c>
      <c r="L445">
        <v>0</v>
      </c>
      <c r="M445">
        <v>0</v>
      </c>
    </row>
    <row r="446" spans="6:13" x14ac:dyDescent="0.25">
      <c r="F446">
        <v>692027</v>
      </c>
      <c r="G446">
        <v>8</v>
      </c>
      <c r="H446">
        <v>10</v>
      </c>
      <c r="I446">
        <v>692027</v>
      </c>
      <c r="J446">
        <v>1</v>
      </c>
      <c r="K446">
        <v>1</v>
      </c>
      <c r="L446">
        <v>8</v>
      </c>
      <c r="M446">
        <v>1</v>
      </c>
    </row>
    <row r="447" spans="6:13" x14ac:dyDescent="0.25">
      <c r="F447">
        <v>692026</v>
      </c>
      <c r="G447">
        <v>0.1</v>
      </c>
      <c r="H447">
        <v>0.05</v>
      </c>
      <c r="I447">
        <v>692026</v>
      </c>
      <c r="J447">
        <v>1.1000000000000001</v>
      </c>
      <c r="K447">
        <v>0.155</v>
      </c>
      <c r="L447">
        <v>0</v>
      </c>
      <c r="M447">
        <v>0.05</v>
      </c>
    </row>
    <row r="448" spans="6:13" x14ac:dyDescent="0.25">
      <c r="F448">
        <v>718637</v>
      </c>
      <c r="G448">
        <v>0</v>
      </c>
      <c r="H448">
        <v>0</v>
      </c>
      <c r="I448">
        <v>718637</v>
      </c>
      <c r="J448">
        <v>0</v>
      </c>
      <c r="K448">
        <v>0</v>
      </c>
      <c r="L448">
        <v>0</v>
      </c>
      <c r="M448">
        <v>0</v>
      </c>
    </row>
    <row r="449" spans="6:13" x14ac:dyDescent="0.25">
      <c r="F449">
        <v>692079</v>
      </c>
      <c r="G449">
        <v>6</v>
      </c>
      <c r="H449">
        <v>15</v>
      </c>
      <c r="I449">
        <v>692079</v>
      </c>
      <c r="J449">
        <v>2</v>
      </c>
      <c r="K449">
        <v>2</v>
      </c>
      <c r="L449">
        <v>1</v>
      </c>
      <c r="M449">
        <v>5</v>
      </c>
    </row>
    <row r="450" spans="6:13" x14ac:dyDescent="0.25">
      <c r="F450">
        <v>692077</v>
      </c>
      <c r="G450">
        <v>0</v>
      </c>
      <c r="H450">
        <v>0</v>
      </c>
      <c r="I450">
        <v>692077</v>
      </c>
      <c r="J450">
        <v>0</v>
      </c>
      <c r="K450">
        <v>1</v>
      </c>
      <c r="L450">
        <v>0</v>
      </c>
      <c r="M450">
        <v>0</v>
      </c>
    </row>
    <row r="451" spans="6:13" x14ac:dyDescent="0.25">
      <c r="F451">
        <v>692030</v>
      </c>
      <c r="G451">
        <v>0</v>
      </c>
      <c r="H451">
        <v>0</v>
      </c>
      <c r="I451">
        <v>692030</v>
      </c>
      <c r="J451">
        <v>0</v>
      </c>
      <c r="K451">
        <v>0</v>
      </c>
      <c r="L451">
        <v>0</v>
      </c>
      <c r="M451">
        <v>0</v>
      </c>
    </row>
    <row r="452" spans="6:13" x14ac:dyDescent="0.25">
      <c r="F452">
        <v>686033</v>
      </c>
      <c r="G452">
        <v>0</v>
      </c>
      <c r="H452">
        <v>0</v>
      </c>
      <c r="I452">
        <v>686033</v>
      </c>
      <c r="J452">
        <v>0</v>
      </c>
      <c r="K452">
        <v>4</v>
      </c>
      <c r="L452">
        <v>8</v>
      </c>
      <c r="M452">
        <v>0</v>
      </c>
    </row>
    <row r="453" spans="6:13" x14ac:dyDescent="0.25">
      <c r="F453">
        <v>686032</v>
      </c>
      <c r="G453">
        <v>0</v>
      </c>
      <c r="H453">
        <v>8</v>
      </c>
      <c r="I453">
        <v>686032</v>
      </c>
      <c r="J453">
        <v>1</v>
      </c>
      <c r="K453">
        <v>0</v>
      </c>
      <c r="L453">
        <v>24</v>
      </c>
      <c r="M453">
        <v>2</v>
      </c>
    </row>
    <row r="454" spans="6:13" x14ac:dyDescent="0.25">
      <c r="F454">
        <v>690814</v>
      </c>
      <c r="G454">
        <v>0</v>
      </c>
      <c r="H454">
        <v>0</v>
      </c>
      <c r="I454">
        <v>690814</v>
      </c>
      <c r="J454">
        <v>0</v>
      </c>
      <c r="K454">
        <v>0</v>
      </c>
      <c r="L454">
        <v>0</v>
      </c>
      <c r="M454">
        <v>0</v>
      </c>
    </row>
    <row r="455" spans="6:13" x14ac:dyDescent="0.25">
      <c r="F455">
        <v>691848</v>
      </c>
      <c r="G455">
        <v>0</v>
      </c>
      <c r="H455">
        <v>0</v>
      </c>
      <c r="I455">
        <v>691848</v>
      </c>
      <c r="J455">
        <v>0</v>
      </c>
      <c r="K455">
        <v>0</v>
      </c>
      <c r="L455">
        <v>0</v>
      </c>
      <c r="M455">
        <v>0</v>
      </c>
    </row>
    <row r="456" spans="6:13" x14ac:dyDescent="0.25">
      <c r="F456">
        <v>691911</v>
      </c>
      <c r="G456">
        <v>0</v>
      </c>
      <c r="H456">
        <v>0</v>
      </c>
      <c r="I456">
        <v>691911</v>
      </c>
      <c r="J456">
        <v>0</v>
      </c>
      <c r="K456">
        <v>0</v>
      </c>
      <c r="L456">
        <v>0</v>
      </c>
      <c r="M456">
        <v>0</v>
      </c>
    </row>
    <row r="457" spans="6:13" x14ac:dyDescent="0.25">
      <c r="F457">
        <v>691781</v>
      </c>
      <c r="G457">
        <v>0</v>
      </c>
      <c r="H457">
        <v>0</v>
      </c>
      <c r="I457">
        <v>691781</v>
      </c>
      <c r="J457">
        <v>0</v>
      </c>
      <c r="K457">
        <v>0</v>
      </c>
      <c r="L457">
        <v>0</v>
      </c>
      <c r="M457">
        <v>0</v>
      </c>
    </row>
    <row r="458" spans="6:13" x14ac:dyDescent="0.25">
      <c r="F458" t="s">
        <v>475</v>
      </c>
      <c r="G458">
        <v>39</v>
      </c>
      <c r="H458">
        <v>36</v>
      </c>
      <c r="I458" t="s">
        <v>475</v>
      </c>
      <c r="J458">
        <v>248</v>
      </c>
      <c r="K458">
        <v>357</v>
      </c>
      <c r="L458">
        <v>254</v>
      </c>
      <c r="M458">
        <v>62</v>
      </c>
    </row>
    <row r="459" spans="6:13" x14ac:dyDescent="0.25">
      <c r="F459" t="s">
        <v>476</v>
      </c>
      <c r="G459">
        <v>98</v>
      </c>
      <c r="H459">
        <v>90.8</v>
      </c>
      <c r="I459" t="s">
        <v>476</v>
      </c>
      <c r="J459">
        <v>51</v>
      </c>
      <c r="K459">
        <v>69</v>
      </c>
      <c r="L459">
        <v>80</v>
      </c>
      <c r="M459">
        <v>85</v>
      </c>
    </row>
    <row r="460" spans="6:13" x14ac:dyDescent="0.25">
      <c r="F460" t="s">
        <v>477</v>
      </c>
      <c r="G460">
        <v>4</v>
      </c>
      <c r="H460">
        <v>1</v>
      </c>
      <c r="I460" t="s">
        <v>477</v>
      </c>
      <c r="J460">
        <v>4</v>
      </c>
      <c r="K460">
        <v>13</v>
      </c>
      <c r="L460">
        <v>15</v>
      </c>
      <c r="M460">
        <v>6</v>
      </c>
    </row>
    <row r="461" spans="6:13" x14ac:dyDescent="0.25">
      <c r="F461" t="s">
        <v>478</v>
      </c>
      <c r="G461">
        <v>51</v>
      </c>
      <c r="H461">
        <v>90</v>
      </c>
      <c r="I461" t="s">
        <v>478</v>
      </c>
      <c r="J461">
        <v>10</v>
      </c>
      <c r="K461">
        <v>5</v>
      </c>
      <c r="L461">
        <v>42</v>
      </c>
      <c r="M461">
        <v>11</v>
      </c>
    </row>
    <row r="462" spans="6:13" x14ac:dyDescent="0.25">
      <c r="F462" t="s">
        <v>479</v>
      </c>
      <c r="G462">
        <v>12</v>
      </c>
      <c r="H462">
        <v>1</v>
      </c>
      <c r="I462" t="s">
        <v>479</v>
      </c>
      <c r="J462">
        <v>7</v>
      </c>
      <c r="K462">
        <v>2</v>
      </c>
      <c r="L462">
        <v>1</v>
      </c>
      <c r="M462">
        <v>3</v>
      </c>
    </row>
    <row r="463" spans="6:13" x14ac:dyDescent="0.25">
      <c r="F463" t="s">
        <v>480</v>
      </c>
      <c r="G463">
        <v>0</v>
      </c>
      <c r="H463">
        <v>0</v>
      </c>
      <c r="I463" t="s">
        <v>480</v>
      </c>
      <c r="J463">
        <v>0</v>
      </c>
      <c r="K463">
        <v>0</v>
      </c>
      <c r="L463">
        <v>0</v>
      </c>
      <c r="M463">
        <v>0</v>
      </c>
    </row>
    <row r="464" spans="6:13" x14ac:dyDescent="0.25">
      <c r="F464" t="s">
        <v>481</v>
      </c>
      <c r="G464">
        <v>0</v>
      </c>
      <c r="H464">
        <v>30</v>
      </c>
      <c r="I464" t="s">
        <v>481</v>
      </c>
      <c r="J464">
        <v>18</v>
      </c>
      <c r="K464">
        <v>0</v>
      </c>
      <c r="L464">
        <v>0</v>
      </c>
      <c r="M464">
        <v>6</v>
      </c>
    </row>
    <row r="465" spans="6:13" x14ac:dyDescent="0.25">
      <c r="F465" t="s">
        <v>482</v>
      </c>
      <c r="G465">
        <v>0</v>
      </c>
      <c r="H465">
        <v>0</v>
      </c>
      <c r="I465" t="s">
        <v>482</v>
      </c>
      <c r="J465">
        <v>0</v>
      </c>
      <c r="K465">
        <v>0</v>
      </c>
      <c r="L465">
        <v>0</v>
      </c>
      <c r="M465">
        <v>0</v>
      </c>
    </row>
    <row r="466" spans="6:13" x14ac:dyDescent="0.25">
      <c r="F466" t="s">
        <v>483</v>
      </c>
      <c r="G466">
        <v>36</v>
      </c>
      <c r="H466">
        <v>67</v>
      </c>
      <c r="I466" t="s">
        <v>483</v>
      </c>
      <c r="J466">
        <v>29</v>
      </c>
      <c r="K466">
        <v>27</v>
      </c>
      <c r="L466">
        <v>32</v>
      </c>
      <c r="M466">
        <v>36</v>
      </c>
    </row>
    <row r="467" spans="6:13" x14ac:dyDescent="0.25">
      <c r="F467" t="s">
        <v>484</v>
      </c>
      <c r="G467">
        <v>12</v>
      </c>
      <c r="H467">
        <v>15</v>
      </c>
      <c r="I467" t="s">
        <v>484</v>
      </c>
      <c r="J467">
        <v>15</v>
      </c>
      <c r="K467">
        <v>16</v>
      </c>
      <c r="L467">
        <v>31</v>
      </c>
      <c r="M467">
        <v>33</v>
      </c>
    </row>
    <row r="468" spans="6:13" x14ac:dyDescent="0.25">
      <c r="F468" t="s">
        <v>485</v>
      </c>
      <c r="G468">
        <v>2</v>
      </c>
      <c r="H468">
        <v>2</v>
      </c>
      <c r="I468" t="s">
        <v>485</v>
      </c>
      <c r="J468">
        <v>0</v>
      </c>
      <c r="K468">
        <v>6</v>
      </c>
      <c r="L468">
        <v>8</v>
      </c>
      <c r="M468">
        <v>2</v>
      </c>
    </row>
    <row r="469" spans="6:13" x14ac:dyDescent="0.25">
      <c r="F469" t="s">
        <v>486</v>
      </c>
      <c r="G469">
        <v>6</v>
      </c>
      <c r="H469">
        <v>19</v>
      </c>
      <c r="I469" t="s">
        <v>486</v>
      </c>
      <c r="J469">
        <v>16</v>
      </c>
      <c r="K469">
        <v>4</v>
      </c>
      <c r="L469">
        <v>12</v>
      </c>
      <c r="M469">
        <v>11</v>
      </c>
    </row>
    <row r="470" spans="6:13" x14ac:dyDescent="0.25">
      <c r="F470">
        <v>692069</v>
      </c>
      <c r="G470">
        <v>0</v>
      </c>
      <c r="H470">
        <v>0</v>
      </c>
      <c r="I470">
        <v>692069</v>
      </c>
      <c r="J470">
        <v>0</v>
      </c>
      <c r="K470">
        <v>0</v>
      </c>
      <c r="L470">
        <v>0</v>
      </c>
      <c r="M470">
        <v>0</v>
      </c>
    </row>
    <row r="471" spans="6:13" x14ac:dyDescent="0.25">
      <c r="F471">
        <v>692070</v>
      </c>
      <c r="G471">
        <v>0</v>
      </c>
      <c r="H471">
        <v>0</v>
      </c>
      <c r="I471">
        <v>692070</v>
      </c>
      <c r="J471">
        <v>0</v>
      </c>
      <c r="K471">
        <v>0</v>
      </c>
      <c r="L471">
        <v>0</v>
      </c>
      <c r="M471">
        <v>0</v>
      </c>
    </row>
    <row r="472" spans="6:13" x14ac:dyDescent="0.25">
      <c r="F472">
        <v>692053</v>
      </c>
      <c r="G472">
        <v>179</v>
      </c>
      <c r="H472">
        <v>115</v>
      </c>
      <c r="I472">
        <v>692053</v>
      </c>
      <c r="J472">
        <v>284</v>
      </c>
      <c r="K472">
        <v>398</v>
      </c>
      <c r="L472">
        <v>350</v>
      </c>
      <c r="M472">
        <v>366</v>
      </c>
    </row>
    <row r="473" spans="6:13" x14ac:dyDescent="0.25">
      <c r="F473">
        <v>692052</v>
      </c>
      <c r="G473">
        <v>51.53</v>
      </c>
      <c r="H473">
        <v>69.47</v>
      </c>
      <c r="I473">
        <v>692052</v>
      </c>
      <c r="J473">
        <v>36</v>
      </c>
      <c r="K473">
        <v>70</v>
      </c>
      <c r="L473">
        <v>58</v>
      </c>
      <c r="M473">
        <v>42</v>
      </c>
    </row>
    <row r="474" spans="6:13" x14ac:dyDescent="0.25">
      <c r="F474">
        <v>692172</v>
      </c>
      <c r="G474">
        <v>0</v>
      </c>
      <c r="H474">
        <v>0</v>
      </c>
      <c r="I474">
        <v>692172</v>
      </c>
      <c r="J474">
        <v>0</v>
      </c>
      <c r="K474">
        <v>0</v>
      </c>
      <c r="L474">
        <v>0</v>
      </c>
      <c r="M474">
        <v>0</v>
      </c>
    </row>
    <row r="475" spans="6:13" x14ac:dyDescent="0.25">
      <c r="F475">
        <v>692090</v>
      </c>
      <c r="G475">
        <v>0</v>
      </c>
      <c r="H475">
        <v>0</v>
      </c>
      <c r="I475">
        <v>692090</v>
      </c>
      <c r="J475">
        <v>0</v>
      </c>
      <c r="K475">
        <v>0</v>
      </c>
      <c r="L475">
        <v>0</v>
      </c>
      <c r="M475">
        <v>0</v>
      </c>
    </row>
    <row r="476" spans="6:13" x14ac:dyDescent="0.25">
      <c r="F476">
        <v>692335</v>
      </c>
      <c r="G476">
        <v>0</v>
      </c>
      <c r="H476">
        <v>8.2200000000000006</v>
      </c>
      <c r="I476">
        <v>692335</v>
      </c>
      <c r="J476">
        <v>11</v>
      </c>
      <c r="K476">
        <v>11</v>
      </c>
      <c r="L476">
        <v>11</v>
      </c>
      <c r="M476">
        <v>2</v>
      </c>
    </row>
    <row r="477" spans="6:13" x14ac:dyDescent="0.25">
      <c r="F477" t="s">
        <v>487</v>
      </c>
      <c r="G477">
        <v>0</v>
      </c>
      <c r="H477">
        <v>0</v>
      </c>
      <c r="I477" t="s">
        <v>487</v>
      </c>
      <c r="J477">
        <v>0</v>
      </c>
      <c r="K477">
        <v>0</v>
      </c>
      <c r="L477">
        <v>0</v>
      </c>
      <c r="M477">
        <v>0</v>
      </c>
    </row>
    <row r="478" spans="6:13" x14ac:dyDescent="0.25">
      <c r="F478" t="s">
        <v>488</v>
      </c>
      <c r="G478">
        <v>0</v>
      </c>
      <c r="H478">
        <v>0</v>
      </c>
      <c r="I478" t="s">
        <v>488</v>
      </c>
      <c r="J478">
        <v>18</v>
      </c>
      <c r="K478">
        <v>0</v>
      </c>
      <c r="L478">
        <v>0</v>
      </c>
      <c r="M478">
        <v>0</v>
      </c>
    </row>
    <row r="479" spans="6:13" x14ac:dyDescent="0.25">
      <c r="F479" t="s">
        <v>489</v>
      </c>
      <c r="G479">
        <v>0</v>
      </c>
      <c r="H479">
        <v>0</v>
      </c>
      <c r="I479" t="s">
        <v>489</v>
      </c>
      <c r="J479">
        <v>0</v>
      </c>
      <c r="K479">
        <v>0</v>
      </c>
      <c r="L479">
        <v>0</v>
      </c>
      <c r="M479">
        <v>0</v>
      </c>
    </row>
    <row r="480" spans="6:13" x14ac:dyDescent="0.25">
      <c r="F480">
        <v>692415</v>
      </c>
      <c r="G480">
        <v>0</v>
      </c>
      <c r="H480">
        <v>0</v>
      </c>
      <c r="I480">
        <v>692415</v>
      </c>
      <c r="J480">
        <v>0</v>
      </c>
      <c r="K480">
        <v>0</v>
      </c>
      <c r="L480">
        <v>0</v>
      </c>
      <c r="M480">
        <v>0</v>
      </c>
    </row>
    <row r="481" spans="6:13" x14ac:dyDescent="0.25">
      <c r="F481">
        <v>793316</v>
      </c>
      <c r="G481">
        <v>0</v>
      </c>
      <c r="H481">
        <v>0</v>
      </c>
      <c r="I481">
        <v>793316</v>
      </c>
      <c r="J481">
        <v>0</v>
      </c>
      <c r="K481">
        <v>0</v>
      </c>
      <c r="L481">
        <v>0</v>
      </c>
      <c r="M481">
        <v>0</v>
      </c>
    </row>
    <row r="482" spans="6:13" x14ac:dyDescent="0.25">
      <c r="F482">
        <v>685850</v>
      </c>
      <c r="G482">
        <v>0</v>
      </c>
      <c r="H482">
        <v>0</v>
      </c>
      <c r="I482">
        <v>685850</v>
      </c>
      <c r="J482">
        <v>0</v>
      </c>
      <c r="K482">
        <v>0</v>
      </c>
      <c r="L482">
        <v>0</v>
      </c>
      <c r="M482">
        <v>0</v>
      </c>
    </row>
    <row r="483" spans="6:13" x14ac:dyDescent="0.25">
      <c r="F483">
        <v>692054</v>
      </c>
      <c r="G483">
        <v>52</v>
      </c>
      <c r="H483">
        <v>55</v>
      </c>
      <c r="I483">
        <v>692054</v>
      </c>
      <c r="J483">
        <v>69</v>
      </c>
      <c r="K483">
        <v>51</v>
      </c>
      <c r="L483">
        <v>64</v>
      </c>
      <c r="M483">
        <v>85</v>
      </c>
    </row>
    <row r="484" spans="6:13" x14ac:dyDescent="0.25">
      <c r="F484">
        <v>692082</v>
      </c>
      <c r="G484">
        <v>0</v>
      </c>
      <c r="H484">
        <v>0</v>
      </c>
      <c r="I484">
        <v>692082</v>
      </c>
      <c r="J484">
        <v>0</v>
      </c>
      <c r="K484">
        <v>0</v>
      </c>
      <c r="L484">
        <v>0</v>
      </c>
      <c r="M484">
        <v>0</v>
      </c>
    </row>
    <row r="485" spans="6:13" x14ac:dyDescent="0.25">
      <c r="F485">
        <v>692083</v>
      </c>
      <c r="G485">
        <v>0</v>
      </c>
      <c r="H485">
        <v>0</v>
      </c>
      <c r="I485">
        <v>692083</v>
      </c>
      <c r="J485">
        <v>0</v>
      </c>
      <c r="K485">
        <v>0</v>
      </c>
      <c r="L485">
        <v>0</v>
      </c>
      <c r="M485">
        <v>0</v>
      </c>
    </row>
    <row r="486" spans="6:13" x14ac:dyDescent="0.25">
      <c r="F486">
        <v>724027</v>
      </c>
      <c r="G486">
        <v>0</v>
      </c>
      <c r="H486">
        <v>0</v>
      </c>
      <c r="I486">
        <v>724027</v>
      </c>
      <c r="J486">
        <v>0</v>
      </c>
      <c r="K486">
        <v>0</v>
      </c>
      <c r="L486">
        <v>0</v>
      </c>
      <c r="M486">
        <v>0</v>
      </c>
    </row>
    <row r="487" spans="6:13" x14ac:dyDescent="0.25">
      <c r="F487">
        <v>692089</v>
      </c>
      <c r="G487">
        <v>0</v>
      </c>
      <c r="H487">
        <v>0</v>
      </c>
      <c r="I487">
        <v>692089</v>
      </c>
      <c r="J487">
        <v>0</v>
      </c>
      <c r="K487">
        <v>0</v>
      </c>
      <c r="L487">
        <v>0</v>
      </c>
      <c r="M487">
        <v>0</v>
      </c>
    </row>
    <row r="488" spans="6:13" x14ac:dyDescent="0.25">
      <c r="F488">
        <v>793317</v>
      </c>
      <c r="G488">
        <v>11</v>
      </c>
      <c r="H488">
        <v>6</v>
      </c>
      <c r="I488">
        <v>793317</v>
      </c>
      <c r="J488">
        <v>1</v>
      </c>
      <c r="K488">
        <v>0</v>
      </c>
      <c r="L488">
        <v>1</v>
      </c>
      <c r="M488">
        <v>0</v>
      </c>
    </row>
    <row r="489" spans="6:13" x14ac:dyDescent="0.25">
      <c r="F489">
        <v>793345</v>
      </c>
      <c r="G489">
        <v>0</v>
      </c>
      <c r="H489">
        <v>0</v>
      </c>
      <c r="I489">
        <v>793345</v>
      </c>
      <c r="J489">
        <v>0</v>
      </c>
      <c r="K489">
        <v>0</v>
      </c>
      <c r="L489">
        <v>0</v>
      </c>
      <c r="M489">
        <v>0</v>
      </c>
    </row>
    <row r="490" spans="6:13" x14ac:dyDescent="0.25">
      <c r="F490">
        <v>692245</v>
      </c>
      <c r="G490">
        <v>0</v>
      </c>
      <c r="H490">
        <v>0</v>
      </c>
      <c r="I490">
        <v>692245</v>
      </c>
      <c r="J490">
        <v>0</v>
      </c>
      <c r="K490">
        <v>0</v>
      </c>
      <c r="L490">
        <v>0</v>
      </c>
      <c r="M490">
        <v>0</v>
      </c>
    </row>
    <row r="491" spans="6:13" x14ac:dyDescent="0.25">
      <c r="F491">
        <v>692247</v>
      </c>
      <c r="G491">
        <v>2014</v>
      </c>
      <c r="H491">
        <v>3541</v>
      </c>
      <c r="I491">
        <v>692247</v>
      </c>
      <c r="J491">
        <v>179</v>
      </c>
      <c r="K491">
        <v>3760</v>
      </c>
      <c r="L491">
        <v>1606</v>
      </c>
      <c r="M491">
        <v>3868</v>
      </c>
    </row>
    <row r="492" spans="6:13" x14ac:dyDescent="0.25">
      <c r="F492">
        <v>732728</v>
      </c>
      <c r="G492">
        <v>0</v>
      </c>
      <c r="H492">
        <v>0</v>
      </c>
      <c r="I492">
        <v>732728</v>
      </c>
      <c r="J492">
        <v>0</v>
      </c>
      <c r="K492">
        <v>0</v>
      </c>
      <c r="L492">
        <v>0</v>
      </c>
      <c r="M492">
        <v>0</v>
      </c>
    </row>
    <row r="493" spans="6:13" x14ac:dyDescent="0.25">
      <c r="F493">
        <v>692249</v>
      </c>
      <c r="G493">
        <v>3111</v>
      </c>
      <c r="H493">
        <v>5414</v>
      </c>
      <c r="I493">
        <v>692249</v>
      </c>
      <c r="J493">
        <v>377</v>
      </c>
      <c r="K493">
        <v>4591</v>
      </c>
      <c r="L493">
        <v>605</v>
      </c>
      <c r="M493">
        <v>7993</v>
      </c>
    </row>
    <row r="494" spans="6:13" x14ac:dyDescent="0.25">
      <c r="F494">
        <v>719000</v>
      </c>
      <c r="G494">
        <v>0</v>
      </c>
      <c r="H494">
        <v>0</v>
      </c>
      <c r="I494">
        <v>719000</v>
      </c>
      <c r="J494">
        <v>0</v>
      </c>
      <c r="K494">
        <v>0</v>
      </c>
      <c r="L494">
        <v>0</v>
      </c>
      <c r="M494">
        <v>0</v>
      </c>
    </row>
    <row r="495" spans="6:13" x14ac:dyDescent="0.25">
      <c r="F495">
        <v>772588</v>
      </c>
      <c r="G495">
        <v>0</v>
      </c>
      <c r="H495">
        <v>0</v>
      </c>
      <c r="I495">
        <v>772588</v>
      </c>
      <c r="J495">
        <v>0</v>
      </c>
      <c r="K495">
        <v>0</v>
      </c>
      <c r="L495">
        <v>0</v>
      </c>
      <c r="M495">
        <v>0</v>
      </c>
    </row>
    <row r="496" spans="6:13" x14ac:dyDescent="0.25">
      <c r="F496">
        <v>724026</v>
      </c>
      <c r="G496">
        <v>0</v>
      </c>
      <c r="H496">
        <v>0</v>
      </c>
      <c r="I496">
        <v>724026</v>
      </c>
      <c r="J496">
        <v>3</v>
      </c>
      <c r="K496">
        <v>1</v>
      </c>
      <c r="L496">
        <v>5</v>
      </c>
      <c r="M496">
        <v>0</v>
      </c>
    </row>
    <row r="497" spans="6:13" x14ac:dyDescent="0.25">
      <c r="F497">
        <v>691907</v>
      </c>
      <c r="G497">
        <v>0</v>
      </c>
      <c r="H497">
        <v>0</v>
      </c>
      <c r="I497">
        <v>691907</v>
      </c>
      <c r="J497">
        <v>0</v>
      </c>
      <c r="K497">
        <v>0</v>
      </c>
      <c r="L497">
        <v>0</v>
      </c>
      <c r="M497">
        <v>0</v>
      </c>
    </row>
    <row r="498" spans="6:13" x14ac:dyDescent="0.25">
      <c r="F498">
        <v>692244</v>
      </c>
      <c r="G498">
        <v>0</v>
      </c>
      <c r="H498">
        <v>0</v>
      </c>
      <c r="I498">
        <v>692244</v>
      </c>
      <c r="J498">
        <v>0</v>
      </c>
      <c r="K498">
        <v>0</v>
      </c>
      <c r="L498">
        <v>0</v>
      </c>
      <c r="M498">
        <v>0</v>
      </c>
    </row>
    <row r="499" spans="6:13" x14ac:dyDescent="0.25">
      <c r="F499">
        <v>691970</v>
      </c>
      <c r="G499">
        <v>22</v>
      </c>
      <c r="H499">
        <v>57</v>
      </c>
      <c r="I499">
        <v>691970</v>
      </c>
      <c r="J499">
        <v>12</v>
      </c>
      <c r="K499">
        <v>47</v>
      </c>
      <c r="L499">
        <v>21</v>
      </c>
      <c r="M499">
        <v>11</v>
      </c>
    </row>
    <row r="500" spans="6:13" x14ac:dyDescent="0.25">
      <c r="F500">
        <v>710104</v>
      </c>
      <c r="G500">
        <v>0</v>
      </c>
      <c r="H500">
        <v>0</v>
      </c>
      <c r="I500">
        <v>710104</v>
      </c>
      <c r="J500">
        <v>0</v>
      </c>
      <c r="K500">
        <v>0</v>
      </c>
      <c r="L500">
        <v>0</v>
      </c>
      <c r="M500">
        <v>0</v>
      </c>
    </row>
    <row r="501" spans="6:13" x14ac:dyDescent="0.25">
      <c r="F501">
        <v>691870</v>
      </c>
      <c r="G501">
        <v>0</v>
      </c>
      <c r="H501">
        <v>3</v>
      </c>
      <c r="I501">
        <v>691870</v>
      </c>
      <c r="J501">
        <v>0</v>
      </c>
      <c r="K501">
        <v>0</v>
      </c>
      <c r="L501">
        <v>2</v>
      </c>
      <c r="M501">
        <v>0</v>
      </c>
    </row>
    <row r="502" spans="6:13" x14ac:dyDescent="0.25">
      <c r="F502">
        <v>692051</v>
      </c>
      <c r="G502">
        <v>0</v>
      </c>
      <c r="H502">
        <v>1</v>
      </c>
      <c r="I502">
        <v>692051</v>
      </c>
      <c r="J502">
        <v>0</v>
      </c>
      <c r="K502">
        <v>0</v>
      </c>
      <c r="L502">
        <v>0</v>
      </c>
      <c r="M502">
        <v>0</v>
      </c>
    </row>
    <row r="503" spans="6:13" x14ac:dyDescent="0.25">
      <c r="F503">
        <v>692128</v>
      </c>
      <c r="G503">
        <v>17</v>
      </c>
      <c r="H503">
        <v>47</v>
      </c>
      <c r="I503">
        <v>692128</v>
      </c>
      <c r="J503">
        <v>0</v>
      </c>
      <c r="K503">
        <v>3</v>
      </c>
      <c r="L503">
        <v>1</v>
      </c>
      <c r="M503">
        <v>4</v>
      </c>
    </row>
    <row r="504" spans="6:13" x14ac:dyDescent="0.25">
      <c r="F504">
        <v>692171</v>
      </c>
      <c r="G504">
        <v>0</v>
      </c>
      <c r="H504">
        <v>0</v>
      </c>
      <c r="I504">
        <v>692171</v>
      </c>
      <c r="J504">
        <v>0</v>
      </c>
      <c r="K504">
        <v>2</v>
      </c>
      <c r="L504">
        <v>21</v>
      </c>
      <c r="M504">
        <v>0</v>
      </c>
    </row>
    <row r="505" spans="6:13" x14ac:dyDescent="0.25">
      <c r="F505">
        <v>789360</v>
      </c>
      <c r="G505">
        <v>149</v>
      </c>
      <c r="H505">
        <v>175</v>
      </c>
      <c r="I505">
        <v>789360</v>
      </c>
      <c r="J505">
        <v>127</v>
      </c>
      <c r="K505">
        <v>88</v>
      </c>
      <c r="L505">
        <v>107</v>
      </c>
      <c r="M505">
        <v>136</v>
      </c>
    </row>
    <row r="506" spans="6:13" x14ac:dyDescent="0.25">
      <c r="F506">
        <v>692180</v>
      </c>
      <c r="G506">
        <v>0</v>
      </c>
      <c r="H506">
        <v>0</v>
      </c>
      <c r="I506">
        <v>692180</v>
      </c>
      <c r="J506">
        <v>0</v>
      </c>
      <c r="K506">
        <v>1</v>
      </c>
      <c r="L506">
        <v>0</v>
      </c>
      <c r="M506">
        <v>0</v>
      </c>
    </row>
    <row r="507" spans="6:13" x14ac:dyDescent="0.25">
      <c r="F507">
        <v>686031</v>
      </c>
      <c r="G507">
        <v>0</v>
      </c>
      <c r="H507">
        <v>0</v>
      </c>
      <c r="I507">
        <v>686031</v>
      </c>
      <c r="J507">
        <v>0</v>
      </c>
      <c r="K507">
        <v>0</v>
      </c>
      <c r="L507">
        <v>24</v>
      </c>
      <c r="M507">
        <v>0</v>
      </c>
    </row>
    <row r="508" spans="6:13" x14ac:dyDescent="0.25">
      <c r="F508">
        <v>692084</v>
      </c>
      <c r="G508">
        <v>0</v>
      </c>
      <c r="H508">
        <v>0</v>
      </c>
      <c r="I508">
        <v>692084</v>
      </c>
      <c r="J508">
        <v>0</v>
      </c>
      <c r="K508">
        <v>0</v>
      </c>
      <c r="L508">
        <v>0</v>
      </c>
      <c r="M508">
        <v>0</v>
      </c>
    </row>
    <row r="509" spans="6:13" x14ac:dyDescent="0.25">
      <c r="F509">
        <v>692173</v>
      </c>
      <c r="G509">
        <v>0</v>
      </c>
      <c r="H509">
        <v>0</v>
      </c>
      <c r="I509">
        <v>692173</v>
      </c>
      <c r="J509">
        <v>0</v>
      </c>
      <c r="K509">
        <v>0</v>
      </c>
      <c r="L509">
        <v>0</v>
      </c>
      <c r="M509">
        <v>0</v>
      </c>
    </row>
    <row r="510" spans="6:13" x14ac:dyDescent="0.25">
      <c r="F510">
        <v>692174</v>
      </c>
      <c r="G510">
        <v>0</v>
      </c>
      <c r="H510">
        <v>0</v>
      </c>
      <c r="I510">
        <v>692174</v>
      </c>
      <c r="J510">
        <v>0</v>
      </c>
      <c r="K510">
        <v>0</v>
      </c>
      <c r="L510">
        <v>0</v>
      </c>
      <c r="M510">
        <v>0</v>
      </c>
    </row>
    <row r="511" spans="6:13" x14ac:dyDescent="0.25">
      <c r="F511">
        <v>692175</v>
      </c>
      <c r="G511">
        <v>0</v>
      </c>
      <c r="H511">
        <v>0</v>
      </c>
      <c r="I511">
        <v>692175</v>
      </c>
      <c r="J511">
        <v>0</v>
      </c>
      <c r="K511">
        <v>0</v>
      </c>
      <c r="L511">
        <v>0</v>
      </c>
      <c r="M511">
        <v>0</v>
      </c>
    </row>
    <row r="512" spans="6:13" x14ac:dyDescent="0.25">
      <c r="F512">
        <v>692131</v>
      </c>
      <c r="G512">
        <v>0</v>
      </c>
      <c r="H512">
        <v>0</v>
      </c>
      <c r="I512">
        <v>692131</v>
      </c>
      <c r="J512">
        <v>0</v>
      </c>
      <c r="K512">
        <v>0</v>
      </c>
      <c r="L512">
        <v>0</v>
      </c>
      <c r="M512">
        <v>0</v>
      </c>
    </row>
    <row r="513" spans="6:13" x14ac:dyDescent="0.25">
      <c r="F513">
        <v>691908</v>
      </c>
      <c r="G513">
        <v>0</v>
      </c>
      <c r="H513">
        <v>0</v>
      </c>
      <c r="I513">
        <v>691908</v>
      </c>
      <c r="J513">
        <v>0</v>
      </c>
      <c r="K513">
        <v>0</v>
      </c>
      <c r="L513">
        <v>0</v>
      </c>
      <c r="M513">
        <v>0</v>
      </c>
    </row>
    <row r="514" spans="6:13" x14ac:dyDescent="0.25">
      <c r="F514">
        <v>691906</v>
      </c>
      <c r="G514">
        <v>0</v>
      </c>
      <c r="H514">
        <v>0</v>
      </c>
      <c r="I514">
        <v>691906</v>
      </c>
      <c r="J514">
        <v>0</v>
      </c>
      <c r="K514">
        <v>0</v>
      </c>
      <c r="L514">
        <v>0</v>
      </c>
      <c r="M514">
        <v>0</v>
      </c>
    </row>
    <row r="515" spans="6:13" x14ac:dyDescent="0.25">
      <c r="F515">
        <v>691844</v>
      </c>
      <c r="G515">
        <v>0</v>
      </c>
      <c r="H515">
        <v>0</v>
      </c>
      <c r="I515">
        <v>691844</v>
      </c>
      <c r="J515">
        <v>0</v>
      </c>
      <c r="K515">
        <v>0</v>
      </c>
      <c r="L515">
        <v>0</v>
      </c>
      <c r="M515">
        <v>0</v>
      </c>
    </row>
    <row r="516" spans="6:13" x14ac:dyDescent="0.25">
      <c r="F516">
        <v>692241</v>
      </c>
      <c r="G516">
        <v>0</v>
      </c>
      <c r="H516">
        <v>0</v>
      </c>
      <c r="I516">
        <v>692241</v>
      </c>
      <c r="J516">
        <v>0</v>
      </c>
      <c r="K516">
        <v>0</v>
      </c>
      <c r="L516">
        <v>0</v>
      </c>
      <c r="M516">
        <v>0</v>
      </c>
    </row>
    <row r="517" spans="6:13" x14ac:dyDescent="0.25">
      <c r="F517">
        <v>692134</v>
      </c>
      <c r="G517">
        <v>0</v>
      </c>
      <c r="H517">
        <v>0</v>
      </c>
      <c r="I517">
        <v>692134</v>
      </c>
      <c r="J517">
        <v>0</v>
      </c>
      <c r="K517">
        <v>0</v>
      </c>
      <c r="L517">
        <v>0</v>
      </c>
      <c r="M517">
        <v>0</v>
      </c>
    </row>
    <row r="518" spans="6:13" x14ac:dyDescent="0.25">
      <c r="F518">
        <v>692140</v>
      </c>
      <c r="G518">
        <v>0</v>
      </c>
      <c r="H518">
        <v>0</v>
      </c>
      <c r="I518">
        <v>692140</v>
      </c>
      <c r="J518">
        <v>0</v>
      </c>
      <c r="K518">
        <v>0</v>
      </c>
      <c r="L518">
        <v>0</v>
      </c>
      <c r="M518">
        <v>0</v>
      </c>
    </row>
    <row r="519" spans="6:13" x14ac:dyDescent="0.25">
      <c r="F519">
        <v>692098</v>
      </c>
      <c r="G519">
        <v>0</v>
      </c>
      <c r="H519">
        <v>0</v>
      </c>
      <c r="I519">
        <v>692098</v>
      </c>
      <c r="J519">
        <v>0</v>
      </c>
      <c r="K519">
        <v>0</v>
      </c>
      <c r="L519">
        <v>0</v>
      </c>
      <c r="M519">
        <v>0</v>
      </c>
    </row>
    <row r="520" spans="6:13" x14ac:dyDescent="0.25">
      <c r="F520">
        <v>692067</v>
      </c>
      <c r="G520">
        <v>0</v>
      </c>
      <c r="H520">
        <v>0</v>
      </c>
      <c r="I520">
        <v>692067</v>
      </c>
      <c r="J520">
        <v>0</v>
      </c>
      <c r="K520">
        <v>0</v>
      </c>
      <c r="L520">
        <v>0</v>
      </c>
      <c r="M520">
        <v>0</v>
      </c>
    </row>
    <row r="521" spans="6:13" x14ac:dyDescent="0.25">
      <c r="F521">
        <v>691914</v>
      </c>
      <c r="G521">
        <v>0</v>
      </c>
      <c r="H521">
        <v>0</v>
      </c>
      <c r="I521">
        <v>691914</v>
      </c>
      <c r="J521">
        <v>0</v>
      </c>
      <c r="K521">
        <v>0</v>
      </c>
      <c r="L521">
        <v>0</v>
      </c>
      <c r="M521">
        <v>0</v>
      </c>
    </row>
    <row r="522" spans="6:13" x14ac:dyDescent="0.25">
      <c r="F522">
        <v>691918</v>
      </c>
      <c r="G522">
        <v>0</v>
      </c>
      <c r="H522">
        <v>0</v>
      </c>
      <c r="I522">
        <v>691918</v>
      </c>
      <c r="J522">
        <v>0</v>
      </c>
      <c r="K522">
        <v>0</v>
      </c>
      <c r="L522">
        <v>0</v>
      </c>
      <c r="M522">
        <v>0</v>
      </c>
    </row>
    <row r="523" spans="6:13" x14ac:dyDescent="0.25">
      <c r="F523">
        <v>691968</v>
      </c>
      <c r="G523">
        <v>0</v>
      </c>
      <c r="H523">
        <v>0</v>
      </c>
      <c r="I523">
        <v>691968</v>
      </c>
      <c r="J523">
        <v>0</v>
      </c>
      <c r="K523">
        <v>0</v>
      </c>
      <c r="L523">
        <v>0</v>
      </c>
      <c r="M523">
        <v>0</v>
      </c>
    </row>
    <row r="524" spans="6:13" x14ac:dyDescent="0.25">
      <c r="F524">
        <v>691298</v>
      </c>
      <c r="G524">
        <v>0</v>
      </c>
      <c r="H524">
        <v>0</v>
      </c>
      <c r="I524">
        <v>691298</v>
      </c>
      <c r="J524">
        <v>0</v>
      </c>
      <c r="K524">
        <v>0</v>
      </c>
      <c r="L524">
        <v>0</v>
      </c>
      <c r="M524">
        <v>0</v>
      </c>
    </row>
    <row r="525" spans="6:13" x14ac:dyDescent="0.25">
      <c r="F525">
        <v>692382</v>
      </c>
      <c r="G525">
        <v>0</v>
      </c>
      <c r="H525">
        <v>0</v>
      </c>
      <c r="I525">
        <v>692382</v>
      </c>
      <c r="J525">
        <v>0</v>
      </c>
      <c r="K525">
        <v>0</v>
      </c>
      <c r="L525">
        <v>0</v>
      </c>
      <c r="M525">
        <v>0</v>
      </c>
    </row>
    <row r="526" spans="6:13" x14ac:dyDescent="0.25">
      <c r="F526">
        <v>692095</v>
      </c>
      <c r="G526">
        <v>0</v>
      </c>
      <c r="H526">
        <v>0</v>
      </c>
      <c r="I526">
        <v>692095</v>
      </c>
      <c r="J526">
        <v>0</v>
      </c>
      <c r="K526">
        <v>0</v>
      </c>
      <c r="L526">
        <v>0</v>
      </c>
      <c r="M526">
        <v>0</v>
      </c>
    </row>
    <row r="527" spans="6:13" x14ac:dyDescent="0.25">
      <c r="F527">
        <v>691920</v>
      </c>
      <c r="G527">
        <v>0</v>
      </c>
      <c r="H527">
        <v>0</v>
      </c>
      <c r="I527">
        <v>691920</v>
      </c>
      <c r="J527">
        <v>0</v>
      </c>
      <c r="K527">
        <v>0</v>
      </c>
      <c r="L527">
        <v>0</v>
      </c>
      <c r="M527">
        <v>0</v>
      </c>
    </row>
    <row r="528" spans="6:13" x14ac:dyDescent="0.25">
      <c r="F528">
        <v>691966</v>
      </c>
      <c r="G528">
        <v>0</v>
      </c>
      <c r="H528">
        <v>0</v>
      </c>
      <c r="I528">
        <v>691966</v>
      </c>
      <c r="J528">
        <v>0</v>
      </c>
      <c r="K528">
        <v>0</v>
      </c>
      <c r="L528">
        <v>0</v>
      </c>
      <c r="M528">
        <v>0</v>
      </c>
    </row>
    <row r="529" spans="6:13" x14ac:dyDescent="0.25">
      <c r="F529">
        <v>691979</v>
      </c>
      <c r="G529">
        <v>0</v>
      </c>
      <c r="H529">
        <v>0</v>
      </c>
      <c r="I529">
        <v>691979</v>
      </c>
      <c r="J529">
        <v>0</v>
      </c>
      <c r="K529">
        <v>0</v>
      </c>
      <c r="L529">
        <v>0</v>
      </c>
      <c r="M529">
        <v>0</v>
      </c>
    </row>
    <row r="530" spans="6:13" x14ac:dyDescent="0.25">
      <c r="F530">
        <v>691980</v>
      </c>
      <c r="G530">
        <v>0</v>
      </c>
      <c r="H530">
        <v>0</v>
      </c>
      <c r="I530">
        <v>691980</v>
      </c>
      <c r="J530">
        <v>0</v>
      </c>
      <c r="K530">
        <v>0</v>
      </c>
      <c r="L530">
        <v>0</v>
      </c>
      <c r="M530">
        <v>0</v>
      </c>
    </row>
    <row r="531" spans="6:13" x14ac:dyDescent="0.25">
      <c r="F531">
        <v>806297</v>
      </c>
      <c r="G531">
        <v>0</v>
      </c>
      <c r="H531">
        <v>0</v>
      </c>
      <c r="I531">
        <v>806297</v>
      </c>
      <c r="J531">
        <v>0</v>
      </c>
      <c r="K531">
        <v>0</v>
      </c>
      <c r="L531">
        <v>0</v>
      </c>
      <c r="M531">
        <v>0</v>
      </c>
    </row>
    <row r="532" spans="6:13" x14ac:dyDescent="0.25">
      <c r="F532">
        <v>807562</v>
      </c>
      <c r="G532">
        <v>0</v>
      </c>
      <c r="H532">
        <v>0</v>
      </c>
      <c r="I532">
        <v>807562</v>
      </c>
      <c r="J532">
        <v>0</v>
      </c>
      <c r="K532">
        <v>0</v>
      </c>
      <c r="L532">
        <v>0</v>
      </c>
      <c r="M532">
        <v>0</v>
      </c>
    </row>
    <row r="533" spans="6:13" x14ac:dyDescent="0.25">
      <c r="F533">
        <v>692086</v>
      </c>
      <c r="G533">
        <v>0</v>
      </c>
      <c r="H533">
        <v>0</v>
      </c>
      <c r="I533">
        <v>692086</v>
      </c>
      <c r="J533">
        <v>0</v>
      </c>
      <c r="K533">
        <v>0</v>
      </c>
      <c r="L533">
        <v>0</v>
      </c>
      <c r="M533">
        <v>0</v>
      </c>
    </row>
    <row r="534" spans="6:13" x14ac:dyDescent="0.25">
      <c r="F534">
        <v>692087</v>
      </c>
      <c r="G534">
        <v>0</v>
      </c>
      <c r="H534">
        <v>0</v>
      </c>
      <c r="I534">
        <v>692087</v>
      </c>
      <c r="J534">
        <v>0</v>
      </c>
      <c r="K534">
        <v>0</v>
      </c>
      <c r="L534">
        <v>0</v>
      </c>
      <c r="M534">
        <v>0</v>
      </c>
    </row>
    <row r="535" spans="6:13" x14ac:dyDescent="0.25">
      <c r="F535">
        <v>692085</v>
      </c>
      <c r="G535">
        <v>0</v>
      </c>
      <c r="H535">
        <v>0</v>
      </c>
      <c r="I535">
        <v>692085</v>
      </c>
      <c r="J535">
        <v>0</v>
      </c>
      <c r="K535">
        <v>0</v>
      </c>
      <c r="L535">
        <v>0</v>
      </c>
      <c r="M535">
        <v>0</v>
      </c>
    </row>
    <row r="536" spans="6:13" x14ac:dyDescent="0.25">
      <c r="F536">
        <v>692130</v>
      </c>
      <c r="G536">
        <v>0</v>
      </c>
      <c r="H536">
        <v>0</v>
      </c>
      <c r="I536">
        <v>692130</v>
      </c>
      <c r="J536">
        <v>0</v>
      </c>
      <c r="K536">
        <v>0</v>
      </c>
      <c r="L536">
        <v>0</v>
      </c>
      <c r="M536">
        <v>0</v>
      </c>
    </row>
    <row r="537" spans="6:13" x14ac:dyDescent="0.25">
      <c r="F537">
        <v>692141</v>
      </c>
      <c r="G537">
        <v>0</v>
      </c>
      <c r="H537">
        <v>0</v>
      </c>
      <c r="I537">
        <v>692141</v>
      </c>
      <c r="J537">
        <v>0</v>
      </c>
      <c r="K537">
        <v>0</v>
      </c>
      <c r="L537">
        <v>0</v>
      </c>
      <c r="M537">
        <v>0</v>
      </c>
    </row>
    <row r="538" spans="6:13" x14ac:dyDescent="0.25">
      <c r="F538">
        <v>692100</v>
      </c>
      <c r="G538">
        <v>0</v>
      </c>
      <c r="H538">
        <v>0</v>
      </c>
      <c r="I538">
        <v>692100</v>
      </c>
      <c r="J538">
        <v>0</v>
      </c>
      <c r="K538">
        <v>0</v>
      </c>
      <c r="L538">
        <v>0</v>
      </c>
      <c r="M538">
        <v>0</v>
      </c>
    </row>
    <row r="539" spans="6:13" x14ac:dyDescent="0.25">
      <c r="F539">
        <v>692201</v>
      </c>
      <c r="G539">
        <v>0</v>
      </c>
      <c r="H539">
        <v>0</v>
      </c>
      <c r="I539">
        <v>692201</v>
      </c>
      <c r="J539">
        <v>0</v>
      </c>
      <c r="K539">
        <v>0</v>
      </c>
      <c r="L539">
        <v>0</v>
      </c>
      <c r="M539">
        <v>0</v>
      </c>
    </row>
    <row r="540" spans="6:13" x14ac:dyDescent="0.25">
      <c r="F540">
        <v>692202</v>
      </c>
      <c r="G540">
        <v>0</v>
      </c>
      <c r="H540">
        <v>0</v>
      </c>
      <c r="I540">
        <v>692202</v>
      </c>
      <c r="J540">
        <v>0</v>
      </c>
      <c r="K540">
        <v>0</v>
      </c>
      <c r="L540">
        <v>0</v>
      </c>
      <c r="M540">
        <v>0</v>
      </c>
    </row>
    <row r="541" spans="6:13" x14ac:dyDescent="0.25">
      <c r="F541">
        <v>692203</v>
      </c>
      <c r="G541">
        <v>0</v>
      </c>
      <c r="H541">
        <v>0</v>
      </c>
      <c r="I541">
        <v>692203</v>
      </c>
      <c r="J541">
        <v>0</v>
      </c>
      <c r="K541">
        <v>0</v>
      </c>
      <c r="L541">
        <v>0</v>
      </c>
      <c r="M541">
        <v>0</v>
      </c>
    </row>
    <row r="542" spans="6:13" x14ac:dyDescent="0.25">
      <c r="F542">
        <v>692204</v>
      </c>
      <c r="G542">
        <v>0</v>
      </c>
      <c r="H542">
        <v>0</v>
      </c>
      <c r="I542">
        <v>692204</v>
      </c>
      <c r="J542">
        <v>0</v>
      </c>
      <c r="K542">
        <v>0</v>
      </c>
      <c r="L542">
        <v>0</v>
      </c>
      <c r="M542">
        <v>0</v>
      </c>
    </row>
    <row r="543" spans="6:13" x14ac:dyDescent="0.25">
      <c r="F543">
        <v>692243</v>
      </c>
      <c r="G543">
        <v>0</v>
      </c>
      <c r="H543">
        <v>0</v>
      </c>
      <c r="I543">
        <v>692243</v>
      </c>
      <c r="J543">
        <v>0</v>
      </c>
      <c r="K543">
        <v>0</v>
      </c>
      <c r="L543">
        <v>0</v>
      </c>
      <c r="M543">
        <v>0</v>
      </c>
    </row>
    <row r="544" spans="6:13" x14ac:dyDescent="0.25">
      <c r="F544">
        <v>692138</v>
      </c>
      <c r="G544">
        <v>0</v>
      </c>
      <c r="H544">
        <v>0</v>
      </c>
      <c r="I544">
        <v>692138</v>
      </c>
      <c r="J544">
        <v>0</v>
      </c>
      <c r="K544">
        <v>0</v>
      </c>
      <c r="L544">
        <v>0</v>
      </c>
      <c r="M544">
        <v>0</v>
      </c>
    </row>
    <row r="545" spans="6:13" x14ac:dyDescent="0.25">
      <c r="F545">
        <v>692339</v>
      </c>
      <c r="G545">
        <v>0</v>
      </c>
      <c r="H545">
        <v>0</v>
      </c>
      <c r="I545">
        <v>692339</v>
      </c>
      <c r="J545">
        <v>0</v>
      </c>
      <c r="K545">
        <v>0</v>
      </c>
      <c r="L545">
        <v>0</v>
      </c>
      <c r="M545">
        <v>0</v>
      </c>
    </row>
    <row r="546" spans="6:13" x14ac:dyDescent="0.25">
      <c r="F546">
        <v>691783</v>
      </c>
      <c r="G546">
        <v>0</v>
      </c>
      <c r="H546">
        <v>0</v>
      </c>
      <c r="I546">
        <v>691783</v>
      </c>
      <c r="J546">
        <v>0</v>
      </c>
      <c r="K546">
        <v>0</v>
      </c>
      <c r="L546">
        <v>0</v>
      </c>
      <c r="M546">
        <v>0</v>
      </c>
    </row>
    <row r="547" spans="6:13" x14ac:dyDescent="0.25">
      <c r="F547">
        <v>692065</v>
      </c>
      <c r="G547">
        <v>0</v>
      </c>
      <c r="H547">
        <v>0</v>
      </c>
      <c r="I547">
        <v>692065</v>
      </c>
      <c r="J547">
        <v>0</v>
      </c>
      <c r="K547">
        <v>0</v>
      </c>
      <c r="L547">
        <v>0</v>
      </c>
      <c r="M547">
        <v>0</v>
      </c>
    </row>
    <row r="548" spans="6:13" x14ac:dyDescent="0.25">
      <c r="F548">
        <v>691978</v>
      </c>
      <c r="G548">
        <v>0</v>
      </c>
      <c r="H548">
        <v>0</v>
      </c>
      <c r="I548">
        <v>691978</v>
      </c>
      <c r="J548">
        <v>0</v>
      </c>
      <c r="K548">
        <v>0</v>
      </c>
      <c r="L548">
        <v>0</v>
      </c>
      <c r="M548">
        <v>0</v>
      </c>
    </row>
    <row r="549" spans="6:13" x14ac:dyDescent="0.25">
      <c r="F549">
        <v>718828</v>
      </c>
      <c r="G549">
        <v>0</v>
      </c>
      <c r="H549">
        <v>0</v>
      </c>
      <c r="I549">
        <v>718828</v>
      </c>
      <c r="J549">
        <v>0</v>
      </c>
      <c r="K549">
        <v>0</v>
      </c>
      <c r="L549">
        <v>0</v>
      </c>
      <c r="M549">
        <v>0</v>
      </c>
    </row>
    <row r="550" spans="6:13" x14ac:dyDescent="0.25">
      <c r="F550">
        <v>691934</v>
      </c>
      <c r="G550">
        <v>0</v>
      </c>
      <c r="H550">
        <v>0</v>
      </c>
      <c r="I550">
        <v>691934</v>
      </c>
      <c r="J550">
        <v>0</v>
      </c>
      <c r="K550">
        <v>0</v>
      </c>
      <c r="L550">
        <v>0</v>
      </c>
      <c r="M550">
        <v>0</v>
      </c>
    </row>
    <row r="551" spans="6:13" x14ac:dyDescent="0.25">
      <c r="F551">
        <v>789762</v>
      </c>
      <c r="G551">
        <v>0</v>
      </c>
      <c r="H551">
        <v>0</v>
      </c>
      <c r="I551">
        <v>789762</v>
      </c>
      <c r="J551">
        <v>0</v>
      </c>
      <c r="K551">
        <v>0</v>
      </c>
      <c r="L551">
        <v>0</v>
      </c>
      <c r="M551">
        <v>0</v>
      </c>
    </row>
    <row r="552" spans="6:13" x14ac:dyDescent="0.25">
      <c r="F552">
        <v>692176</v>
      </c>
      <c r="G552">
        <v>0</v>
      </c>
      <c r="H552">
        <v>0</v>
      </c>
      <c r="I552">
        <v>692176</v>
      </c>
      <c r="J552">
        <v>0</v>
      </c>
      <c r="K552">
        <v>0</v>
      </c>
      <c r="L552">
        <v>0</v>
      </c>
      <c r="M552">
        <v>0</v>
      </c>
    </row>
    <row r="553" spans="6:13" x14ac:dyDescent="0.25">
      <c r="F553">
        <v>692177</v>
      </c>
      <c r="G553">
        <v>0</v>
      </c>
      <c r="H553">
        <v>0</v>
      </c>
      <c r="I553">
        <v>692177</v>
      </c>
      <c r="J553">
        <v>0</v>
      </c>
      <c r="K553">
        <v>0</v>
      </c>
      <c r="L553">
        <v>0</v>
      </c>
      <c r="M553">
        <v>0</v>
      </c>
    </row>
    <row r="554" spans="6:13" x14ac:dyDescent="0.25">
      <c r="F554">
        <v>691855</v>
      </c>
      <c r="G554">
        <v>0</v>
      </c>
      <c r="H554">
        <v>0</v>
      </c>
      <c r="I554">
        <v>691855</v>
      </c>
      <c r="J554">
        <v>0</v>
      </c>
      <c r="K554">
        <v>0</v>
      </c>
      <c r="L554">
        <v>0</v>
      </c>
      <c r="M554">
        <v>0</v>
      </c>
    </row>
    <row r="555" spans="6:13" x14ac:dyDescent="0.25">
      <c r="F555">
        <v>692132</v>
      </c>
      <c r="G555">
        <v>0</v>
      </c>
      <c r="H555">
        <v>0</v>
      </c>
      <c r="I555">
        <v>692132</v>
      </c>
      <c r="J555">
        <v>0</v>
      </c>
      <c r="K555">
        <v>0</v>
      </c>
      <c r="L555">
        <v>0</v>
      </c>
      <c r="M555">
        <v>0</v>
      </c>
    </row>
    <row r="556" spans="6:13" x14ac:dyDescent="0.25">
      <c r="F556">
        <v>692029</v>
      </c>
      <c r="G556">
        <v>0</v>
      </c>
      <c r="H556">
        <v>0</v>
      </c>
      <c r="I556">
        <v>692029</v>
      </c>
      <c r="J556">
        <v>0</v>
      </c>
      <c r="K556">
        <v>0</v>
      </c>
      <c r="L556">
        <v>0</v>
      </c>
      <c r="M556">
        <v>0</v>
      </c>
    </row>
    <row r="557" spans="6:13" x14ac:dyDescent="0.25">
      <c r="F557">
        <v>692099</v>
      </c>
      <c r="G557">
        <v>6</v>
      </c>
      <c r="H557">
        <v>0</v>
      </c>
      <c r="I557">
        <v>692099</v>
      </c>
      <c r="J557">
        <v>0</v>
      </c>
      <c r="K557">
        <v>0</v>
      </c>
      <c r="L557">
        <v>0</v>
      </c>
      <c r="M557">
        <v>0</v>
      </c>
    </row>
    <row r="558" spans="6:13" x14ac:dyDescent="0.25">
      <c r="F558">
        <v>692097</v>
      </c>
      <c r="G558">
        <v>0</v>
      </c>
      <c r="H558">
        <v>0</v>
      </c>
      <c r="I558">
        <v>692097</v>
      </c>
      <c r="J558">
        <v>0</v>
      </c>
      <c r="K558">
        <v>0</v>
      </c>
      <c r="L558">
        <v>0</v>
      </c>
      <c r="M558">
        <v>0</v>
      </c>
    </row>
    <row r="559" spans="6:13" x14ac:dyDescent="0.25">
      <c r="F559">
        <v>692096</v>
      </c>
      <c r="G559">
        <v>0</v>
      </c>
      <c r="H559">
        <v>0</v>
      </c>
      <c r="I559">
        <v>692096</v>
      </c>
      <c r="J559">
        <v>0</v>
      </c>
      <c r="K559">
        <v>0</v>
      </c>
      <c r="L559">
        <v>0</v>
      </c>
      <c r="M559">
        <v>0</v>
      </c>
    </row>
    <row r="560" spans="6:13" x14ac:dyDescent="0.25">
      <c r="F560">
        <v>692094</v>
      </c>
      <c r="G560">
        <v>0</v>
      </c>
      <c r="H560">
        <v>0</v>
      </c>
      <c r="I560">
        <v>692094</v>
      </c>
      <c r="J560">
        <v>0</v>
      </c>
      <c r="K560">
        <v>0</v>
      </c>
      <c r="L560">
        <v>0</v>
      </c>
      <c r="M560">
        <v>0</v>
      </c>
    </row>
    <row r="561" spans="6:13" x14ac:dyDescent="0.25">
      <c r="F561">
        <v>693451</v>
      </c>
      <c r="G561">
        <v>0</v>
      </c>
      <c r="H561">
        <v>0</v>
      </c>
      <c r="I561">
        <v>693451</v>
      </c>
      <c r="J561">
        <v>0</v>
      </c>
      <c r="K561">
        <v>0</v>
      </c>
      <c r="L561">
        <v>0</v>
      </c>
      <c r="M561">
        <v>0</v>
      </c>
    </row>
    <row r="562" spans="6:13" x14ac:dyDescent="0.25">
      <c r="F562">
        <v>692064</v>
      </c>
      <c r="G562">
        <v>0</v>
      </c>
      <c r="H562">
        <v>0</v>
      </c>
      <c r="I562">
        <v>692064</v>
      </c>
      <c r="J562">
        <v>0</v>
      </c>
      <c r="K562">
        <v>0</v>
      </c>
      <c r="L562">
        <v>0</v>
      </c>
      <c r="M562">
        <v>0</v>
      </c>
    </row>
    <row r="563" spans="6:13" x14ac:dyDescent="0.25">
      <c r="F563">
        <v>691910</v>
      </c>
      <c r="G563">
        <v>0</v>
      </c>
      <c r="H563">
        <v>0</v>
      </c>
      <c r="I563">
        <v>691910</v>
      </c>
      <c r="J563">
        <v>0</v>
      </c>
      <c r="K563">
        <v>0</v>
      </c>
      <c r="L563">
        <v>0</v>
      </c>
      <c r="M563">
        <v>0</v>
      </c>
    </row>
    <row r="564" spans="6:13" x14ac:dyDescent="0.25">
      <c r="F564">
        <v>724121</v>
      </c>
      <c r="G564">
        <v>0</v>
      </c>
      <c r="H564">
        <v>0</v>
      </c>
      <c r="I564">
        <v>724121</v>
      </c>
      <c r="J564">
        <v>0</v>
      </c>
      <c r="K564">
        <v>0</v>
      </c>
      <c r="L564">
        <v>0</v>
      </c>
      <c r="M564">
        <v>0</v>
      </c>
    </row>
    <row r="565" spans="6:13" x14ac:dyDescent="0.25">
      <c r="F565">
        <v>692320</v>
      </c>
      <c r="G565">
        <v>0</v>
      </c>
      <c r="H565">
        <v>0</v>
      </c>
      <c r="I565">
        <v>692320</v>
      </c>
      <c r="J565">
        <v>0</v>
      </c>
      <c r="K565">
        <v>0</v>
      </c>
      <c r="L565">
        <v>0</v>
      </c>
      <c r="M565">
        <v>0</v>
      </c>
    </row>
    <row r="566" spans="6:13" x14ac:dyDescent="0.25">
      <c r="F566">
        <v>692333</v>
      </c>
      <c r="G566">
        <v>1</v>
      </c>
      <c r="H566">
        <v>6</v>
      </c>
      <c r="I566">
        <v>692333</v>
      </c>
      <c r="J566">
        <v>39</v>
      </c>
      <c r="K566">
        <v>4</v>
      </c>
      <c r="L566">
        <v>15</v>
      </c>
      <c r="M566">
        <v>2</v>
      </c>
    </row>
    <row r="567" spans="6:13" x14ac:dyDescent="0.25">
      <c r="F567" t="s">
        <v>490</v>
      </c>
      <c r="G567">
        <v>0</v>
      </c>
      <c r="H567">
        <v>0</v>
      </c>
      <c r="I567" t="s">
        <v>490</v>
      </c>
      <c r="J567">
        <v>0</v>
      </c>
      <c r="K567">
        <v>0</v>
      </c>
      <c r="L567">
        <v>0</v>
      </c>
      <c r="M567">
        <v>0</v>
      </c>
    </row>
    <row r="568" spans="6:13" x14ac:dyDescent="0.25">
      <c r="F568">
        <v>691967</v>
      </c>
      <c r="G568">
        <v>0</v>
      </c>
      <c r="H568">
        <v>0</v>
      </c>
      <c r="I568">
        <v>691967</v>
      </c>
      <c r="J568">
        <v>0</v>
      </c>
      <c r="K568">
        <v>0</v>
      </c>
      <c r="L568">
        <v>0</v>
      </c>
      <c r="M568">
        <v>0</v>
      </c>
    </row>
    <row r="569" spans="6:13" x14ac:dyDescent="0.25">
      <c r="F569" t="s">
        <v>490</v>
      </c>
      <c r="G569">
        <v>0</v>
      </c>
      <c r="H569">
        <v>0</v>
      </c>
      <c r="I569" t="s">
        <v>490</v>
      </c>
      <c r="J569">
        <v>0</v>
      </c>
      <c r="K569">
        <v>0</v>
      </c>
      <c r="L569">
        <v>0</v>
      </c>
      <c r="M569">
        <v>0</v>
      </c>
    </row>
    <row r="570" spans="6:13" x14ac:dyDescent="0.25">
      <c r="F570" t="s">
        <v>491</v>
      </c>
      <c r="G570">
        <v>0</v>
      </c>
      <c r="H570">
        <v>0</v>
      </c>
      <c r="I570" t="s">
        <v>491</v>
      </c>
      <c r="J570">
        <v>0</v>
      </c>
      <c r="K570">
        <v>0</v>
      </c>
      <c r="L570">
        <v>0</v>
      </c>
      <c r="M570">
        <v>0</v>
      </c>
    </row>
    <row r="571" spans="6:13" x14ac:dyDescent="0.25">
      <c r="F571" t="s">
        <v>492</v>
      </c>
      <c r="G571">
        <v>0</v>
      </c>
      <c r="H571">
        <v>0</v>
      </c>
      <c r="I571" t="s">
        <v>492</v>
      </c>
      <c r="J571">
        <v>0</v>
      </c>
      <c r="K571">
        <v>0</v>
      </c>
      <c r="L571">
        <v>0</v>
      </c>
      <c r="M571">
        <v>0</v>
      </c>
    </row>
    <row r="572" spans="6:13" x14ac:dyDescent="0.25">
      <c r="F572" t="s">
        <v>493</v>
      </c>
      <c r="G572">
        <v>0</v>
      </c>
      <c r="H572">
        <v>0</v>
      </c>
      <c r="I572" t="s">
        <v>493</v>
      </c>
      <c r="J572">
        <v>0</v>
      </c>
      <c r="K572">
        <v>0</v>
      </c>
      <c r="L572">
        <v>0</v>
      </c>
      <c r="M572">
        <v>0</v>
      </c>
    </row>
    <row r="573" spans="6:13" x14ac:dyDescent="0.25">
      <c r="F573" t="s">
        <v>494</v>
      </c>
      <c r="G573">
        <v>5</v>
      </c>
      <c r="H573">
        <v>9</v>
      </c>
      <c r="I573" t="s">
        <v>494</v>
      </c>
      <c r="J573">
        <v>1</v>
      </c>
      <c r="K573">
        <v>1</v>
      </c>
      <c r="L573">
        <v>11</v>
      </c>
      <c r="M573">
        <v>9</v>
      </c>
    </row>
    <row r="574" spans="6:13" x14ac:dyDescent="0.25">
      <c r="F574" t="s">
        <v>495</v>
      </c>
      <c r="G574">
        <v>0</v>
      </c>
      <c r="H574">
        <v>0</v>
      </c>
      <c r="I574" t="s">
        <v>495</v>
      </c>
      <c r="J574">
        <v>0</v>
      </c>
      <c r="K574">
        <v>0</v>
      </c>
      <c r="L574">
        <v>0</v>
      </c>
      <c r="M574">
        <v>0</v>
      </c>
    </row>
    <row r="575" spans="6:13" x14ac:dyDescent="0.25">
      <c r="F575">
        <v>691849</v>
      </c>
      <c r="G575">
        <v>0</v>
      </c>
      <c r="H575">
        <v>0</v>
      </c>
      <c r="I575">
        <v>691849</v>
      </c>
      <c r="J575">
        <v>0</v>
      </c>
      <c r="K575">
        <v>0</v>
      </c>
      <c r="L575">
        <v>0</v>
      </c>
      <c r="M575">
        <v>0</v>
      </c>
    </row>
    <row r="576" spans="6:13" x14ac:dyDescent="0.25">
      <c r="F576" t="s">
        <v>496</v>
      </c>
      <c r="G576">
        <v>5</v>
      </c>
      <c r="H576">
        <v>48</v>
      </c>
      <c r="I576" t="s">
        <v>496</v>
      </c>
      <c r="J576">
        <v>16</v>
      </c>
      <c r="K576">
        <v>29</v>
      </c>
      <c r="L576">
        <v>27</v>
      </c>
      <c r="M576">
        <v>9</v>
      </c>
    </row>
    <row r="577" spans="6:13" x14ac:dyDescent="0.25">
      <c r="F577">
        <v>841092</v>
      </c>
      <c r="G577">
        <v>0</v>
      </c>
      <c r="H577">
        <v>0</v>
      </c>
      <c r="I577">
        <v>841092</v>
      </c>
      <c r="J577">
        <v>0</v>
      </c>
      <c r="K577">
        <v>0</v>
      </c>
      <c r="L577">
        <v>0</v>
      </c>
      <c r="M577">
        <v>0</v>
      </c>
    </row>
    <row r="578" spans="6:13" x14ac:dyDescent="0.25">
      <c r="F578" t="s">
        <v>497</v>
      </c>
      <c r="G578">
        <v>0</v>
      </c>
      <c r="H578">
        <v>0</v>
      </c>
      <c r="I578" t="s">
        <v>497</v>
      </c>
      <c r="J578">
        <v>0</v>
      </c>
      <c r="K578">
        <v>0</v>
      </c>
      <c r="L578">
        <v>0</v>
      </c>
      <c r="M578">
        <v>0</v>
      </c>
    </row>
    <row r="579" spans="6:13" x14ac:dyDescent="0.25">
      <c r="F579" t="s">
        <v>498</v>
      </c>
      <c r="G579">
        <v>0</v>
      </c>
      <c r="H579">
        <v>0</v>
      </c>
      <c r="I579" t="s">
        <v>498</v>
      </c>
      <c r="J579">
        <v>0</v>
      </c>
      <c r="K579">
        <v>0</v>
      </c>
      <c r="L579">
        <v>0</v>
      </c>
      <c r="M579">
        <v>0</v>
      </c>
    </row>
    <row r="580" spans="6:13" x14ac:dyDescent="0.25">
      <c r="F580">
        <v>804723</v>
      </c>
      <c r="G580">
        <v>0</v>
      </c>
      <c r="H580">
        <v>0</v>
      </c>
      <c r="I580">
        <v>804723</v>
      </c>
      <c r="J580">
        <v>0</v>
      </c>
      <c r="K580">
        <v>0</v>
      </c>
      <c r="L580">
        <v>0</v>
      </c>
      <c r="M580">
        <v>0</v>
      </c>
    </row>
    <row r="581" spans="6:13" x14ac:dyDescent="0.25">
      <c r="F581">
        <v>1161937</v>
      </c>
      <c r="G581">
        <v>0</v>
      </c>
      <c r="H581">
        <v>0</v>
      </c>
      <c r="I581">
        <v>1161937</v>
      </c>
      <c r="J581">
        <v>0</v>
      </c>
      <c r="K581">
        <v>0</v>
      </c>
      <c r="L581">
        <v>0</v>
      </c>
      <c r="M581">
        <v>0</v>
      </c>
    </row>
    <row r="582" spans="6:13" x14ac:dyDescent="0.25">
      <c r="F582">
        <v>85102465</v>
      </c>
      <c r="G582">
        <v>0</v>
      </c>
      <c r="H582">
        <v>0</v>
      </c>
      <c r="I582">
        <v>85102465</v>
      </c>
      <c r="J582">
        <v>0</v>
      </c>
      <c r="K582">
        <v>0</v>
      </c>
      <c r="L582">
        <v>0</v>
      </c>
      <c r="M582">
        <v>0</v>
      </c>
    </row>
    <row r="583" spans="6:13" x14ac:dyDescent="0.25">
      <c r="F583">
        <v>85136371</v>
      </c>
      <c r="G583">
        <v>0</v>
      </c>
      <c r="H583">
        <v>0</v>
      </c>
      <c r="I583">
        <v>85136371</v>
      </c>
      <c r="J583">
        <v>0</v>
      </c>
      <c r="K583">
        <v>0</v>
      </c>
      <c r="L583">
        <v>0</v>
      </c>
      <c r="M583">
        <v>0</v>
      </c>
    </row>
    <row r="584" spans="6:13" x14ac:dyDescent="0.25">
      <c r="F584" t="s">
        <v>499</v>
      </c>
      <c r="G584">
        <v>0</v>
      </c>
      <c r="H584">
        <v>0</v>
      </c>
      <c r="I584" t="s">
        <v>499</v>
      </c>
      <c r="J584">
        <v>0</v>
      </c>
      <c r="K584">
        <v>0</v>
      </c>
      <c r="L584">
        <v>0</v>
      </c>
      <c r="M584">
        <v>0</v>
      </c>
    </row>
    <row r="585" spans="6:13" x14ac:dyDescent="0.25">
      <c r="F585" t="s">
        <v>500</v>
      </c>
      <c r="G585">
        <v>0</v>
      </c>
      <c r="H585">
        <v>0</v>
      </c>
      <c r="I585" t="s">
        <v>500</v>
      </c>
      <c r="J585">
        <v>0</v>
      </c>
      <c r="K585">
        <v>0</v>
      </c>
      <c r="L585">
        <v>0</v>
      </c>
      <c r="M585">
        <v>0</v>
      </c>
    </row>
    <row r="586" spans="6:13" x14ac:dyDescent="0.25">
      <c r="F586">
        <v>795005</v>
      </c>
      <c r="G586">
        <v>0</v>
      </c>
      <c r="H586">
        <v>0</v>
      </c>
      <c r="I586">
        <v>795005</v>
      </c>
      <c r="J586">
        <v>0</v>
      </c>
      <c r="K586">
        <v>0</v>
      </c>
      <c r="L586">
        <v>0</v>
      </c>
      <c r="M586">
        <v>1</v>
      </c>
    </row>
    <row r="587" spans="6:13" x14ac:dyDescent="0.25">
      <c r="F587">
        <v>841078</v>
      </c>
      <c r="G587">
        <v>0</v>
      </c>
      <c r="H587">
        <v>0</v>
      </c>
      <c r="I587">
        <v>841078</v>
      </c>
      <c r="J587">
        <v>1</v>
      </c>
      <c r="K587">
        <v>0</v>
      </c>
      <c r="L587">
        <v>0</v>
      </c>
      <c r="M587">
        <v>0</v>
      </c>
    </row>
    <row r="588" spans="6:13" x14ac:dyDescent="0.25">
      <c r="F588">
        <v>85102464</v>
      </c>
      <c r="G588">
        <v>0</v>
      </c>
      <c r="H588">
        <v>0</v>
      </c>
      <c r="I588">
        <v>85102464</v>
      </c>
      <c r="J588">
        <v>0</v>
      </c>
      <c r="K588">
        <v>0</v>
      </c>
      <c r="L588">
        <v>0</v>
      </c>
      <c r="M588">
        <v>0</v>
      </c>
    </row>
    <row r="589" spans="6:13" x14ac:dyDescent="0.25">
      <c r="F589" t="s">
        <v>501</v>
      </c>
      <c r="G589">
        <v>0</v>
      </c>
      <c r="H589">
        <v>0</v>
      </c>
      <c r="I589" t="s">
        <v>501</v>
      </c>
      <c r="J589">
        <v>0</v>
      </c>
      <c r="K589">
        <v>0</v>
      </c>
      <c r="L589">
        <v>0</v>
      </c>
      <c r="M589">
        <v>0</v>
      </c>
    </row>
    <row r="590" spans="6:13" x14ac:dyDescent="0.25">
      <c r="F590" t="s">
        <v>502</v>
      </c>
      <c r="G590">
        <v>0</v>
      </c>
      <c r="H590">
        <v>0</v>
      </c>
      <c r="I590" t="s">
        <v>502</v>
      </c>
      <c r="J590">
        <v>0</v>
      </c>
      <c r="K590">
        <v>0</v>
      </c>
      <c r="L590">
        <v>0</v>
      </c>
      <c r="M590">
        <v>0</v>
      </c>
    </row>
    <row r="591" spans="6:13" x14ac:dyDescent="0.25">
      <c r="F591" t="s">
        <v>503</v>
      </c>
      <c r="G591">
        <v>0</v>
      </c>
      <c r="H591">
        <v>0</v>
      </c>
      <c r="I591" t="s">
        <v>503</v>
      </c>
      <c r="J591">
        <v>0</v>
      </c>
      <c r="K591">
        <v>0</v>
      </c>
      <c r="L591">
        <v>0</v>
      </c>
      <c r="M591">
        <v>0</v>
      </c>
    </row>
    <row r="592" spans="6:13" x14ac:dyDescent="0.25">
      <c r="F592">
        <v>844573</v>
      </c>
      <c r="G592">
        <v>4495</v>
      </c>
      <c r="H592">
        <v>3935</v>
      </c>
      <c r="I592">
        <v>844573</v>
      </c>
      <c r="J592">
        <v>3590</v>
      </c>
      <c r="K592">
        <v>2686</v>
      </c>
      <c r="L592">
        <v>5174</v>
      </c>
      <c r="M592">
        <v>2539</v>
      </c>
    </row>
    <row r="593" spans="6:13" x14ac:dyDescent="0.25">
      <c r="F593">
        <v>795876</v>
      </c>
      <c r="G593">
        <v>0</v>
      </c>
      <c r="H593">
        <v>0</v>
      </c>
      <c r="I593">
        <v>795876</v>
      </c>
      <c r="J593">
        <v>0</v>
      </c>
      <c r="K593">
        <v>0</v>
      </c>
      <c r="L593">
        <v>0</v>
      </c>
      <c r="M593">
        <v>0</v>
      </c>
    </row>
    <row r="594" spans="6:13" x14ac:dyDescent="0.25">
      <c r="F594" t="s">
        <v>504</v>
      </c>
      <c r="G594">
        <v>0</v>
      </c>
      <c r="H594">
        <v>0</v>
      </c>
      <c r="I594" t="s">
        <v>504</v>
      </c>
      <c r="J594">
        <v>0</v>
      </c>
      <c r="K594">
        <v>0</v>
      </c>
      <c r="L594">
        <v>0</v>
      </c>
      <c r="M594">
        <v>0</v>
      </c>
    </row>
    <row r="595" spans="6:13" x14ac:dyDescent="0.25">
      <c r="F595" t="s">
        <v>505</v>
      </c>
      <c r="G595">
        <v>0</v>
      </c>
      <c r="H595">
        <v>0</v>
      </c>
      <c r="I595" t="s">
        <v>505</v>
      </c>
      <c r="J595">
        <v>0</v>
      </c>
      <c r="K595">
        <v>0</v>
      </c>
      <c r="L595">
        <v>0</v>
      </c>
      <c r="M595">
        <v>0</v>
      </c>
    </row>
    <row r="596" spans="6:13" x14ac:dyDescent="0.25">
      <c r="F596" t="s">
        <v>506</v>
      </c>
      <c r="G596">
        <v>0</v>
      </c>
      <c r="H596">
        <v>0</v>
      </c>
      <c r="I596" t="s">
        <v>506</v>
      </c>
      <c r="J596">
        <v>0</v>
      </c>
      <c r="K596">
        <v>0</v>
      </c>
      <c r="L596">
        <v>0</v>
      </c>
      <c r="M596">
        <v>0</v>
      </c>
    </row>
    <row r="597" spans="6:13" x14ac:dyDescent="0.25">
      <c r="F597" t="s">
        <v>507</v>
      </c>
      <c r="G597">
        <v>0</v>
      </c>
      <c r="H597">
        <v>0</v>
      </c>
      <c r="I597" t="s">
        <v>507</v>
      </c>
      <c r="J597">
        <v>0</v>
      </c>
      <c r="K597">
        <v>0</v>
      </c>
      <c r="L597">
        <v>0</v>
      </c>
      <c r="M597">
        <v>0</v>
      </c>
    </row>
    <row r="598" spans="6:13" x14ac:dyDescent="0.25">
      <c r="F598" t="s">
        <v>508</v>
      </c>
      <c r="G598">
        <v>0</v>
      </c>
      <c r="H598">
        <v>0</v>
      </c>
      <c r="I598" t="s">
        <v>508</v>
      </c>
      <c r="J598">
        <v>0</v>
      </c>
      <c r="K598">
        <v>0</v>
      </c>
      <c r="L598">
        <v>0</v>
      </c>
      <c r="M598">
        <v>0</v>
      </c>
    </row>
    <row r="599" spans="6:13" x14ac:dyDescent="0.25">
      <c r="F599" t="s">
        <v>509</v>
      </c>
      <c r="G599">
        <v>0</v>
      </c>
      <c r="H599">
        <v>0</v>
      </c>
      <c r="I599" t="s">
        <v>509</v>
      </c>
      <c r="J599">
        <v>0</v>
      </c>
      <c r="K599">
        <v>0</v>
      </c>
      <c r="L599">
        <v>0</v>
      </c>
      <c r="M599">
        <v>0</v>
      </c>
    </row>
    <row r="600" spans="6:13" x14ac:dyDescent="0.25">
      <c r="F600" t="s">
        <v>510</v>
      </c>
      <c r="G600">
        <v>0</v>
      </c>
      <c r="H600">
        <v>0</v>
      </c>
      <c r="I600" t="s">
        <v>510</v>
      </c>
      <c r="J600">
        <v>0</v>
      </c>
      <c r="K600">
        <v>0</v>
      </c>
      <c r="L600">
        <v>0</v>
      </c>
      <c r="M600">
        <v>0</v>
      </c>
    </row>
    <row r="601" spans="6:13" x14ac:dyDescent="0.25">
      <c r="F601" t="s">
        <v>511</v>
      </c>
      <c r="G601">
        <v>0</v>
      </c>
      <c r="H601">
        <v>0</v>
      </c>
      <c r="I601" t="s">
        <v>511</v>
      </c>
      <c r="J601">
        <v>0</v>
      </c>
      <c r="K601">
        <v>0</v>
      </c>
      <c r="L601">
        <v>0</v>
      </c>
      <c r="M601">
        <v>0</v>
      </c>
    </row>
    <row r="602" spans="6:13" x14ac:dyDescent="0.25">
      <c r="F602" t="s">
        <v>512</v>
      </c>
      <c r="G602">
        <v>0</v>
      </c>
      <c r="H602">
        <v>0</v>
      </c>
      <c r="I602" t="s">
        <v>512</v>
      </c>
      <c r="J602">
        <v>0</v>
      </c>
      <c r="K602">
        <v>0</v>
      </c>
      <c r="L602">
        <v>0</v>
      </c>
      <c r="M602">
        <v>0</v>
      </c>
    </row>
    <row r="603" spans="6:13" x14ac:dyDescent="0.25">
      <c r="F603" t="s">
        <v>513</v>
      </c>
      <c r="G603">
        <v>0</v>
      </c>
      <c r="H603">
        <v>0</v>
      </c>
      <c r="I603" t="s">
        <v>513</v>
      </c>
      <c r="J603">
        <v>0</v>
      </c>
      <c r="K603">
        <v>0</v>
      </c>
      <c r="L603">
        <v>0</v>
      </c>
      <c r="M603">
        <v>0</v>
      </c>
    </row>
    <row r="604" spans="6:13" x14ac:dyDescent="0.25">
      <c r="F604" t="s">
        <v>514</v>
      </c>
      <c r="G604">
        <v>0</v>
      </c>
      <c r="H604">
        <v>0</v>
      </c>
      <c r="I604" t="s">
        <v>514</v>
      </c>
      <c r="J604">
        <v>0</v>
      </c>
      <c r="K604">
        <v>0</v>
      </c>
      <c r="L604">
        <v>0</v>
      </c>
      <c r="M604">
        <v>0</v>
      </c>
    </row>
    <row r="605" spans="6:13" x14ac:dyDescent="0.25">
      <c r="F605" t="s">
        <v>515</v>
      </c>
      <c r="G605">
        <v>0</v>
      </c>
      <c r="H605">
        <v>0</v>
      </c>
      <c r="I605" t="s">
        <v>515</v>
      </c>
      <c r="J605">
        <v>0</v>
      </c>
      <c r="K605">
        <v>0</v>
      </c>
      <c r="L605">
        <v>3</v>
      </c>
      <c r="M605">
        <v>0</v>
      </c>
    </row>
    <row r="606" spans="6:13" x14ac:dyDescent="0.25">
      <c r="F606" t="s">
        <v>516</v>
      </c>
      <c r="G606">
        <v>0</v>
      </c>
      <c r="H606">
        <v>0</v>
      </c>
      <c r="I606" t="s">
        <v>516</v>
      </c>
      <c r="J606">
        <v>0</v>
      </c>
      <c r="K606">
        <v>0</v>
      </c>
      <c r="L606">
        <v>0</v>
      </c>
      <c r="M606">
        <v>0</v>
      </c>
    </row>
    <row r="607" spans="6:13" x14ac:dyDescent="0.25">
      <c r="F607" t="s">
        <v>517</v>
      </c>
      <c r="G607">
        <v>0</v>
      </c>
      <c r="H607">
        <v>0</v>
      </c>
      <c r="I607" t="s">
        <v>517</v>
      </c>
      <c r="J607">
        <v>0</v>
      </c>
      <c r="K607">
        <v>0</v>
      </c>
      <c r="L607">
        <v>0</v>
      </c>
      <c r="M607">
        <v>0</v>
      </c>
    </row>
    <row r="608" spans="6:13" x14ac:dyDescent="0.25">
      <c r="F608" t="s">
        <v>518</v>
      </c>
      <c r="G608">
        <v>0</v>
      </c>
      <c r="H608">
        <v>0</v>
      </c>
      <c r="I608" t="s">
        <v>518</v>
      </c>
      <c r="J608">
        <v>0</v>
      </c>
      <c r="K608">
        <v>0</v>
      </c>
      <c r="L608">
        <v>0</v>
      </c>
      <c r="M608">
        <v>0</v>
      </c>
    </row>
    <row r="609" spans="6:13" x14ac:dyDescent="0.25">
      <c r="F609" t="s">
        <v>519</v>
      </c>
      <c r="G609">
        <v>0</v>
      </c>
      <c r="H609">
        <v>0</v>
      </c>
      <c r="I609" t="s">
        <v>519</v>
      </c>
      <c r="J609">
        <v>0</v>
      </c>
      <c r="K609">
        <v>0</v>
      </c>
      <c r="L609">
        <v>0</v>
      </c>
      <c r="M609">
        <v>0</v>
      </c>
    </row>
    <row r="610" spans="6:13" x14ac:dyDescent="0.25">
      <c r="F610" t="s">
        <v>520</v>
      </c>
      <c r="G610">
        <v>0</v>
      </c>
      <c r="H610">
        <v>0</v>
      </c>
      <c r="I610" t="s">
        <v>520</v>
      </c>
      <c r="J610">
        <v>0</v>
      </c>
      <c r="K610">
        <v>0</v>
      </c>
      <c r="L610">
        <v>0</v>
      </c>
      <c r="M610">
        <v>0</v>
      </c>
    </row>
    <row r="611" spans="6:13" x14ac:dyDescent="0.25">
      <c r="F611" t="s">
        <v>521</v>
      </c>
      <c r="G611">
        <v>0</v>
      </c>
      <c r="H611">
        <v>0</v>
      </c>
      <c r="I611" t="s">
        <v>521</v>
      </c>
      <c r="J611">
        <v>0</v>
      </c>
      <c r="K611">
        <v>0</v>
      </c>
      <c r="L611">
        <v>0</v>
      </c>
      <c r="M611">
        <v>0</v>
      </c>
    </row>
    <row r="612" spans="6:13" x14ac:dyDescent="0.25">
      <c r="F612" t="s">
        <v>522</v>
      </c>
      <c r="G612">
        <v>0</v>
      </c>
      <c r="H612">
        <v>0</v>
      </c>
      <c r="I612" t="s">
        <v>522</v>
      </c>
      <c r="J612">
        <v>0</v>
      </c>
      <c r="K612">
        <v>0</v>
      </c>
      <c r="L612">
        <v>0</v>
      </c>
      <c r="M612">
        <v>0</v>
      </c>
    </row>
    <row r="613" spans="6:13" x14ac:dyDescent="0.25">
      <c r="F613" t="s">
        <v>523</v>
      </c>
      <c r="G613">
        <v>0</v>
      </c>
      <c r="H613">
        <v>0</v>
      </c>
      <c r="I613" t="s">
        <v>523</v>
      </c>
      <c r="J613">
        <v>0</v>
      </c>
      <c r="K613">
        <v>0</v>
      </c>
      <c r="L613">
        <v>0</v>
      </c>
      <c r="M613">
        <v>0</v>
      </c>
    </row>
    <row r="614" spans="6:13" x14ac:dyDescent="0.25">
      <c r="F614">
        <v>2200011</v>
      </c>
      <c r="G614">
        <v>0</v>
      </c>
      <c r="H614">
        <v>0</v>
      </c>
      <c r="I614">
        <v>2200011</v>
      </c>
      <c r="J614">
        <v>0</v>
      </c>
      <c r="K614">
        <v>0</v>
      </c>
      <c r="L614">
        <v>0</v>
      </c>
      <c r="M614">
        <v>0</v>
      </c>
    </row>
    <row r="615" spans="6:13" x14ac:dyDescent="0.25">
      <c r="F615">
        <v>2200052</v>
      </c>
      <c r="G615">
        <v>0</v>
      </c>
      <c r="H615">
        <v>0</v>
      </c>
      <c r="I615">
        <v>2200052</v>
      </c>
      <c r="J615">
        <v>0</v>
      </c>
      <c r="K615">
        <v>0</v>
      </c>
      <c r="L615">
        <v>0</v>
      </c>
      <c r="M615">
        <v>0</v>
      </c>
    </row>
    <row r="616" spans="6:13" x14ac:dyDescent="0.25">
      <c r="F616">
        <v>2200053</v>
      </c>
      <c r="G616">
        <v>0</v>
      </c>
      <c r="H616">
        <v>0</v>
      </c>
      <c r="I616">
        <v>2200053</v>
      </c>
      <c r="J616">
        <v>0</v>
      </c>
      <c r="K616">
        <v>0</v>
      </c>
      <c r="L616">
        <v>0</v>
      </c>
      <c r="M616">
        <v>0</v>
      </c>
    </row>
    <row r="617" spans="6:13" x14ac:dyDescent="0.25">
      <c r="F617">
        <v>2200055</v>
      </c>
      <c r="G617">
        <v>0</v>
      </c>
      <c r="H617">
        <v>0</v>
      </c>
      <c r="I617">
        <v>2200055</v>
      </c>
      <c r="J617">
        <v>0</v>
      </c>
      <c r="K617">
        <v>0</v>
      </c>
      <c r="L617">
        <v>0</v>
      </c>
      <c r="M617">
        <v>0</v>
      </c>
    </row>
    <row r="618" spans="6:13" x14ac:dyDescent="0.25">
      <c r="F618">
        <v>50</v>
      </c>
      <c r="G618">
        <v>0</v>
      </c>
      <c r="H618">
        <v>0</v>
      </c>
      <c r="I618">
        <v>50</v>
      </c>
      <c r="J618">
        <v>0</v>
      </c>
      <c r="K618">
        <v>0</v>
      </c>
      <c r="L618">
        <v>0</v>
      </c>
      <c r="M618">
        <v>0</v>
      </c>
    </row>
    <row r="619" spans="6:13" x14ac:dyDescent="0.25">
      <c r="F619" t="s">
        <v>524</v>
      </c>
      <c r="G619">
        <v>0</v>
      </c>
      <c r="H619">
        <v>0</v>
      </c>
      <c r="I619" t="s">
        <v>524</v>
      </c>
      <c r="J619">
        <v>5</v>
      </c>
      <c r="K619">
        <v>0</v>
      </c>
      <c r="L619">
        <v>0</v>
      </c>
      <c r="M619">
        <v>0</v>
      </c>
    </row>
    <row r="620" spans="6:13" x14ac:dyDescent="0.25">
      <c r="F620">
        <v>80</v>
      </c>
      <c r="G620">
        <v>0</v>
      </c>
      <c r="H620">
        <v>0</v>
      </c>
      <c r="I620">
        <v>80</v>
      </c>
      <c r="J620">
        <v>0</v>
      </c>
      <c r="K620">
        <v>0</v>
      </c>
      <c r="L620">
        <v>0</v>
      </c>
      <c r="M620">
        <v>0</v>
      </c>
    </row>
    <row r="621" spans="6:13" x14ac:dyDescent="0.25">
      <c r="F621" t="s">
        <v>525</v>
      </c>
      <c r="G621">
        <v>0</v>
      </c>
      <c r="H621">
        <v>0</v>
      </c>
      <c r="I621" t="s">
        <v>525</v>
      </c>
      <c r="J621">
        <v>0</v>
      </c>
      <c r="K621">
        <v>0</v>
      </c>
      <c r="L621">
        <v>0</v>
      </c>
      <c r="M621">
        <v>0</v>
      </c>
    </row>
    <row r="622" spans="6:13" x14ac:dyDescent="0.25">
      <c r="F622" t="s">
        <v>526</v>
      </c>
      <c r="G622">
        <v>0</v>
      </c>
      <c r="H622">
        <v>0</v>
      </c>
      <c r="I622" t="s">
        <v>526</v>
      </c>
      <c r="J622">
        <v>0</v>
      </c>
      <c r="K622">
        <v>0</v>
      </c>
      <c r="L622">
        <v>0</v>
      </c>
      <c r="M622">
        <v>0</v>
      </c>
    </row>
    <row r="623" spans="6:13" x14ac:dyDescent="0.25">
      <c r="F623" t="s">
        <v>527</v>
      </c>
      <c r="G623">
        <v>0</v>
      </c>
      <c r="H623">
        <v>0</v>
      </c>
      <c r="I623" t="s">
        <v>527</v>
      </c>
      <c r="J623">
        <v>0</v>
      </c>
      <c r="K623">
        <v>0</v>
      </c>
      <c r="L623">
        <v>0</v>
      </c>
      <c r="M623">
        <v>0</v>
      </c>
    </row>
    <row r="624" spans="6:13" x14ac:dyDescent="0.25">
      <c r="F624" t="s">
        <v>528</v>
      </c>
      <c r="G624">
        <v>0</v>
      </c>
      <c r="H624">
        <v>0</v>
      </c>
      <c r="I624" t="s">
        <v>528</v>
      </c>
      <c r="J624">
        <v>0</v>
      </c>
      <c r="K624">
        <v>0</v>
      </c>
      <c r="L624">
        <v>0</v>
      </c>
      <c r="M624">
        <v>0</v>
      </c>
    </row>
    <row r="625" spans="6:13" x14ac:dyDescent="0.25">
      <c r="F625" t="s">
        <v>529</v>
      </c>
      <c r="G625">
        <v>0</v>
      </c>
      <c r="H625">
        <v>0</v>
      </c>
      <c r="I625" t="s">
        <v>529</v>
      </c>
      <c r="J625">
        <v>0</v>
      </c>
      <c r="K625">
        <v>0</v>
      </c>
      <c r="L625">
        <v>0</v>
      </c>
      <c r="M625">
        <v>0</v>
      </c>
    </row>
    <row r="626" spans="6:13" x14ac:dyDescent="0.25">
      <c r="F626" t="s">
        <v>530</v>
      </c>
      <c r="G626">
        <v>0</v>
      </c>
      <c r="H626">
        <v>0</v>
      </c>
      <c r="I626" t="s">
        <v>530</v>
      </c>
      <c r="J626">
        <v>0</v>
      </c>
      <c r="K626">
        <v>0</v>
      </c>
      <c r="L626">
        <v>0</v>
      </c>
      <c r="M626">
        <v>0</v>
      </c>
    </row>
    <row r="627" spans="6:13" x14ac:dyDescent="0.25">
      <c r="F627" t="s">
        <v>531</v>
      </c>
      <c r="G627">
        <v>0</v>
      </c>
      <c r="H627">
        <v>0</v>
      </c>
      <c r="I627" t="s">
        <v>531</v>
      </c>
      <c r="J627">
        <v>0</v>
      </c>
      <c r="K627">
        <v>0</v>
      </c>
      <c r="L627">
        <v>0</v>
      </c>
      <c r="M627">
        <v>0</v>
      </c>
    </row>
    <row r="628" spans="6:13" x14ac:dyDescent="0.25">
      <c r="F628" t="s">
        <v>532</v>
      </c>
      <c r="G628">
        <v>0</v>
      </c>
      <c r="H628">
        <v>0</v>
      </c>
      <c r="I628" t="s">
        <v>532</v>
      </c>
      <c r="J628">
        <v>0</v>
      </c>
      <c r="K628">
        <v>0</v>
      </c>
      <c r="L628">
        <v>0</v>
      </c>
      <c r="M628">
        <v>0</v>
      </c>
    </row>
    <row r="629" spans="6:13" x14ac:dyDescent="0.25">
      <c r="F629" t="s">
        <v>533</v>
      </c>
      <c r="G629">
        <v>0</v>
      </c>
      <c r="H629">
        <v>0</v>
      </c>
      <c r="I629" t="s">
        <v>533</v>
      </c>
      <c r="J629">
        <v>0</v>
      </c>
      <c r="K629">
        <v>0</v>
      </c>
      <c r="L629">
        <v>0</v>
      </c>
      <c r="M629">
        <v>0</v>
      </c>
    </row>
    <row r="630" spans="6:13" x14ac:dyDescent="0.25">
      <c r="F630" t="s">
        <v>534</v>
      </c>
      <c r="G630">
        <v>0</v>
      </c>
      <c r="H630">
        <v>0</v>
      </c>
      <c r="I630" t="s">
        <v>534</v>
      </c>
      <c r="J630">
        <v>0</v>
      </c>
      <c r="K630">
        <v>0</v>
      </c>
      <c r="L630">
        <v>0</v>
      </c>
      <c r="M630">
        <v>0</v>
      </c>
    </row>
    <row r="631" spans="6:13" x14ac:dyDescent="0.25">
      <c r="F631" t="s">
        <v>535</v>
      </c>
      <c r="G631">
        <v>0</v>
      </c>
      <c r="H631">
        <v>0</v>
      </c>
      <c r="I631" t="s">
        <v>535</v>
      </c>
      <c r="J631">
        <v>0</v>
      </c>
      <c r="K631">
        <v>0</v>
      </c>
      <c r="L631">
        <v>0</v>
      </c>
      <c r="M631">
        <v>0</v>
      </c>
    </row>
    <row r="632" spans="6:13" x14ac:dyDescent="0.25">
      <c r="F632" t="s">
        <v>536</v>
      </c>
      <c r="G632">
        <v>0</v>
      </c>
      <c r="H632">
        <v>0</v>
      </c>
      <c r="I632" t="s">
        <v>536</v>
      </c>
      <c r="J632">
        <v>0</v>
      </c>
      <c r="K632">
        <v>0</v>
      </c>
      <c r="L632">
        <v>0</v>
      </c>
      <c r="M632">
        <v>0</v>
      </c>
    </row>
    <row r="633" spans="6:13" x14ac:dyDescent="0.25">
      <c r="F633" t="s">
        <v>537</v>
      </c>
      <c r="G633">
        <v>0</v>
      </c>
      <c r="H633">
        <v>0</v>
      </c>
      <c r="I633" t="s">
        <v>537</v>
      </c>
      <c r="J633">
        <v>0</v>
      </c>
      <c r="K633">
        <v>0</v>
      </c>
      <c r="L633">
        <v>0</v>
      </c>
      <c r="M633">
        <v>0</v>
      </c>
    </row>
    <row r="634" spans="6:13" x14ac:dyDescent="0.25">
      <c r="F634" t="s">
        <v>538</v>
      </c>
      <c r="G634">
        <v>0</v>
      </c>
      <c r="H634">
        <v>0</v>
      </c>
      <c r="I634" t="s">
        <v>538</v>
      </c>
      <c r="J634">
        <v>0</v>
      </c>
      <c r="K634">
        <v>0</v>
      </c>
      <c r="L634">
        <v>0</v>
      </c>
      <c r="M634">
        <v>0</v>
      </c>
    </row>
    <row r="635" spans="6:13" x14ac:dyDescent="0.25">
      <c r="F635" t="s">
        <v>539</v>
      </c>
      <c r="G635">
        <v>0</v>
      </c>
      <c r="H635">
        <v>0</v>
      </c>
      <c r="I635" t="s">
        <v>539</v>
      </c>
      <c r="J635">
        <v>0</v>
      </c>
      <c r="K635">
        <v>0</v>
      </c>
      <c r="L635">
        <v>0</v>
      </c>
      <c r="M635">
        <v>0</v>
      </c>
    </row>
    <row r="636" spans="6:13" x14ac:dyDescent="0.25">
      <c r="F636" t="s">
        <v>540</v>
      </c>
      <c r="G636">
        <v>0</v>
      </c>
      <c r="H636">
        <v>0</v>
      </c>
      <c r="I636" t="s">
        <v>540</v>
      </c>
      <c r="J636">
        <v>0</v>
      </c>
      <c r="K636">
        <v>0</v>
      </c>
      <c r="L636">
        <v>0</v>
      </c>
      <c r="M636">
        <v>0</v>
      </c>
    </row>
    <row r="637" spans="6:13" x14ac:dyDescent="0.25">
      <c r="F637" t="s">
        <v>541</v>
      </c>
      <c r="G637">
        <v>0</v>
      </c>
      <c r="H637">
        <v>0</v>
      </c>
      <c r="I637" t="s">
        <v>541</v>
      </c>
      <c r="J637">
        <v>0</v>
      </c>
      <c r="K637">
        <v>0</v>
      </c>
      <c r="L637">
        <v>0</v>
      </c>
      <c r="M637">
        <v>0</v>
      </c>
    </row>
    <row r="638" spans="6:13" x14ac:dyDescent="0.25">
      <c r="F638" t="s">
        <v>542</v>
      </c>
      <c r="G638">
        <v>0</v>
      </c>
      <c r="H638">
        <v>0</v>
      </c>
      <c r="I638" t="s">
        <v>542</v>
      </c>
      <c r="J638">
        <v>0</v>
      </c>
      <c r="K638">
        <v>0</v>
      </c>
      <c r="L638">
        <v>0</v>
      </c>
      <c r="M638">
        <v>0</v>
      </c>
    </row>
    <row r="639" spans="6:13" x14ac:dyDescent="0.25">
      <c r="F639" t="s">
        <v>543</v>
      </c>
      <c r="G639">
        <v>0</v>
      </c>
      <c r="H639">
        <v>0</v>
      </c>
      <c r="I639" t="s">
        <v>543</v>
      </c>
      <c r="J639">
        <v>0</v>
      </c>
      <c r="K639">
        <v>0</v>
      </c>
      <c r="L639">
        <v>0</v>
      </c>
      <c r="M639">
        <v>0</v>
      </c>
    </row>
    <row r="640" spans="6:13" x14ac:dyDescent="0.25">
      <c r="F640" t="s">
        <v>544</v>
      </c>
      <c r="G640">
        <v>0</v>
      </c>
      <c r="H640">
        <v>0</v>
      </c>
      <c r="I640" t="s">
        <v>544</v>
      </c>
      <c r="J640">
        <v>0</v>
      </c>
      <c r="K640">
        <v>0</v>
      </c>
      <c r="L640">
        <v>0</v>
      </c>
      <c r="M640">
        <v>0</v>
      </c>
    </row>
    <row r="641" spans="6:13" x14ac:dyDescent="0.25">
      <c r="F641" t="s">
        <v>545</v>
      </c>
      <c r="G641">
        <v>0</v>
      </c>
      <c r="H641">
        <v>0</v>
      </c>
      <c r="I641" t="s">
        <v>545</v>
      </c>
      <c r="J641">
        <v>0</v>
      </c>
      <c r="K641">
        <v>0</v>
      </c>
      <c r="L641">
        <v>0</v>
      </c>
      <c r="M641">
        <v>0</v>
      </c>
    </row>
    <row r="642" spans="6:13" x14ac:dyDescent="0.25">
      <c r="F642" t="s">
        <v>546</v>
      </c>
      <c r="G642">
        <v>0</v>
      </c>
      <c r="H642">
        <v>0</v>
      </c>
      <c r="I642" t="s">
        <v>546</v>
      </c>
      <c r="J642">
        <v>0</v>
      </c>
      <c r="K642">
        <v>0</v>
      </c>
      <c r="L642">
        <v>0</v>
      </c>
      <c r="M642">
        <v>0</v>
      </c>
    </row>
    <row r="643" spans="6:13" x14ac:dyDescent="0.25">
      <c r="F643" t="s">
        <v>547</v>
      </c>
      <c r="G643">
        <v>0</v>
      </c>
      <c r="H643">
        <v>0</v>
      </c>
      <c r="I643" t="s">
        <v>547</v>
      </c>
      <c r="J643">
        <v>0</v>
      </c>
      <c r="K643">
        <v>0</v>
      </c>
      <c r="L643">
        <v>0</v>
      </c>
      <c r="M643">
        <v>0</v>
      </c>
    </row>
    <row r="644" spans="6:13" x14ac:dyDescent="0.25">
      <c r="F644" t="s">
        <v>548</v>
      </c>
      <c r="G644">
        <v>0</v>
      </c>
      <c r="H644">
        <v>0</v>
      </c>
      <c r="I644" t="s">
        <v>548</v>
      </c>
      <c r="J644">
        <v>0</v>
      </c>
      <c r="K644">
        <v>0</v>
      </c>
      <c r="L644">
        <v>0</v>
      </c>
      <c r="M644">
        <v>0</v>
      </c>
    </row>
    <row r="645" spans="6:13" x14ac:dyDescent="0.25">
      <c r="F645" t="s">
        <v>549</v>
      </c>
      <c r="G645">
        <v>0</v>
      </c>
      <c r="H645">
        <v>0</v>
      </c>
      <c r="I645" t="s">
        <v>549</v>
      </c>
      <c r="J645">
        <v>0</v>
      </c>
      <c r="K645">
        <v>0</v>
      </c>
      <c r="L645">
        <v>0</v>
      </c>
      <c r="M645">
        <v>0</v>
      </c>
    </row>
    <row r="646" spans="6:13" x14ac:dyDescent="0.25">
      <c r="F646" t="s">
        <v>550</v>
      </c>
      <c r="G646">
        <v>0</v>
      </c>
      <c r="H646">
        <v>0</v>
      </c>
      <c r="I646" t="s">
        <v>550</v>
      </c>
      <c r="J646">
        <v>0</v>
      </c>
      <c r="K646">
        <v>0</v>
      </c>
      <c r="L646">
        <v>0</v>
      </c>
      <c r="M646">
        <v>0</v>
      </c>
    </row>
    <row r="647" spans="6:13" x14ac:dyDescent="0.25">
      <c r="F647" t="s">
        <v>551</v>
      </c>
      <c r="G647">
        <v>0</v>
      </c>
      <c r="H647">
        <v>0</v>
      </c>
      <c r="I647" t="s">
        <v>551</v>
      </c>
      <c r="J647">
        <v>0</v>
      </c>
      <c r="K647">
        <v>0</v>
      </c>
      <c r="L647">
        <v>0</v>
      </c>
      <c r="M647">
        <v>0</v>
      </c>
    </row>
    <row r="648" spans="6:13" x14ac:dyDescent="0.25">
      <c r="F648" t="s">
        <v>552</v>
      </c>
      <c r="G648">
        <v>0</v>
      </c>
      <c r="H648">
        <v>0</v>
      </c>
      <c r="I648" t="s">
        <v>552</v>
      </c>
      <c r="J648">
        <v>0</v>
      </c>
      <c r="K648">
        <v>0</v>
      </c>
      <c r="L648">
        <v>0</v>
      </c>
      <c r="M648">
        <v>0</v>
      </c>
    </row>
    <row r="649" spans="6:13" x14ac:dyDescent="0.25">
      <c r="F649" t="s">
        <v>553</v>
      </c>
      <c r="G649">
        <v>0</v>
      </c>
      <c r="H649">
        <v>0</v>
      </c>
      <c r="I649" t="s">
        <v>553</v>
      </c>
      <c r="J649">
        <v>0</v>
      </c>
      <c r="K649">
        <v>0</v>
      </c>
      <c r="L649">
        <v>0</v>
      </c>
      <c r="M649">
        <v>0</v>
      </c>
    </row>
    <row r="650" spans="6:13" x14ac:dyDescent="0.25">
      <c r="F650" t="s">
        <v>554</v>
      </c>
      <c r="G650">
        <v>0</v>
      </c>
      <c r="H650">
        <v>0</v>
      </c>
      <c r="I650" t="s">
        <v>554</v>
      </c>
      <c r="J650">
        <v>0</v>
      </c>
      <c r="K650">
        <v>0</v>
      </c>
      <c r="L650">
        <v>0</v>
      </c>
      <c r="M650">
        <v>0</v>
      </c>
    </row>
    <row r="651" spans="6:13" x14ac:dyDescent="0.25">
      <c r="F651" t="s">
        <v>555</v>
      </c>
      <c r="G651">
        <v>0</v>
      </c>
      <c r="H651">
        <v>0</v>
      </c>
      <c r="I651" t="s">
        <v>555</v>
      </c>
      <c r="J651">
        <v>2</v>
      </c>
      <c r="K651">
        <v>0</v>
      </c>
      <c r="L651">
        <v>0</v>
      </c>
      <c r="M651">
        <v>0</v>
      </c>
    </row>
    <row r="652" spans="6:13" x14ac:dyDescent="0.25">
      <c r="F652" t="s">
        <v>556</v>
      </c>
      <c r="G652">
        <v>0</v>
      </c>
      <c r="H652">
        <v>0</v>
      </c>
      <c r="I652" t="s">
        <v>556</v>
      </c>
      <c r="J652">
        <v>0</v>
      </c>
      <c r="K652">
        <v>0</v>
      </c>
      <c r="L652">
        <v>3</v>
      </c>
      <c r="M652">
        <v>0</v>
      </c>
    </row>
    <row r="653" spans="6:13" x14ac:dyDescent="0.25">
      <c r="F653" t="s">
        <v>557</v>
      </c>
      <c r="G653">
        <v>0</v>
      </c>
      <c r="H653">
        <v>0</v>
      </c>
      <c r="I653" t="s">
        <v>557</v>
      </c>
      <c r="J653">
        <v>0</v>
      </c>
      <c r="K653">
        <v>0</v>
      </c>
      <c r="L653">
        <v>0</v>
      </c>
      <c r="M653">
        <v>0</v>
      </c>
    </row>
    <row r="654" spans="6:13" x14ac:dyDescent="0.25">
      <c r="F654" t="s">
        <v>558</v>
      </c>
      <c r="G654">
        <v>0</v>
      </c>
      <c r="H654">
        <v>0</v>
      </c>
      <c r="I654" t="s">
        <v>558</v>
      </c>
      <c r="J654">
        <v>0</v>
      </c>
      <c r="K654">
        <v>0</v>
      </c>
      <c r="L654">
        <v>0</v>
      </c>
      <c r="M654">
        <v>0</v>
      </c>
    </row>
    <row r="655" spans="6:13" x14ac:dyDescent="0.25">
      <c r="F655" t="s">
        <v>559</v>
      </c>
      <c r="G655">
        <v>0</v>
      </c>
      <c r="H655">
        <v>0</v>
      </c>
      <c r="I655" t="s">
        <v>559</v>
      </c>
      <c r="J655">
        <v>0</v>
      </c>
      <c r="K655">
        <v>0</v>
      </c>
      <c r="L655">
        <v>0</v>
      </c>
      <c r="M655">
        <v>0</v>
      </c>
    </row>
    <row r="656" spans="6:13" x14ac:dyDescent="0.25">
      <c r="F656" t="s">
        <v>560</v>
      </c>
      <c r="G656">
        <v>0</v>
      </c>
      <c r="H656">
        <v>0</v>
      </c>
      <c r="I656" t="s">
        <v>560</v>
      </c>
      <c r="J656">
        <v>0</v>
      </c>
      <c r="K656">
        <v>0</v>
      </c>
      <c r="L656">
        <v>0</v>
      </c>
      <c r="M656">
        <v>0</v>
      </c>
    </row>
    <row r="657" spans="6:13" x14ac:dyDescent="0.25">
      <c r="F657" t="s">
        <v>561</v>
      </c>
      <c r="G657">
        <v>0</v>
      </c>
      <c r="H657">
        <v>0</v>
      </c>
      <c r="I657" t="s">
        <v>561</v>
      </c>
      <c r="J657">
        <v>0</v>
      </c>
      <c r="K657">
        <v>0</v>
      </c>
      <c r="L657">
        <v>0</v>
      </c>
      <c r="M657">
        <v>0</v>
      </c>
    </row>
    <row r="658" spans="6:13" x14ac:dyDescent="0.25">
      <c r="F658" t="s">
        <v>562</v>
      </c>
      <c r="G658">
        <v>0</v>
      </c>
      <c r="H658">
        <v>0</v>
      </c>
      <c r="I658" t="s">
        <v>562</v>
      </c>
      <c r="J658">
        <v>0</v>
      </c>
      <c r="K658">
        <v>0</v>
      </c>
      <c r="L658">
        <v>0</v>
      </c>
      <c r="M658">
        <v>0</v>
      </c>
    </row>
    <row r="659" spans="6:13" x14ac:dyDescent="0.25">
      <c r="F659" t="s">
        <v>563</v>
      </c>
      <c r="G659">
        <v>0</v>
      </c>
      <c r="H659">
        <v>0</v>
      </c>
      <c r="I659" t="s">
        <v>563</v>
      </c>
      <c r="J659">
        <v>0</v>
      </c>
      <c r="K659">
        <v>0</v>
      </c>
      <c r="L659">
        <v>0</v>
      </c>
      <c r="M659">
        <v>0</v>
      </c>
    </row>
    <row r="660" spans="6:13" x14ac:dyDescent="0.25">
      <c r="F660" t="s">
        <v>564</v>
      </c>
      <c r="G660">
        <v>0</v>
      </c>
      <c r="H660">
        <v>0</v>
      </c>
      <c r="I660" t="s">
        <v>564</v>
      </c>
      <c r="J660">
        <v>0</v>
      </c>
      <c r="K660">
        <v>0</v>
      </c>
      <c r="L660">
        <v>0</v>
      </c>
      <c r="M660">
        <v>0</v>
      </c>
    </row>
    <row r="661" spans="6:13" x14ac:dyDescent="0.25">
      <c r="F661" t="s">
        <v>565</v>
      </c>
      <c r="G661">
        <v>0</v>
      </c>
      <c r="H661">
        <v>0</v>
      </c>
      <c r="I661" t="s">
        <v>565</v>
      </c>
      <c r="J661">
        <v>0</v>
      </c>
      <c r="K661">
        <v>0</v>
      </c>
      <c r="L661">
        <v>0</v>
      </c>
      <c r="M661">
        <v>0</v>
      </c>
    </row>
    <row r="662" spans="6:13" x14ac:dyDescent="0.25">
      <c r="F662" t="s">
        <v>566</v>
      </c>
      <c r="G662">
        <v>0</v>
      </c>
      <c r="H662">
        <v>0</v>
      </c>
      <c r="I662" t="s">
        <v>566</v>
      </c>
      <c r="J662">
        <v>0</v>
      </c>
      <c r="K662">
        <v>0</v>
      </c>
      <c r="L662">
        <v>0</v>
      </c>
      <c r="M662">
        <v>0</v>
      </c>
    </row>
    <row r="663" spans="6:13" x14ac:dyDescent="0.25">
      <c r="F663" t="s">
        <v>567</v>
      </c>
      <c r="G663">
        <v>0</v>
      </c>
      <c r="H663">
        <v>0</v>
      </c>
      <c r="I663" t="s">
        <v>567</v>
      </c>
      <c r="J663">
        <v>0</v>
      </c>
      <c r="K663">
        <v>0</v>
      </c>
      <c r="L663">
        <v>0</v>
      </c>
      <c r="M663">
        <v>0</v>
      </c>
    </row>
    <row r="664" spans="6:13" x14ac:dyDescent="0.25">
      <c r="F664" t="s">
        <v>568</v>
      </c>
      <c r="G664">
        <v>0</v>
      </c>
      <c r="H664">
        <v>0</v>
      </c>
      <c r="I664" t="s">
        <v>568</v>
      </c>
      <c r="J664">
        <v>0</v>
      </c>
      <c r="K664">
        <v>0</v>
      </c>
      <c r="L664">
        <v>0</v>
      </c>
      <c r="M664">
        <v>0</v>
      </c>
    </row>
    <row r="665" spans="6:13" x14ac:dyDescent="0.25">
      <c r="F665" t="s">
        <v>569</v>
      </c>
      <c r="G665">
        <v>0</v>
      </c>
      <c r="H665">
        <v>0</v>
      </c>
      <c r="I665" t="s">
        <v>569</v>
      </c>
      <c r="J665">
        <v>0</v>
      </c>
      <c r="K665">
        <v>0</v>
      </c>
      <c r="L665">
        <v>0</v>
      </c>
      <c r="M665">
        <v>0</v>
      </c>
    </row>
    <row r="666" spans="6:13" x14ac:dyDescent="0.25">
      <c r="F666" t="s">
        <v>570</v>
      </c>
      <c r="G666">
        <v>0</v>
      </c>
      <c r="H666">
        <v>0</v>
      </c>
      <c r="I666" t="s">
        <v>570</v>
      </c>
      <c r="J666">
        <v>0</v>
      </c>
      <c r="K666">
        <v>0</v>
      </c>
      <c r="L666">
        <v>0</v>
      </c>
      <c r="M666">
        <v>0</v>
      </c>
    </row>
    <row r="667" spans="6:13" x14ac:dyDescent="0.25">
      <c r="F667" t="s">
        <v>571</v>
      </c>
      <c r="G667">
        <v>0</v>
      </c>
      <c r="H667">
        <v>0</v>
      </c>
      <c r="I667" t="s">
        <v>571</v>
      </c>
      <c r="J667">
        <v>0</v>
      </c>
      <c r="K667">
        <v>0</v>
      </c>
      <c r="L667">
        <v>0</v>
      </c>
      <c r="M667">
        <v>0</v>
      </c>
    </row>
    <row r="668" spans="6:13" x14ac:dyDescent="0.25">
      <c r="F668" t="s">
        <v>572</v>
      </c>
      <c r="G668">
        <v>0</v>
      </c>
      <c r="H668">
        <v>0</v>
      </c>
      <c r="I668" t="s">
        <v>572</v>
      </c>
      <c r="J668">
        <v>0</v>
      </c>
      <c r="K668">
        <v>0</v>
      </c>
      <c r="L668">
        <v>0</v>
      </c>
      <c r="M668">
        <v>0</v>
      </c>
    </row>
    <row r="669" spans="6:13" x14ac:dyDescent="0.25">
      <c r="F669" t="s">
        <v>573</v>
      </c>
      <c r="G669">
        <v>0</v>
      </c>
      <c r="H669">
        <v>0</v>
      </c>
      <c r="I669" t="s">
        <v>573</v>
      </c>
      <c r="J669">
        <v>0</v>
      </c>
      <c r="K669">
        <v>0</v>
      </c>
      <c r="L669">
        <v>0</v>
      </c>
      <c r="M669">
        <v>0</v>
      </c>
    </row>
    <row r="670" spans="6:13" x14ac:dyDescent="0.25">
      <c r="F670" t="s">
        <v>574</v>
      </c>
      <c r="G670">
        <v>0</v>
      </c>
      <c r="H670">
        <v>0</v>
      </c>
      <c r="I670" t="s">
        <v>574</v>
      </c>
      <c r="J670">
        <v>0</v>
      </c>
      <c r="K670">
        <v>0</v>
      </c>
      <c r="L670">
        <v>0</v>
      </c>
      <c r="M670">
        <v>0</v>
      </c>
    </row>
    <row r="671" spans="6:13" x14ac:dyDescent="0.25">
      <c r="F671" t="s">
        <v>575</v>
      </c>
      <c r="G671">
        <v>0</v>
      </c>
      <c r="H671">
        <v>0</v>
      </c>
      <c r="I671" t="s">
        <v>575</v>
      </c>
      <c r="J671">
        <v>0</v>
      </c>
      <c r="K671">
        <v>0</v>
      </c>
      <c r="L671">
        <v>0</v>
      </c>
      <c r="M671">
        <v>0</v>
      </c>
    </row>
    <row r="672" spans="6:13" x14ac:dyDescent="0.25">
      <c r="F672" t="s">
        <v>576</v>
      </c>
      <c r="G672">
        <v>0</v>
      </c>
      <c r="H672">
        <v>0</v>
      </c>
      <c r="I672" t="s">
        <v>576</v>
      </c>
      <c r="J672">
        <v>0</v>
      </c>
      <c r="K672">
        <v>0</v>
      </c>
      <c r="L672">
        <v>0</v>
      </c>
      <c r="M672">
        <v>0</v>
      </c>
    </row>
    <row r="673" spans="6:13" x14ac:dyDescent="0.25">
      <c r="F673" t="s">
        <v>577</v>
      </c>
      <c r="G673">
        <v>0</v>
      </c>
      <c r="H673">
        <v>0</v>
      </c>
      <c r="I673" t="s">
        <v>577</v>
      </c>
      <c r="J673">
        <v>0</v>
      </c>
      <c r="K673">
        <v>0</v>
      </c>
      <c r="L673">
        <v>0</v>
      </c>
      <c r="M673">
        <v>0</v>
      </c>
    </row>
    <row r="674" spans="6:13" x14ac:dyDescent="0.25">
      <c r="F674" t="s">
        <v>578</v>
      </c>
      <c r="G674">
        <v>0</v>
      </c>
      <c r="H674">
        <v>0</v>
      </c>
      <c r="I674" t="s">
        <v>578</v>
      </c>
      <c r="J674">
        <v>0</v>
      </c>
      <c r="K674">
        <v>0</v>
      </c>
      <c r="L674">
        <v>0</v>
      </c>
      <c r="M674">
        <v>0</v>
      </c>
    </row>
    <row r="675" spans="6:13" x14ac:dyDescent="0.25">
      <c r="F675" t="s">
        <v>579</v>
      </c>
      <c r="G675">
        <v>0</v>
      </c>
      <c r="H675">
        <v>0</v>
      </c>
      <c r="I675" t="s">
        <v>579</v>
      </c>
      <c r="J675">
        <v>0</v>
      </c>
      <c r="K675">
        <v>0</v>
      </c>
      <c r="L675">
        <v>0</v>
      </c>
      <c r="M675">
        <v>0</v>
      </c>
    </row>
    <row r="676" spans="6:13" x14ac:dyDescent="0.25">
      <c r="F676" t="s">
        <v>580</v>
      </c>
      <c r="G676">
        <v>0</v>
      </c>
      <c r="H676">
        <v>0</v>
      </c>
      <c r="I676" t="s">
        <v>580</v>
      </c>
      <c r="J676">
        <v>0</v>
      </c>
      <c r="K676">
        <v>0</v>
      </c>
      <c r="L676">
        <v>0</v>
      </c>
      <c r="M676">
        <v>0</v>
      </c>
    </row>
    <row r="677" spans="6:13" x14ac:dyDescent="0.25">
      <c r="F677" t="s">
        <v>581</v>
      </c>
      <c r="G677">
        <v>0</v>
      </c>
      <c r="H677">
        <v>0</v>
      </c>
      <c r="I677" t="s">
        <v>581</v>
      </c>
      <c r="J677">
        <v>0</v>
      </c>
      <c r="K677">
        <v>0</v>
      </c>
      <c r="L677">
        <v>0</v>
      </c>
      <c r="M677">
        <v>0</v>
      </c>
    </row>
    <row r="678" spans="6:13" x14ac:dyDescent="0.25">
      <c r="F678" t="s">
        <v>582</v>
      </c>
      <c r="G678">
        <v>0</v>
      </c>
      <c r="H678">
        <v>0</v>
      </c>
      <c r="I678" t="s">
        <v>582</v>
      </c>
      <c r="J678">
        <v>0</v>
      </c>
      <c r="K678">
        <v>0</v>
      </c>
      <c r="L678">
        <v>0</v>
      </c>
      <c r="M678">
        <v>0</v>
      </c>
    </row>
    <row r="679" spans="6:13" x14ac:dyDescent="0.25">
      <c r="F679" t="s">
        <v>583</v>
      </c>
      <c r="G679">
        <v>0</v>
      </c>
      <c r="H679">
        <v>0</v>
      </c>
      <c r="I679" t="s">
        <v>583</v>
      </c>
      <c r="J679">
        <v>0</v>
      </c>
      <c r="K679">
        <v>0</v>
      </c>
      <c r="L679">
        <v>0</v>
      </c>
      <c r="M679">
        <v>0</v>
      </c>
    </row>
    <row r="680" spans="6:13" x14ac:dyDescent="0.25">
      <c r="F680" t="s">
        <v>930</v>
      </c>
      <c r="G680">
        <v>0</v>
      </c>
      <c r="H680">
        <v>0</v>
      </c>
      <c r="I680" t="s">
        <v>930</v>
      </c>
      <c r="J680">
        <v>0</v>
      </c>
      <c r="K680">
        <v>0</v>
      </c>
      <c r="L680">
        <v>0</v>
      </c>
      <c r="M680">
        <v>0</v>
      </c>
    </row>
    <row r="681" spans="6:13" x14ac:dyDescent="0.25">
      <c r="F681" t="s">
        <v>584</v>
      </c>
      <c r="G681">
        <v>0</v>
      </c>
      <c r="H681">
        <v>0</v>
      </c>
      <c r="I681" t="s">
        <v>584</v>
      </c>
      <c r="J681">
        <v>0</v>
      </c>
      <c r="K681">
        <v>0</v>
      </c>
      <c r="L681">
        <v>0</v>
      </c>
      <c r="M681">
        <v>0</v>
      </c>
    </row>
    <row r="682" spans="6:13" x14ac:dyDescent="0.25">
      <c r="F682" t="s">
        <v>585</v>
      </c>
      <c r="G682">
        <v>0</v>
      </c>
      <c r="H682">
        <v>0</v>
      </c>
      <c r="I682" t="s">
        <v>585</v>
      </c>
      <c r="J682">
        <v>0</v>
      </c>
      <c r="K682">
        <v>0</v>
      </c>
      <c r="L682">
        <v>0</v>
      </c>
      <c r="M682">
        <v>0</v>
      </c>
    </row>
    <row r="683" spans="6:13" x14ac:dyDescent="0.25">
      <c r="F683" t="s">
        <v>586</v>
      </c>
      <c r="G683">
        <v>0</v>
      </c>
      <c r="H683">
        <v>0</v>
      </c>
      <c r="I683" t="s">
        <v>586</v>
      </c>
      <c r="J683">
        <v>0</v>
      </c>
      <c r="K683">
        <v>0</v>
      </c>
      <c r="L683">
        <v>0</v>
      </c>
      <c r="M683">
        <v>0</v>
      </c>
    </row>
    <row r="684" spans="6:13" x14ac:dyDescent="0.25">
      <c r="F684" t="s">
        <v>587</v>
      </c>
      <c r="G684">
        <v>0</v>
      </c>
      <c r="H684">
        <v>0</v>
      </c>
      <c r="I684" t="s">
        <v>587</v>
      </c>
      <c r="J684">
        <v>0</v>
      </c>
      <c r="K684">
        <v>0</v>
      </c>
      <c r="L684">
        <v>0</v>
      </c>
      <c r="M684">
        <v>0</v>
      </c>
    </row>
    <row r="685" spans="6:13" x14ac:dyDescent="0.25">
      <c r="F685" t="s">
        <v>588</v>
      </c>
      <c r="G685">
        <v>0</v>
      </c>
      <c r="H685">
        <v>0</v>
      </c>
      <c r="I685" t="s">
        <v>588</v>
      </c>
      <c r="J685">
        <v>0</v>
      </c>
      <c r="K685">
        <v>0</v>
      </c>
      <c r="L685">
        <v>0</v>
      </c>
      <c r="M685">
        <v>0</v>
      </c>
    </row>
    <row r="686" spans="6:13" x14ac:dyDescent="0.25">
      <c r="F686" t="s">
        <v>589</v>
      </c>
      <c r="G686">
        <v>0</v>
      </c>
      <c r="H686">
        <v>0</v>
      </c>
      <c r="I686" t="s">
        <v>589</v>
      </c>
      <c r="J686">
        <v>0</v>
      </c>
      <c r="K686">
        <v>0</v>
      </c>
      <c r="L686">
        <v>0</v>
      </c>
      <c r="M686">
        <v>0</v>
      </c>
    </row>
    <row r="687" spans="6:13" x14ac:dyDescent="0.25">
      <c r="F687" t="s">
        <v>590</v>
      </c>
      <c r="G687">
        <v>0</v>
      </c>
      <c r="H687">
        <v>0</v>
      </c>
      <c r="I687" t="s">
        <v>590</v>
      </c>
      <c r="J687">
        <v>0</v>
      </c>
      <c r="K687">
        <v>0</v>
      </c>
      <c r="L687">
        <v>0</v>
      </c>
      <c r="M687">
        <v>0</v>
      </c>
    </row>
    <row r="688" spans="6:13" x14ac:dyDescent="0.25">
      <c r="F688" t="s">
        <v>591</v>
      </c>
      <c r="G688">
        <v>0</v>
      </c>
      <c r="H688">
        <v>0</v>
      </c>
      <c r="I688" t="s">
        <v>591</v>
      </c>
      <c r="J688">
        <v>0</v>
      </c>
      <c r="K688">
        <v>0</v>
      </c>
      <c r="L688">
        <v>0</v>
      </c>
      <c r="M688">
        <v>0</v>
      </c>
    </row>
    <row r="689" spans="6:13" x14ac:dyDescent="0.25">
      <c r="F689" t="s">
        <v>592</v>
      </c>
      <c r="G689">
        <v>0</v>
      </c>
      <c r="H689">
        <v>0</v>
      </c>
      <c r="I689" t="s">
        <v>592</v>
      </c>
      <c r="J689">
        <v>0</v>
      </c>
      <c r="K689">
        <v>0</v>
      </c>
      <c r="L689">
        <v>0</v>
      </c>
      <c r="M689">
        <v>0</v>
      </c>
    </row>
    <row r="690" spans="6:13" x14ac:dyDescent="0.25">
      <c r="F690" t="s">
        <v>593</v>
      </c>
      <c r="G690">
        <v>0</v>
      </c>
      <c r="H690">
        <v>0</v>
      </c>
      <c r="I690" t="s">
        <v>593</v>
      </c>
      <c r="J690">
        <v>0</v>
      </c>
      <c r="K690">
        <v>0</v>
      </c>
      <c r="L690">
        <v>0</v>
      </c>
      <c r="M690">
        <v>0</v>
      </c>
    </row>
    <row r="691" spans="6:13" x14ac:dyDescent="0.25">
      <c r="F691" t="s">
        <v>594</v>
      </c>
      <c r="G691">
        <v>0</v>
      </c>
      <c r="H691">
        <v>0</v>
      </c>
      <c r="I691" t="s">
        <v>594</v>
      </c>
      <c r="J691">
        <v>0</v>
      </c>
      <c r="K691">
        <v>0</v>
      </c>
      <c r="L691">
        <v>0</v>
      </c>
      <c r="M691">
        <v>0</v>
      </c>
    </row>
    <row r="692" spans="6:13" x14ac:dyDescent="0.25">
      <c r="F692" t="s">
        <v>595</v>
      </c>
      <c r="G692">
        <v>0</v>
      </c>
      <c r="H692">
        <v>0</v>
      </c>
      <c r="I692" t="s">
        <v>595</v>
      </c>
      <c r="J692">
        <v>0</v>
      </c>
      <c r="K692">
        <v>0</v>
      </c>
      <c r="L692">
        <v>0</v>
      </c>
      <c r="M692">
        <v>0</v>
      </c>
    </row>
    <row r="693" spans="6:13" x14ac:dyDescent="0.25">
      <c r="F693" t="s">
        <v>596</v>
      </c>
      <c r="G693">
        <v>0</v>
      </c>
      <c r="H693">
        <v>0</v>
      </c>
      <c r="I693" t="s">
        <v>596</v>
      </c>
      <c r="J693">
        <v>0</v>
      </c>
      <c r="K693">
        <v>0</v>
      </c>
      <c r="L693">
        <v>0</v>
      </c>
      <c r="M693">
        <v>0</v>
      </c>
    </row>
    <row r="694" spans="6:13" x14ac:dyDescent="0.25">
      <c r="F694" t="s">
        <v>597</v>
      </c>
      <c r="G694">
        <v>0</v>
      </c>
      <c r="H694">
        <v>0</v>
      </c>
      <c r="I694" t="s">
        <v>597</v>
      </c>
      <c r="J694">
        <v>0</v>
      </c>
      <c r="K694">
        <v>0</v>
      </c>
      <c r="L694">
        <v>0</v>
      </c>
      <c r="M694">
        <v>0</v>
      </c>
    </row>
    <row r="695" spans="6:13" x14ac:dyDescent="0.25">
      <c r="F695" t="s">
        <v>598</v>
      </c>
      <c r="G695">
        <v>0</v>
      </c>
      <c r="H695">
        <v>0</v>
      </c>
      <c r="I695" t="s">
        <v>598</v>
      </c>
      <c r="J695">
        <v>0</v>
      </c>
      <c r="K695">
        <v>0</v>
      </c>
      <c r="L695">
        <v>0</v>
      </c>
      <c r="M695">
        <v>0</v>
      </c>
    </row>
    <row r="696" spans="6:13" x14ac:dyDescent="0.25">
      <c r="F696" t="s">
        <v>599</v>
      </c>
      <c r="G696">
        <v>0</v>
      </c>
      <c r="H696">
        <v>0</v>
      </c>
      <c r="I696" t="s">
        <v>599</v>
      </c>
      <c r="J696">
        <v>0</v>
      </c>
      <c r="K696">
        <v>0</v>
      </c>
      <c r="L696">
        <v>0</v>
      </c>
      <c r="M696">
        <v>0</v>
      </c>
    </row>
    <row r="697" spans="6:13" x14ac:dyDescent="0.25">
      <c r="F697" t="s">
        <v>600</v>
      </c>
      <c r="G697">
        <v>0</v>
      </c>
      <c r="H697">
        <v>0</v>
      </c>
      <c r="I697" t="s">
        <v>600</v>
      </c>
      <c r="J697">
        <v>0</v>
      </c>
      <c r="K697">
        <v>0</v>
      </c>
      <c r="L697">
        <v>0</v>
      </c>
      <c r="M697">
        <v>0</v>
      </c>
    </row>
    <row r="698" spans="6:13" x14ac:dyDescent="0.25">
      <c r="F698" t="s">
        <v>601</v>
      </c>
      <c r="G698">
        <v>0</v>
      </c>
      <c r="H698">
        <v>0</v>
      </c>
      <c r="I698" t="s">
        <v>601</v>
      </c>
      <c r="J698">
        <v>0</v>
      </c>
      <c r="K698">
        <v>0</v>
      </c>
      <c r="L698">
        <v>0</v>
      </c>
      <c r="M698">
        <v>0</v>
      </c>
    </row>
    <row r="699" spans="6:13" x14ac:dyDescent="0.25">
      <c r="F699" t="s">
        <v>602</v>
      </c>
      <c r="G699">
        <v>0</v>
      </c>
      <c r="H699">
        <v>0</v>
      </c>
      <c r="I699" t="s">
        <v>602</v>
      </c>
      <c r="J699">
        <v>0</v>
      </c>
      <c r="K699">
        <v>0</v>
      </c>
      <c r="L699">
        <v>0</v>
      </c>
      <c r="M699">
        <v>0</v>
      </c>
    </row>
    <row r="700" spans="6:13" x14ac:dyDescent="0.25">
      <c r="F700" t="s">
        <v>603</v>
      </c>
      <c r="G700">
        <v>0</v>
      </c>
      <c r="H700">
        <v>0</v>
      </c>
      <c r="I700" t="s">
        <v>603</v>
      </c>
      <c r="J700">
        <v>0</v>
      </c>
      <c r="K700">
        <v>0</v>
      </c>
      <c r="L700">
        <v>0</v>
      </c>
      <c r="M700">
        <v>0</v>
      </c>
    </row>
    <row r="701" spans="6:13" x14ac:dyDescent="0.25">
      <c r="F701" t="s">
        <v>604</v>
      </c>
      <c r="G701">
        <v>0</v>
      </c>
      <c r="H701">
        <v>0</v>
      </c>
      <c r="I701" t="s">
        <v>604</v>
      </c>
      <c r="J701">
        <v>0</v>
      </c>
      <c r="K701">
        <v>0</v>
      </c>
      <c r="L701">
        <v>0</v>
      </c>
      <c r="M701">
        <v>0</v>
      </c>
    </row>
    <row r="702" spans="6:13" x14ac:dyDescent="0.25">
      <c r="F702" t="s">
        <v>605</v>
      </c>
      <c r="G702">
        <v>0</v>
      </c>
      <c r="H702">
        <v>0</v>
      </c>
      <c r="I702" t="s">
        <v>605</v>
      </c>
      <c r="J702">
        <v>0</v>
      </c>
      <c r="K702">
        <v>0</v>
      </c>
      <c r="L702">
        <v>0</v>
      </c>
      <c r="M702">
        <v>0</v>
      </c>
    </row>
    <row r="703" spans="6:13" x14ac:dyDescent="0.25">
      <c r="F703" t="s">
        <v>606</v>
      </c>
      <c r="G703">
        <v>0</v>
      </c>
      <c r="H703">
        <v>0</v>
      </c>
      <c r="I703" t="s">
        <v>606</v>
      </c>
      <c r="J703">
        <v>0</v>
      </c>
      <c r="K703">
        <v>0</v>
      </c>
      <c r="L703">
        <v>0</v>
      </c>
      <c r="M703">
        <v>0</v>
      </c>
    </row>
    <row r="704" spans="6:13" x14ac:dyDescent="0.25">
      <c r="F704" t="s">
        <v>607</v>
      </c>
      <c r="G704">
        <v>0</v>
      </c>
      <c r="H704">
        <v>0</v>
      </c>
      <c r="I704" t="s">
        <v>607</v>
      </c>
      <c r="J704">
        <v>0</v>
      </c>
      <c r="K704">
        <v>0</v>
      </c>
      <c r="L704">
        <v>0</v>
      </c>
      <c r="M704">
        <v>0</v>
      </c>
    </row>
    <row r="705" spans="6:13" x14ac:dyDescent="0.25">
      <c r="F705" t="s">
        <v>608</v>
      </c>
      <c r="G705">
        <v>0</v>
      </c>
      <c r="H705">
        <v>0</v>
      </c>
      <c r="I705" t="s">
        <v>608</v>
      </c>
      <c r="J705">
        <v>0</v>
      </c>
      <c r="K705">
        <v>0</v>
      </c>
      <c r="L705">
        <v>0</v>
      </c>
      <c r="M705">
        <v>0</v>
      </c>
    </row>
    <row r="706" spans="6:13" x14ac:dyDescent="0.25">
      <c r="F706" t="s">
        <v>609</v>
      </c>
      <c r="G706">
        <v>0</v>
      </c>
      <c r="H706">
        <v>0</v>
      </c>
      <c r="I706" t="s">
        <v>609</v>
      </c>
      <c r="J706">
        <v>0</v>
      </c>
      <c r="K706">
        <v>0</v>
      </c>
      <c r="L706">
        <v>0</v>
      </c>
      <c r="M706">
        <v>0</v>
      </c>
    </row>
    <row r="707" spans="6:13" x14ac:dyDescent="0.25">
      <c r="F707" t="s">
        <v>610</v>
      </c>
      <c r="G707">
        <v>0</v>
      </c>
      <c r="H707">
        <v>0</v>
      </c>
      <c r="I707" t="s">
        <v>610</v>
      </c>
      <c r="J707">
        <v>0</v>
      </c>
      <c r="K707">
        <v>0</v>
      </c>
      <c r="L707">
        <v>0</v>
      </c>
      <c r="M707">
        <v>0</v>
      </c>
    </row>
    <row r="708" spans="6:13" x14ac:dyDescent="0.25">
      <c r="F708" t="s">
        <v>611</v>
      </c>
      <c r="G708">
        <v>0</v>
      </c>
      <c r="H708">
        <v>0</v>
      </c>
      <c r="I708" t="s">
        <v>611</v>
      </c>
      <c r="J708">
        <v>0</v>
      </c>
      <c r="K708">
        <v>0</v>
      </c>
      <c r="L708">
        <v>0</v>
      </c>
      <c r="M708">
        <v>0</v>
      </c>
    </row>
    <row r="709" spans="6:13" x14ac:dyDescent="0.25">
      <c r="F709" t="s">
        <v>612</v>
      </c>
      <c r="G709">
        <v>0</v>
      </c>
      <c r="H709">
        <v>0</v>
      </c>
      <c r="I709" t="s">
        <v>612</v>
      </c>
      <c r="J709">
        <v>0</v>
      </c>
      <c r="K709">
        <v>0</v>
      </c>
      <c r="L709">
        <v>0</v>
      </c>
      <c r="M709">
        <v>0</v>
      </c>
    </row>
    <row r="710" spans="6:13" x14ac:dyDescent="0.25">
      <c r="F710" t="s">
        <v>613</v>
      </c>
      <c r="G710">
        <v>0</v>
      </c>
      <c r="H710">
        <v>0</v>
      </c>
      <c r="I710" t="s">
        <v>613</v>
      </c>
      <c r="J710">
        <v>0</v>
      </c>
      <c r="K710">
        <v>0</v>
      </c>
      <c r="L710">
        <v>0</v>
      </c>
      <c r="M710">
        <v>0</v>
      </c>
    </row>
    <row r="711" spans="6:13" x14ac:dyDescent="0.25">
      <c r="F711" t="s">
        <v>614</v>
      </c>
      <c r="G711">
        <v>0</v>
      </c>
      <c r="H711">
        <v>0</v>
      </c>
      <c r="I711" t="s">
        <v>614</v>
      </c>
      <c r="J711">
        <v>0</v>
      </c>
      <c r="K711">
        <v>0</v>
      </c>
      <c r="L711">
        <v>0</v>
      </c>
      <c r="M711">
        <v>0</v>
      </c>
    </row>
    <row r="712" spans="6:13" x14ac:dyDescent="0.25">
      <c r="F712" t="s">
        <v>615</v>
      </c>
      <c r="G712">
        <v>0</v>
      </c>
      <c r="H712">
        <v>0</v>
      </c>
      <c r="I712" t="s">
        <v>615</v>
      </c>
      <c r="J712">
        <v>0</v>
      </c>
      <c r="K712">
        <v>0</v>
      </c>
      <c r="L712">
        <v>0</v>
      </c>
      <c r="M712">
        <v>0</v>
      </c>
    </row>
    <row r="713" spans="6:13" x14ac:dyDescent="0.25">
      <c r="F713" t="s">
        <v>616</v>
      </c>
      <c r="G713">
        <v>0</v>
      </c>
      <c r="H713">
        <v>0</v>
      </c>
      <c r="I713" t="s">
        <v>616</v>
      </c>
      <c r="J713">
        <v>0</v>
      </c>
      <c r="K713">
        <v>0</v>
      </c>
      <c r="L713">
        <v>0</v>
      </c>
      <c r="M713">
        <v>0</v>
      </c>
    </row>
    <row r="714" spans="6:13" x14ac:dyDescent="0.25">
      <c r="F714" t="s">
        <v>617</v>
      </c>
      <c r="G714">
        <v>0</v>
      </c>
      <c r="H714">
        <v>0</v>
      </c>
      <c r="I714" t="s">
        <v>617</v>
      </c>
      <c r="J714">
        <v>0</v>
      </c>
      <c r="K714">
        <v>0</v>
      </c>
      <c r="L714">
        <v>0</v>
      </c>
      <c r="M714">
        <v>0</v>
      </c>
    </row>
    <row r="715" spans="6:13" x14ac:dyDescent="0.25">
      <c r="F715" t="s">
        <v>618</v>
      </c>
      <c r="G715">
        <v>0</v>
      </c>
      <c r="H715">
        <v>0</v>
      </c>
      <c r="I715" t="s">
        <v>618</v>
      </c>
      <c r="J715">
        <v>0</v>
      </c>
      <c r="K715">
        <v>0</v>
      </c>
      <c r="L715">
        <v>0</v>
      </c>
      <c r="M715">
        <v>0</v>
      </c>
    </row>
    <row r="716" spans="6:13" x14ac:dyDescent="0.25">
      <c r="F716" t="s">
        <v>619</v>
      </c>
      <c r="G716">
        <v>0</v>
      </c>
      <c r="H716">
        <v>0</v>
      </c>
      <c r="I716" t="s">
        <v>619</v>
      </c>
      <c r="J716">
        <v>0</v>
      </c>
      <c r="K716">
        <v>0</v>
      </c>
      <c r="L716">
        <v>0</v>
      </c>
      <c r="M716">
        <v>0</v>
      </c>
    </row>
    <row r="717" spans="6:13" x14ac:dyDescent="0.25">
      <c r="F717" t="s">
        <v>620</v>
      </c>
      <c r="G717">
        <v>0</v>
      </c>
      <c r="H717">
        <v>0</v>
      </c>
      <c r="I717" t="s">
        <v>620</v>
      </c>
      <c r="J717">
        <v>0</v>
      </c>
      <c r="K717">
        <v>0</v>
      </c>
      <c r="L717">
        <v>349</v>
      </c>
      <c r="M717">
        <v>26</v>
      </c>
    </row>
    <row r="718" spans="6:13" x14ac:dyDescent="0.25">
      <c r="F718" t="s">
        <v>621</v>
      </c>
      <c r="G718">
        <v>0</v>
      </c>
      <c r="H718">
        <v>0</v>
      </c>
      <c r="I718" t="s">
        <v>621</v>
      </c>
      <c r="J718">
        <v>0</v>
      </c>
      <c r="K718">
        <v>0</v>
      </c>
      <c r="L718">
        <v>0</v>
      </c>
      <c r="M718">
        <v>0</v>
      </c>
    </row>
    <row r="719" spans="6:13" x14ac:dyDescent="0.25">
      <c r="F719" t="s">
        <v>622</v>
      </c>
      <c r="G719">
        <v>0</v>
      </c>
      <c r="H719">
        <v>0</v>
      </c>
      <c r="I719" t="s">
        <v>622</v>
      </c>
      <c r="J719">
        <v>0</v>
      </c>
      <c r="K719">
        <v>0</v>
      </c>
      <c r="L719">
        <v>0</v>
      </c>
      <c r="M719">
        <v>103</v>
      </c>
    </row>
    <row r="720" spans="6:13" x14ac:dyDescent="0.25">
      <c r="F720" t="s">
        <v>623</v>
      </c>
      <c r="G720">
        <v>0</v>
      </c>
      <c r="H720">
        <v>0</v>
      </c>
      <c r="I720" t="s">
        <v>623</v>
      </c>
      <c r="J720">
        <v>0</v>
      </c>
      <c r="K720">
        <v>0</v>
      </c>
      <c r="L720">
        <v>0</v>
      </c>
      <c r="M720">
        <v>0</v>
      </c>
    </row>
    <row r="721" spans="6:13" x14ac:dyDescent="0.25">
      <c r="F721" t="s">
        <v>624</v>
      </c>
      <c r="G721">
        <v>0</v>
      </c>
      <c r="H721">
        <v>0</v>
      </c>
      <c r="I721" t="s">
        <v>624</v>
      </c>
      <c r="J721">
        <v>0</v>
      </c>
      <c r="K721">
        <v>0</v>
      </c>
      <c r="L721">
        <v>0</v>
      </c>
      <c r="M721">
        <v>0</v>
      </c>
    </row>
    <row r="722" spans="6:13" x14ac:dyDescent="0.25">
      <c r="F722" t="s">
        <v>625</v>
      </c>
      <c r="G722">
        <v>0</v>
      </c>
      <c r="H722">
        <v>0</v>
      </c>
      <c r="I722" t="s">
        <v>625</v>
      </c>
      <c r="J722">
        <v>0</v>
      </c>
      <c r="K722">
        <v>0</v>
      </c>
      <c r="L722">
        <v>0</v>
      </c>
      <c r="M722">
        <v>0</v>
      </c>
    </row>
    <row r="723" spans="6:13" x14ac:dyDescent="0.25">
      <c r="F723" t="s">
        <v>626</v>
      </c>
      <c r="G723">
        <v>0</v>
      </c>
      <c r="H723">
        <v>0</v>
      </c>
      <c r="I723" t="s">
        <v>626</v>
      </c>
      <c r="J723">
        <v>0</v>
      </c>
      <c r="K723">
        <v>0</v>
      </c>
      <c r="L723">
        <v>0</v>
      </c>
      <c r="M723">
        <v>0</v>
      </c>
    </row>
    <row r="724" spans="6:13" x14ac:dyDescent="0.25">
      <c r="F724" t="s">
        <v>627</v>
      </c>
      <c r="G724">
        <v>0</v>
      </c>
      <c r="H724">
        <v>0</v>
      </c>
      <c r="I724" t="s">
        <v>627</v>
      </c>
      <c r="J724">
        <v>0</v>
      </c>
      <c r="K724">
        <v>0</v>
      </c>
      <c r="L724">
        <v>0</v>
      </c>
      <c r="M724">
        <v>0</v>
      </c>
    </row>
    <row r="725" spans="6:13" x14ac:dyDescent="0.25">
      <c r="F725" t="s">
        <v>628</v>
      </c>
      <c r="G725">
        <v>0</v>
      </c>
      <c r="H725">
        <v>0</v>
      </c>
      <c r="I725" t="s">
        <v>628</v>
      </c>
      <c r="J725">
        <v>0</v>
      </c>
      <c r="K725">
        <v>0</v>
      </c>
      <c r="L725">
        <v>0</v>
      </c>
      <c r="M725">
        <v>0</v>
      </c>
    </row>
    <row r="726" spans="6:13" x14ac:dyDescent="0.25">
      <c r="F726" t="s">
        <v>629</v>
      </c>
      <c r="G726">
        <v>0</v>
      </c>
      <c r="H726">
        <v>0</v>
      </c>
      <c r="I726" t="s">
        <v>629</v>
      </c>
      <c r="J726">
        <v>0</v>
      </c>
      <c r="K726">
        <v>0</v>
      </c>
      <c r="L726">
        <v>0</v>
      </c>
      <c r="M726">
        <v>0</v>
      </c>
    </row>
    <row r="727" spans="6:13" x14ac:dyDescent="0.25">
      <c r="F727" t="s">
        <v>630</v>
      </c>
      <c r="G727">
        <v>0</v>
      </c>
      <c r="H727">
        <v>0</v>
      </c>
      <c r="I727" t="s">
        <v>630</v>
      </c>
      <c r="J727">
        <v>0</v>
      </c>
      <c r="K727">
        <v>0</v>
      </c>
      <c r="L727">
        <v>0</v>
      </c>
      <c r="M727">
        <v>0</v>
      </c>
    </row>
    <row r="728" spans="6:13" x14ac:dyDescent="0.25">
      <c r="F728" t="s">
        <v>631</v>
      </c>
      <c r="G728">
        <v>0</v>
      </c>
      <c r="H728">
        <v>0</v>
      </c>
      <c r="I728" t="s">
        <v>631</v>
      </c>
      <c r="J728">
        <v>0</v>
      </c>
      <c r="K728">
        <v>0</v>
      </c>
      <c r="L728">
        <v>0</v>
      </c>
      <c r="M728">
        <v>0</v>
      </c>
    </row>
    <row r="729" spans="6:13" x14ac:dyDescent="0.25">
      <c r="F729" t="s">
        <v>632</v>
      </c>
      <c r="G729">
        <v>0</v>
      </c>
      <c r="H729">
        <v>0</v>
      </c>
      <c r="I729" t="s">
        <v>632</v>
      </c>
      <c r="J729">
        <v>0</v>
      </c>
      <c r="K729">
        <v>0</v>
      </c>
      <c r="L729">
        <v>0</v>
      </c>
      <c r="M729">
        <v>0</v>
      </c>
    </row>
    <row r="730" spans="6:13" x14ac:dyDescent="0.25">
      <c r="F730" t="s">
        <v>633</v>
      </c>
      <c r="G730">
        <v>0</v>
      </c>
      <c r="H730">
        <v>0</v>
      </c>
      <c r="I730" t="s">
        <v>633</v>
      </c>
      <c r="J730">
        <v>0</v>
      </c>
      <c r="K730">
        <v>0</v>
      </c>
      <c r="L730">
        <v>0</v>
      </c>
      <c r="M730">
        <v>0</v>
      </c>
    </row>
    <row r="731" spans="6:13" x14ac:dyDescent="0.25">
      <c r="F731" t="s">
        <v>634</v>
      </c>
      <c r="G731">
        <v>0</v>
      </c>
      <c r="H731">
        <v>0</v>
      </c>
      <c r="I731" t="s">
        <v>634</v>
      </c>
      <c r="J731">
        <v>0</v>
      </c>
      <c r="K731">
        <v>0</v>
      </c>
      <c r="L731">
        <v>0</v>
      </c>
      <c r="M731">
        <v>0</v>
      </c>
    </row>
    <row r="732" spans="6:13" x14ac:dyDescent="0.25">
      <c r="F732" t="s">
        <v>635</v>
      </c>
      <c r="G732">
        <v>0</v>
      </c>
      <c r="H732">
        <v>0</v>
      </c>
      <c r="I732" t="s">
        <v>635</v>
      </c>
      <c r="J732">
        <v>0</v>
      </c>
      <c r="K732">
        <v>0</v>
      </c>
      <c r="L732">
        <v>0</v>
      </c>
      <c r="M732">
        <v>0</v>
      </c>
    </row>
    <row r="733" spans="6:13" x14ac:dyDescent="0.25">
      <c r="F733" t="s">
        <v>636</v>
      </c>
      <c r="G733">
        <v>0</v>
      </c>
      <c r="H733">
        <v>0</v>
      </c>
      <c r="I733" t="s">
        <v>636</v>
      </c>
      <c r="J733">
        <v>0</v>
      </c>
      <c r="K733">
        <v>0</v>
      </c>
      <c r="L733">
        <v>0</v>
      </c>
      <c r="M733">
        <v>0</v>
      </c>
    </row>
    <row r="734" spans="6:13" x14ac:dyDescent="0.25">
      <c r="F734" t="s">
        <v>637</v>
      </c>
      <c r="G734">
        <v>0</v>
      </c>
      <c r="H734">
        <v>0</v>
      </c>
      <c r="I734" t="s">
        <v>637</v>
      </c>
      <c r="J734">
        <v>0</v>
      </c>
      <c r="K734">
        <v>0</v>
      </c>
      <c r="L734">
        <v>0</v>
      </c>
      <c r="M734">
        <v>0</v>
      </c>
    </row>
    <row r="735" spans="6:13" x14ac:dyDescent="0.25">
      <c r="F735" t="s">
        <v>638</v>
      </c>
      <c r="G735">
        <v>0</v>
      </c>
      <c r="H735">
        <v>0</v>
      </c>
      <c r="I735" t="s">
        <v>638</v>
      </c>
      <c r="J735">
        <v>0</v>
      </c>
      <c r="K735">
        <v>0</v>
      </c>
      <c r="L735">
        <v>0</v>
      </c>
      <c r="M735">
        <v>0</v>
      </c>
    </row>
    <row r="736" spans="6:13" x14ac:dyDescent="0.25">
      <c r="F736" t="s">
        <v>639</v>
      </c>
      <c r="G736">
        <v>0</v>
      </c>
      <c r="H736">
        <v>0</v>
      </c>
      <c r="I736" t="s">
        <v>639</v>
      </c>
      <c r="J736">
        <v>0</v>
      </c>
      <c r="K736">
        <v>0</v>
      </c>
      <c r="L736">
        <v>0</v>
      </c>
      <c r="M736">
        <v>0</v>
      </c>
    </row>
    <row r="737" spans="6:13" x14ac:dyDescent="0.25">
      <c r="F737" t="s">
        <v>640</v>
      </c>
      <c r="G737">
        <v>0</v>
      </c>
      <c r="H737">
        <v>0</v>
      </c>
      <c r="I737" t="s">
        <v>640</v>
      </c>
      <c r="J737">
        <v>0</v>
      </c>
      <c r="K737">
        <v>0</v>
      </c>
      <c r="L737">
        <v>0</v>
      </c>
      <c r="M737">
        <v>0</v>
      </c>
    </row>
    <row r="738" spans="6:13" x14ac:dyDescent="0.25">
      <c r="F738" t="s">
        <v>641</v>
      </c>
      <c r="G738">
        <v>0</v>
      </c>
      <c r="H738">
        <v>0</v>
      </c>
      <c r="I738" t="s">
        <v>641</v>
      </c>
      <c r="J738">
        <v>0</v>
      </c>
      <c r="K738">
        <v>0</v>
      </c>
      <c r="L738">
        <v>0</v>
      </c>
      <c r="M738">
        <v>0</v>
      </c>
    </row>
    <row r="739" spans="6:13" x14ac:dyDescent="0.25">
      <c r="F739" t="s">
        <v>642</v>
      </c>
      <c r="G739">
        <v>0</v>
      </c>
      <c r="H739">
        <v>0</v>
      </c>
      <c r="I739" t="s">
        <v>642</v>
      </c>
      <c r="J739">
        <v>0</v>
      </c>
      <c r="K739">
        <v>0</v>
      </c>
      <c r="L739">
        <v>0</v>
      </c>
      <c r="M739">
        <v>0</v>
      </c>
    </row>
    <row r="740" spans="6:13" x14ac:dyDescent="0.25">
      <c r="F740" t="s">
        <v>643</v>
      </c>
      <c r="G740">
        <v>0</v>
      </c>
      <c r="H740">
        <v>0</v>
      </c>
      <c r="I740" t="s">
        <v>643</v>
      </c>
      <c r="J740">
        <v>0</v>
      </c>
      <c r="K740">
        <v>0</v>
      </c>
      <c r="L740">
        <v>0</v>
      </c>
      <c r="M740">
        <v>0</v>
      </c>
    </row>
    <row r="741" spans="6:13" x14ac:dyDescent="0.25">
      <c r="F741" t="s">
        <v>644</v>
      </c>
      <c r="G741">
        <v>0</v>
      </c>
      <c r="H741">
        <v>0</v>
      </c>
      <c r="I741" t="s">
        <v>644</v>
      </c>
      <c r="J741">
        <v>0</v>
      </c>
      <c r="K741">
        <v>0</v>
      </c>
      <c r="L741">
        <v>0</v>
      </c>
      <c r="M741">
        <v>0</v>
      </c>
    </row>
    <row r="742" spans="6:13" x14ac:dyDescent="0.25">
      <c r="F742" t="s">
        <v>645</v>
      </c>
      <c r="G742">
        <v>0</v>
      </c>
      <c r="H742">
        <v>0</v>
      </c>
      <c r="I742" t="s">
        <v>645</v>
      </c>
      <c r="J742">
        <v>0</v>
      </c>
      <c r="K742">
        <v>0</v>
      </c>
      <c r="L742">
        <v>0</v>
      </c>
      <c r="M742">
        <v>0</v>
      </c>
    </row>
    <row r="743" spans="6:13" x14ac:dyDescent="0.25">
      <c r="F743" t="s">
        <v>646</v>
      </c>
      <c r="G743">
        <v>0</v>
      </c>
      <c r="H743">
        <v>0</v>
      </c>
      <c r="I743" t="s">
        <v>646</v>
      </c>
      <c r="J743">
        <v>0</v>
      </c>
      <c r="K743">
        <v>0</v>
      </c>
      <c r="L743">
        <v>0</v>
      </c>
      <c r="M743">
        <v>0</v>
      </c>
    </row>
    <row r="744" spans="6:13" x14ac:dyDescent="0.25">
      <c r="F744" t="s">
        <v>647</v>
      </c>
      <c r="G744">
        <v>0</v>
      </c>
      <c r="H744">
        <v>0</v>
      </c>
      <c r="I744" t="s">
        <v>647</v>
      </c>
      <c r="J744">
        <v>0</v>
      </c>
      <c r="K744">
        <v>0</v>
      </c>
      <c r="L744">
        <v>0</v>
      </c>
      <c r="M744">
        <v>0</v>
      </c>
    </row>
    <row r="745" spans="6:13" x14ac:dyDescent="0.25">
      <c r="F745" t="s">
        <v>648</v>
      </c>
      <c r="G745">
        <v>0</v>
      </c>
      <c r="H745">
        <v>0</v>
      </c>
      <c r="I745" t="s">
        <v>648</v>
      </c>
      <c r="J745">
        <v>0</v>
      </c>
      <c r="K745">
        <v>0</v>
      </c>
      <c r="L745">
        <v>0</v>
      </c>
      <c r="M745">
        <v>0</v>
      </c>
    </row>
    <row r="746" spans="6:13" x14ac:dyDescent="0.25">
      <c r="F746" t="s">
        <v>649</v>
      </c>
      <c r="G746">
        <v>0</v>
      </c>
      <c r="H746">
        <v>0</v>
      </c>
      <c r="I746" t="s">
        <v>649</v>
      </c>
      <c r="J746">
        <v>0</v>
      </c>
      <c r="K746">
        <v>0</v>
      </c>
      <c r="L746">
        <v>0</v>
      </c>
      <c r="M746">
        <v>0</v>
      </c>
    </row>
    <row r="747" spans="6:13" x14ac:dyDescent="0.25">
      <c r="F747" t="s">
        <v>650</v>
      </c>
      <c r="G747">
        <v>0</v>
      </c>
      <c r="H747">
        <v>0</v>
      </c>
      <c r="I747" t="s">
        <v>650</v>
      </c>
      <c r="J747">
        <v>0</v>
      </c>
      <c r="K747">
        <v>0</v>
      </c>
      <c r="L747">
        <v>0</v>
      </c>
      <c r="M747">
        <v>0</v>
      </c>
    </row>
    <row r="748" spans="6:13" x14ac:dyDescent="0.25">
      <c r="F748" t="s">
        <v>651</v>
      </c>
      <c r="G748">
        <v>0</v>
      </c>
      <c r="H748">
        <v>0</v>
      </c>
      <c r="I748" t="s">
        <v>651</v>
      </c>
      <c r="J748">
        <v>0</v>
      </c>
      <c r="K748">
        <v>0</v>
      </c>
      <c r="L748">
        <v>0</v>
      </c>
      <c r="M748">
        <v>0</v>
      </c>
    </row>
    <row r="749" spans="6:13" x14ac:dyDescent="0.25">
      <c r="F749" t="s">
        <v>652</v>
      </c>
      <c r="G749">
        <v>0</v>
      </c>
      <c r="H749">
        <v>0</v>
      </c>
      <c r="I749" t="s">
        <v>652</v>
      </c>
      <c r="J749">
        <v>0</v>
      </c>
      <c r="K749">
        <v>0</v>
      </c>
      <c r="L749">
        <v>0</v>
      </c>
      <c r="M749">
        <v>0</v>
      </c>
    </row>
    <row r="750" spans="6:13" x14ac:dyDescent="0.25">
      <c r="F750" t="s">
        <v>653</v>
      </c>
      <c r="G750">
        <v>0</v>
      </c>
      <c r="H750">
        <v>0</v>
      </c>
      <c r="I750" t="s">
        <v>653</v>
      </c>
      <c r="J750">
        <v>0</v>
      </c>
      <c r="K750">
        <v>0</v>
      </c>
      <c r="L750">
        <v>0</v>
      </c>
      <c r="M750">
        <v>0</v>
      </c>
    </row>
    <row r="751" spans="6:13" x14ac:dyDescent="0.25">
      <c r="F751" t="s">
        <v>654</v>
      </c>
      <c r="G751">
        <v>0</v>
      </c>
      <c r="H751">
        <v>0</v>
      </c>
      <c r="I751" t="s">
        <v>654</v>
      </c>
      <c r="J751">
        <v>0</v>
      </c>
      <c r="K751">
        <v>0</v>
      </c>
      <c r="L751">
        <v>0</v>
      </c>
      <c r="M751">
        <v>0</v>
      </c>
    </row>
    <row r="752" spans="6:13" x14ac:dyDescent="0.25">
      <c r="F752" t="s">
        <v>655</v>
      </c>
      <c r="G752">
        <v>0</v>
      </c>
      <c r="H752">
        <v>0</v>
      </c>
      <c r="I752" t="s">
        <v>655</v>
      </c>
      <c r="J752">
        <v>0</v>
      </c>
      <c r="K752">
        <v>0</v>
      </c>
      <c r="L752">
        <v>0</v>
      </c>
      <c r="M752">
        <v>0</v>
      </c>
    </row>
    <row r="753" spans="6:13" x14ac:dyDescent="0.25">
      <c r="F753" t="s">
        <v>656</v>
      </c>
      <c r="G753">
        <v>0</v>
      </c>
      <c r="H753">
        <v>0</v>
      </c>
      <c r="I753" t="s">
        <v>656</v>
      </c>
      <c r="J753">
        <v>0</v>
      </c>
      <c r="K753">
        <v>0</v>
      </c>
      <c r="L753">
        <v>0</v>
      </c>
      <c r="M753">
        <v>0</v>
      </c>
    </row>
    <row r="754" spans="6:13" x14ac:dyDescent="0.25">
      <c r="F754" t="s">
        <v>657</v>
      </c>
      <c r="G754">
        <v>0</v>
      </c>
      <c r="H754">
        <v>0</v>
      </c>
      <c r="I754" t="s">
        <v>657</v>
      </c>
      <c r="J754">
        <v>0</v>
      </c>
      <c r="K754">
        <v>0</v>
      </c>
      <c r="L754">
        <v>0</v>
      </c>
      <c r="M754">
        <v>0</v>
      </c>
    </row>
    <row r="755" spans="6:13" x14ac:dyDescent="0.25">
      <c r="F755" t="s">
        <v>658</v>
      </c>
      <c r="G755">
        <v>0</v>
      </c>
      <c r="H755">
        <v>0</v>
      </c>
      <c r="I755" t="s">
        <v>658</v>
      </c>
      <c r="J755">
        <v>0</v>
      </c>
      <c r="K755">
        <v>0</v>
      </c>
      <c r="L755">
        <v>0</v>
      </c>
      <c r="M755">
        <v>0</v>
      </c>
    </row>
    <row r="756" spans="6:13" x14ac:dyDescent="0.25">
      <c r="F756" t="s">
        <v>659</v>
      </c>
      <c r="G756">
        <v>0</v>
      </c>
      <c r="H756">
        <v>0</v>
      </c>
      <c r="I756" t="s">
        <v>659</v>
      </c>
      <c r="J756">
        <v>0</v>
      </c>
      <c r="K756">
        <v>0</v>
      </c>
      <c r="L756">
        <v>0</v>
      </c>
      <c r="M756">
        <v>0</v>
      </c>
    </row>
    <row r="757" spans="6:13" x14ac:dyDescent="0.25">
      <c r="F757" t="s">
        <v>660</v>
      </c>
      <c r="G757">
        <v>0</v>
      </c>
      <c r="H757">
        <v>0</v>
      </c>
      <c r="I757" t="s">
        <v>660</v>
      </c>
      <c r="J757">
        <v>0</v>
      </c>
      <c r="K757">
        <v>0</v>
      </c>
      <c r="L757">
        <v>0</v>
      </c>
      <c r="M757">
        <v>0</v>
      </c>
    </row>
    <row r="758" spans="6:13" x14ac:dyDescent="0.25">
      <c r="F758" t="s">
        <v>661</v>
      </c>
      <c r="G758">
        <v>0</v>
      </c>
      <c r="H758">
        <v>0</v>
      </c>
      <c r="I758" t="s">
        <v>661</v>
      </c>
      <c r="J758">
        <v>0</v>
      </c>
      <c r="K758">
        <v>0</v>
      </c>
      <c r="L758">
        <v>0</v>
      </c>
      <c r="M758">
        <v>0</v>
      </c>
    </row>
    <row r="759" spans="6:13" x14ac:dyDescent="0.25">
      <c r="F759" t="s">
        <v>662</v>
      </c>
      <c r="G759">
        <v>0</v>
      </c>
      <c r="H759">
        <v>0</v>
      </c>
      <c r="I759" t="s">
        <v>662</v>
      </c>
      <c r="J759">
        <v>0</v>
      </c>
      <c r="K759">
        <v>0</v>
      </c>
      <c r="L759">
        <v>0</v>
      </c>
      <c r="M759">
        <v>0</v>
      </c>
    </row>
    <row r="760" spans="6:13" x14ac:dyDescent="0.25">
      <c r="F760" t="s">
        <v>663</v>
      </c>
      <c r="G760">
        <v>0</v>
      </c>
      <c r="H760">
        <v>0</v>
      </c>
      <c r="I760" t="s">
        <v>663</v>
      </c>
      <c r="J760">
        <v>0</v>
      </c>
      <c r="K760">
        <v>0</v>
      </c>
      <c r="L760">
        <v>0</v>
      </c>
      <c r="M760">
        <v>0</v>
      </c>
    </row>
    <row r="761" spans="6:13" x14ac:dyDescent="0.25">
      <c r="F761" t="s">
        <v>664</v>
      </c>
      <c r="G761">
        <v>0</v>
      </c>
      <c r="H761">
        <v>0</v>
      </c>
      <c r="I761" t="s">
        <v>664</v>
      </c>
      <c r="J761">
        <v>0</v>
      </c>
      <c r="K761">
        <v>0</v>
      </c>
      <c r="L761">
        <v>0</v>
      </c>
      <c r="M761">
        <v>0</v>
      </c>
    </row>
    <row r="762" spans="6:13" x14ac:dyDescent="0.25">
      <c r="F762" t="s">
        <v>665</v>
      </c>
      <c r="G762">
        <v>0</v>
      </c>
      <c r="H762">
        <v>0</v>
      </c>
      <c r="I762" t="s">
        <v>665</v>
      </c>
      <c r="J762">
        <v>0</v>
      </c>
      <c r="K762">
        <v>0</v>
      </c>
      <c r="L762">
        <v>0</v>
      </c>
      <c r="M762">
        <v>0</v>
      </c>
    </row>
    <row r="763" spans="6:13" x14ac:dyDescent="0.25">
      <c r="F763" t="s">
        <v>666</v>
      </c>
      <c r="G763">
        <v>0</v>
      </c>
      <c r="H763">
        <v>0</v>
      </c>
      <c r="I763" t="s">
        <v>666</v>
      </c>
      <c r="J763">
        <v>0</v>
      </c>
      <c r="K763">
        <v>0</v>
      </c>
      <c r="L763">
        <v>0</v>
      </c>
      <c r="M763">
        <v>0</v>
      </c>
    </row>
    <row r="764" spans="6:13" x14ac:dyDescent="0.25">
      <c r="F764" t="s">
        <v>667</v>
      </c>
      <c r="G764">
        <v>0</v>
      </c>
      <c r="H764">
        <v>0</v>
      </c>
      <c r="I764" t="s">
        <v>667</v>
      </c>
      <c r="J764">
        <v>0</v>
      </c>
      <c r="K764">
        <v>0</v>
      </c>
      <c r="L764">
        <v>0</v>
      </c>
      <c r="M764">
        <v>0</v>
      </c>
    </row>
    <row r="765" spans="6:13" x14ac:dyDescent="0.25">
      <c r="F765" t="s">
        <v>668</v>
      </c>
      <c r="G765">
        <v>0</v>
      </c>
      <c r="H765">
        <v>0</v>
      </c>
      <c r="I765" t="s">
        <v>668</v>
      </c>
      <c r="J765">
        <v>0</v>
      </c>
      <c r="K765">
        <v>0</v>
      </c>
      <c r="L765">
        <v>0</v>
      </c>
      <c r="M765">
        <v>0</v>
      </c>
    </row>
    <row r="766" spans="6:13" x14ac:dyDescent="0.25">
      <c r="F766" t="s">
        <v>669</v>
      </c>
      <c r="G766">
        <v>0</v>
      </c>
      <c r="H766">
        <v>0</v>
      </c>
      <c r="I766" t="s">
        <v>669</v>
      </c>
      <c r="J766">
        <v>0</v>
      </c>
      <c r="K766">
        <v>0</v>
      </c>
      <c r="L766">
        <v>0</v>
      </c>
      <c r="M766">
        <v>0</v>
      </c>
    </row>
    <row r="767" spans="6:13" x14ac:dyDescent="0.25">
      <c r="F767" t="s">
        <v>670</v>
      </c>
      <c r="G767">
        <v>0</v>
      </c>
      <c r="H767">
        <v>0</v>
      </c>
      <c r="I767" t="s">
        <v>670</v>
      </c>
      <c r="J767">
        <v>0</v>
      </c>
      <c r="K767">
        <v>0</v>
      </c>
      <c r="L767">
        <v>0</v>
      </c>
      <c r="M767">
        <v>0</v>
      </c>
    </row>
    <row r="768" spans="6:13" x14ac:dyDescent="0.25">
      <c r="F768" t="s">
        <v>671</v>
      </c>
      <c r="G768">
        <v>0</v>
      </c>
      <c r="H768">
        <v>0</v>
      </c>
      <c r="I768" t="s">
        <v>671</v>
      </c>
      <c r="J768">
        <v>0</v>
      </c>
      <c r="K768">
        <v>0</v>
      </c>
      <c r="L768">
        <v>0</v>
      </c>
      <c r="M768">
        <v>0</v>
      </c>
    </row>
    <row r="769" spans="6:13" x14ac:dyDescent="0.25">
      <c r="F769" t="s">
        <v>672</v>
      </c>
      <c r="G769">
        <v>0</v>
      </c>
      <c r="H769">
        <v>0</v>
      </c>
      <c r="I769" t="s">
        <v>672</v>
      </c>
      <c r="J769">
        <v>0</v>
      </c>
      <c r="K769">
        <v>0</v>
      </c>
      <c r="L769">
        <v>0</v>
      </c>
      <c r="M769">
        <v>0</v>
      </c>
    </row>
    <row r="770" spans="6:13" x14ac:dyDescent="0.25">
      <c r="F770" t="s">
        <v>673</v>
      </c>
      <c r="G770">
        <v>0</v>
      </c>
      <c r="H770">
        <v>0</v>
      </c>
      <c r="I770" t="s">
        <v>673</v>
      </c>
      <c r="J770">
        <v>0</v>
      </c>
      <c r="K770">
        <v>0</v>
      </c>
      <c r="L770">
        <v>0</v>
      </c>
      <c r="M770">
        <v>0</v>
      </c>
    </row>
    <row r="771" spans="6:13" x14ac:dyDescent="0.25">
      <c r="F771" t="s">
        <v>674</v>
      </c>
      <c r="G771">
        <v>0</v>
      </c>
      <c r="H771">
        <v>0</v>
      </c>
      <c r="I771" t="s">
        <v>674</v>
      </c>
      <c r="J771">
        <v>0</v>
      </c>
      <c r="K771">
        <v>0</v>
      </c>
      <c r="L771">
        <v>0</v>
      </c>
      <c r="M771">
        <v>0</v>
      </c>
    </row>
    <row r="772" spans="6:13" x14ac:dyDescent="0.25">
      <c r="F772" t="s">
        <v>675</v>
      </c>
      <c r="G772">
        <v>0</v>
      </c>
      <c r="H772">
        <v>0</v>
      </c>
      <c r="I772" t="s">
        <v>675</v>
      </c>
      <c r="J772">
        <v>0</v>
      </c>
      <c r="K772">
        <v>0</v>
      </c>
      <c r="L772">
        <v>0</v>
      </c>
      <c r="M772">
        <v>0</v>
      </c>
    </row>
    <row r="773" spans="6:13" x14ac:dyDescent="0.25">
      <c r="F773" t="s">
        <v>676</v>
      </c>
      <c r="G773">
        <v>0</v>
      </c>
      <c r="H773">
        <v>0</v>
      </c>
      <c r="I773" t="s">
        <v>676</v>
      </c>
      <c r="J773">
        <v>0</v>
      </c>
      <c r="K773">
        <v>0</v>
      </c>
      <c r="L773">
        <v>0</v>
      </c>
      <c r="M773">
        <v>0</v>
      </c>
    </row>
    <row r="774" spans="6:13" x14ac:dyDescent="0.25">
      <c r="F774" t="s">
        <v>677</v>
      </c>
      <c r="G774">
        <v>0</v>
      </c>
      <c r="H774">
        <v>0</v>
      </c>
      <c r="I774" t="s">
        <v>677</v>
      </c>
      <c r="J774">
        <v>0</v>
      </c>
      <c r="K774">
        <v>0</v>
      </c>
      <c r="L774">
        <v>0</v>
      </c>
      <c r="M774">
        <v>0</v>
      </c>
    </row>
    <row r="775" spans="6:13" x14ac:dyDescent="0.25">
      <c r="F775" t="s">
        <v>678</v>
      </c>
      <c r="G775">
        <v>0</v>
      </c>
      <c r="H775">
        <v>0</v>
      </c>
      <c r="I775" t="s">
        <v>678</v>
      </c>
      <c r="J775">
        <v>0</v>
      </c>
      <c r="K775">
        <v>0</v>
      </c>
      <c r="L775">
        <v>0</v>
      </c>
      <c r="M775">
        <v>0</v>
      </c>
    </row>
    <row r="776" spans="6:13" x14ac:dyDescent="0.25">
      <c r="F776" t="s">
        <v>679</v>
      </c>
      <c r="G776">
        <v>0</v>
      </c>
      <c r="H776">
        <v>0</v>
      </c>
      <c r="I776" t="s">
        <v>679</v>
      </c>
      <c r="J776">
        <v>0</v>
      </c>
      <c r="K776">
        <v>0</v>
      </c>
      <c r="L776">
        <v>0</v>
      </c>
      <c r="M776">
        <v>0</v>
      </c>
    </row>
    <row r="777" spans="6:13" x14ac:dyDescent="0.25">
      <c r="F777" t="s">
        <v>680</v>
      </c>
      <c r="G777">
        <v>0</v>
      </c>
      <c r="H777">
        <v>0</v>
      </c>
      <c r="I777" t="s">
        <v>680</v>
      </c>
      <c r="J777">
        <v>0</v>
      </c>
      <c r="K777">
        <v>0</v>
      </c>
      <c r="L777">
        <v>0</v>
      </c>
      <c r="M777">
        <v>0</v>
      </c>
    </row>
    <row r="778" spans="6:13" x14ac:dyDescent="0.25">
      <c r="F778" t="s">
        <v>681</v>
      </c>
      <c r="G778">
        <v>0</v>
      </c>
      <c r="H778">
        <v>0</v>
      </c>
      <c r="I778" t="s">
        <v>681</v>
      </c>
      <c r="J778">
        <v>0</v>
      </c>
      <c r="K778">
        <v>0</v>
      </c>
      <c r="L778">
        <v>0</v>
      </c>
      <c r="M778">
        <v>0</v>
      </c>
    </row>
    <row r="779" spans="6:13" x14ac:dyDescent="0.25">
      <c r="F779" t="s">
        <v>682</v>
      </c>
      <c r="G779">
        <v>0</v>
      </c>
      <c r="H779">
        <v>0</v>
      </c>
      <c r="I779" t="s">
        <v>682</v>
      </c>
      <c r="J779">
        <v>0</v>
      </c>
      <c r="K779">
        <v>0</v>
      </c>
      <c r="L779">
        <v>0</v>
      </c>
      <c r="M779">
        <v>0</v>
      </c>
    </row>
    <row r="780" spans="6:13" x14ac:dyDescent="0.25">
      <c r="F780" t="s">
        <v>683</v>
      </c>
      <c r="G780">
        <v>0</v>
      </c>
      <c r="H780">
        <v>0</v>
      </c>
      <c r="I780" t="s">
        <v>683</v>
      </c>
      <c r="J780">
        <v>0</v>
      </c>
      <c r="K780">
        <v>0</v>
      </c>
      <c r="L780">
        <v>0</v>
      </c>
      <c r="M780">
        <v>0</v>
      </c>
    </row>
    <row r="781" spans="6:13" x14ac:dyDescent="0.25">
      <c r="F781" t="s">
        <v>684</v>
      </c>
      <c r="G781">
        <v>0</v>
      </c>
      <c r="H781">
        <v>0</v>
      </c>
      <c r="I781" t="s">
        <v>684</v>
      </c>
      <c r="J781">
        <v>0</v>
      </c>
      <c r="K781">
        <v>0</v>
      </c>
      <c r="L781">
        <v>0</v>
      </c>
      <c r="M781">
        <v>0</v>
      </c>
    </row>
    <row r="782" spans="6:13" x14ac:dyDescent="0.25">
      <c r="F782" t="s">
        <v>685</v>
      </c>
      <c r="G782">
        <v>0</v>
      </c>
      <c r="H782">
        <v>0</v>
      </c>
      <c r="I782" t="s">
        <v>685</v>
      </c>
      <c r="J782">
        <v>0</v>
      </c>
      <c r="K782">
        <v>0</v>
      </c>
      <c r="L782">
        <v>0</v>
      </c>
      <c r="M782">
        <v>0</v>
      </c>
    </row>
    <row r="783" spans="6:13" x14ac:dyDescent="0.25">
      <c r="F783" t="s">
        <v>686</v>
      </c>
      <c r="G783">
        <v>0</v>
      </c>
      <c r="H783">
        <v>0</v>
      </c>
      <c r="I783" t="s">
        <v>686</v>
      </c>
      <c r="J783">
        <v>0</v>
      </c>
      <c r="K783">
        <v>0</v>
      </c>
      <c r="L783">
        <v>0</v>
      </c>
      <c r="M783">
        <v>0</v>
      </c>
    </row>
    <row r="784" spans="6:13" x14ac:dyDescent="0.25">
      <c r="F784" t="s">
        <v>687</v>
      </c>
      <c r="G784">
        <v>0</v>
      </c>
      <c r="H784">
        <v>0</v>
      </c>
      <c r="I784" t="s">
        <v>687</v>
      </c>
      <c r="J784">
        <v>0</v>
      </c>
      <c r="K784">
        <v>0</v>
      </c>
      <c r="L784">
        <v>0</v>
      </c>
      <c r="M784">
        <v>0</v>
      </c>
    </row>
    <row r="785" spans="6:13" x14ac:dyDescent="0.25">
      <c r="F785" t="s">
        <v>688</v>
      </c>
      <c r="G785">
        <v>0</v>
      </c>
      <c r="H785">
        <v>0</v>
      </c>
      <c r="I785" t="s">
        <v>688</v>
      </c>
      <c r="J785">
        <v>0</v>
      </c>
      <c r="K785">
        <v>0</v>
      </c>
      <c r="L785">
        <v>0</v>
      </c>
      <c r="M785">
        <v>0</v>
      </c>
    </row>
    <row r="786" spans="6:13" x14ac:dyDescent="0.25">
      <c r="F786" t="s">
        <v>689</v>
      </c>
      <c r="G786">
        <v>0</v>
      </c>
      <c r="H786">
        <v>0</v>
      </c>
      <c r="I786" t="s">
        <v>689</v>
      </c>
      <c r="J786">
        <v>0</v>
      </c>
      <c r="K786">
        <v>0</v>
      </c>
      <c r="L786">
        <v>0</v>
      </c>
      <c r="M786">
        <v>0</v>
      </c>
    </row>
    <row r="787" spans="6:13" x14ac:dyDescent="0.25">
      <c r="F787" t="s">
        <v>690</v>
      </c>
      <c r="G787">
        <v>0</v>
      </c>
      <c r="H787">
        <v>0</v>
      </c>
      <c r="I787" t="s">
        <v>690</v>
      </c>
      <c r="J787">
        <v>0</v>
      </c>
      <c r="K787">
        <v>0</v>
      </c>
      <c r="L787">
        <v>0</v>
      </c>
      <c r="M787">
        <v>0</v>
      </c>
    </row>
    <row r="788" spans="6:13" x14ac:dyDescent="0.25">
      <c r="F788" t="s">
        <v>691</v>
      </c>
      <c r="G788">
        <v>0</v>
      </c>
      <c r="H788">
        <v>0</v>
      </c>
      <c r="I788" t="s">
        <v>691</v>
      </c>
      <c r="J788">
        <v>0</v>
      </c>
      <c r="K788">
        <v>0</v>
      </c>
      <c r="L788">
        <v>0</v>
      </c>
      <c r="M788">
        <v>0</v>
      </c>
    </row>
    <row r="789" spans="6:13" x14ac:dyDescent="0.25">
      <c r="F789" t="s">
        <v>692</v>
      </c>
      <c r="G789">
        <v>0</v>
      </c>
      <c r="H789">
        <v>0</v>
      </c>
      <c r="I789" t="s">
        <v>692</v>
      </c>
      <c r="J789">
        <v>0</v>
      </c>
      <c r="K789">
        <v>0</v>
      </c>
      <c r="L789">
        <v>0</v>
      </c>
      <c r="M789">
        <v>0</v>
      </c>
    </row>
    <row r="790" spans="6:13" x14ac:dyDescent="0.25">
      <c r="F790" t="s">
        <v>693</v>
      </c>
      <c r="G790">
        <v>0</v>
      </c>
      <c r="H790">
        <v>0</v>
      </c>
      <c r="I790" t="s">
        <v>693</v>
      </c>
      <c r="J790">
        <v>0</v>
      </c>
      <c r="K790">
        <v>0</v>
      </c>
      <c r="L790">
        <v>0</v>
      </c>
      <c r="M790">
        <v>0</v>
      </c>
    </row>
    <row r="791" spans="6:13" x14ac:dyDescent="0.25">
      <c r="F791" t="s">
        <v>694</v>
      </c>
      <c r="G791">
        <v>0</v>
      </c>
      <c r="H791">
        <v>0</v>
      </c>
      <c r="I791" t="s">
        <v>694</v>
      </c>
      <c r="J791">
        <v>0</v>
      </c>
      <c r="K791">
        <v>0</v>
      </c>
      <c r="L791">
        <v>0</v>
      </c>
      <c r="M791">
        <v>0</v>
      </c>
    </row>
    <row r="792" spans="6:13" x14ac:dyDescent="0.25">
      <c r="F792" t="s">
        <v>695</v>
      </c>
      <c r="G792">
        <v>0</v>
      </c>
      <c r="H792">
        <v>0</v>
      </c>
      <c r="I792" t="s">
        <v>695</v>
      </c>
      <c r="J792">
        <v>0</v>
      </c>
      <c r="K792">
        <v>0</v>
      </c>
      <c r="L792">
        <v>0</v>
      </c>
      <c r="M792">
        <v>0</v>
      </c>
    </row>
    <row r="793" spans="6:13" x14ac:dyDescent="0.25">
      <c r="F793" t="s">
        <v>696</v>
      </c>
      <c r="G793">
        <v>0</v>
      </c>
      <c r="H793">
        <v>0</v>
      </c>
      <c r="I793" t="s">
        <v>696</v>
      </c>
      <c r="J793">
        <v>0</v>
      </c>
      <c r="K793">
        <v>0</v>
      </c>
      <c r="L793">
        <v>0</v>
      </c>
      <c r="M793">
        <v>0</v>
      </c>
    </row>
    <row r="794" spans="6:13" x14ac:dyDescent="0.25">
      <c r="F794" t="s">
        <v>697</v>
      </c>
      <c r="G794">
        <v>0</v>
      </c>
      <c r="H794">
        <v>0</v>
      </c>
      <c r="I794" t="s">
        <v>697</v>
      </c>
      <c r="J794">
        <v>0</v>
      </c>
      <c r="K794">
        <v>0</v>
      </c>
      <c r="L794">
        <v>0</v>
      </c>
      <c r="M794">
        <v>0</v>
      </c>
    </row>
    <row r="795" spans="6:13" x14ac:dyDescent="0.25">
      <c r="F795">
        <v>9912</v>
      </c>
      <c r="G795">
        <v>0</v>
      </c>
      <c r="H795">
        <v>0</v>
      </c>
      <c r="I795">
        <v>9912</v>
      </c>
      <c r="J795">
        <v>0</v>
      </c>
      <c r="K795">
        <v>0</v>
      </c>
      <c r="L795">
        <v>0</v>
      </c>
      <c r="M795">
        <v>0</v>
      </c>
    </row>
    <row r="796" spans="6:13" x14ac:dyDescent="0.25">
      <c r="F796">
        <v>9902</v>
      </c>
      <c r="G796">
        <v>0</v>
      </c>
      <c r="H796">
        <v>0</v>
      </c>
      <c r="I796">
        <v>9902</v>
      </c>
      <c r="J796">
        <v>0</v>
      </c>
      <c r="K796">
        <v>0</v>
      </c>
      <c r="L796">
        <v>0</v>
      </c>
      <c r="M796">
        <v>0</v>
      </c>
    </row>
    <row r="797" spans="6:13" x14ac:dyDescent="0.25">
      <c r="F797">
        <v>9909</v>
      </c>
      <c r="G797">
        <v>1</v>
      </c>
      <c r="H797">
        <v>0</v>
      </c>
      <c r="I797">
        <v>9909</v>
      </c>
      <c r="J797">
        <v>0</v>
      </c>
      <c r="K797">
        <v>1</v>
      </c>
      <c r="L797">
        <v>0</v>
      </c>
      <c r="M797">
        <v>0</v>
      </c>
    </row>
    <row r="798" spans="6:13" x14ac:dyDescent="0.25">
      <c r="F798">
        <v>8713</v>
      </c>
      <c r="G798">
        <v>0</v>
      </c>
      <c r="H798">
        <v>0</v>
      </c>
      <c r="I798">
        <v>8713</v>
      </c>
      <c r="J798">
        <v>0</v>
      </c>
      <c r="K798">
        <v>0</v>
      </c>
      <c r="L798">
        <v>0</v>
      </c>
      <c r="M798">
        <v>0</v>
      </c>
    </row>
    <row r="799" spans="6:13" x14ac:dyDescent="0.25">
      <c r="F799" t="s">
        <v>698</v>
      </c>
      <c r="G799">
        <v>0</v>
      </c>
      <c r="H799">
        <v>0</v>
      </c>
      <c r="I799" t="s">
        <v>698</v>
      </c>
      <c r="J799">
        <v>0</v>
      </c>
      <c r="K799">
        <v>0</v>
      </c>
      <c r="L799">
        <v>0</v>
      </c>
      <c r="M799">
        <v>0</v>
      </c>
    </row>
    <row r="800" spans="6:13" x14ac:dyDescent="0.25">
      <c r="F800">
        <v>4483</v>
      </c>
      <c r="G800">
        <v>0</v>
      </c>
      <c r="H800">
        <v>0</v>
      </c>
      <c r="I800">
        <v>4483</v>
      </c>
      <c r="J800">
        <v>0</v>
      </c>
      <c r="K800">
        <v>0</v>
      </c>
      <c r="L800">
        <v>0</v>
      </c>
      <c r="M800">
        <v>0</v>
      </c>
    </row>
    <row r="801" spans="6:13" x14ac:dyDescent="0.25">
      <c r="F801">
        <v>3903</v>
      </c>
      <c r="G801">
        <v>0</v>
      </c>
      <c r="H801">
        <v>0</v>
      </c>
      <c r="I801">
        <v>3903</v>
      </c>
      <c r="J801">
        <v>0</v>
      </c>
      <c r="K801">
        <v>0</v>
      </c>
      <c r="L801">
        <v>0</v>
      </c>
      <c r="M801">
        <v>0</v>
      </c>
    </row>
    <row r="802" spans="6:13" x14ac:dyDescent="0.25">
      <c r="F802">
        <v>3832</v>
      </c>
      <c r="G802">
        <v>0</v>
      </c>
      <c r="H802">
        <v>0</v>
      </c>
      <c r="I802">
        <v>3832</v>
      </c>
      <c r="J802">
        <v>0</v>
      </c>
      <c r="K802">
        <v>0</v>
      </c>
      <c r="L802">
        <v>0</v>
      </c>
      <c r="M802">
        <v>0</v>
      </c>
    </row>
    <row r="803" spans="6:13" x14ac:dyDescent="0.25">
      <c r="F803">
        <v>3602</v>
      </c>
      <c r="G803">
        <v>0</v>
      </c>
      <c r="H803">
        <v>0</v>
      </c>
      <c r="I803">
        <v>3602</v>
      </c>
      <c r="J803">
        <v>0</v>
      </c>
      <c r="K803">
        <v>0</v>
      </c>
      <c r="L803">
        <v>0</v>
      </c>
      <c r="M803">
        <v>0</v>
      </c>
    </row>
    <row r="804" spans="6:13" x14ac:dyDescent="0.25">
      <c r="F804">
        <v>3713</v>
      </c>
      <c r="G804">
        <v>0</v>
      </c>
      <c r="H804">
        <v>0</v>
      </c>
      <c r="I804">
        <v>3713</v>
      </c>
      <c r="J804">
        <v>0</v>
      </c>
      <c r="K804">
        <v>0</v>
      </c>
      <c r="L804">
        <v>0</v>
      </c>
      <c r="M804">
        <v>0</v>
      </c>
    </row>
    <row r="805" spans="6:13" x14ac:dyDescent="0.25">
      <c r="F805">
        <v>8201</v>
      </c>
      <c r="G805">
        <v>0</v>
      </c>
      <c r="H805">
        <v>0</v>
      </c>
      <c r="I805">
        <v>8201</v>
      </c>
      <c r="J805">
        <v>0</v>
      </c>
      <c r="K805">
        <v>0</v>
      </c>
      <c r="L805">
        <v>0</v>
      </c>
      <c r="M805">
        <v>0</v>
      </c>
    </row>
    <row r="806" spans="6:13" x14ac:dyDescent="0.25">
      <c r="F806">
        <v>8111</v>
      </c>
      <c r="G806">
        <v>0</v>
      </c>
      <c r="H806">
        <v>0</v>
      </c>
      <c r="I806">
        <v>8111</v>
      </c>
      <c r="J806">
        <v>0</v>
      </c>
      <c r="K806">
        <v>0</v>
      </c>
      <c r="L806">
        <v>0</v>
      </c>
      <c r="M806">
        <v>0</v>
      </c>
    </row>
    <row r="807" spans="6:13" x14ac:dyDescent="0.25">
      <c r="F807">
        <v>4464</v>
      </c>
      <c r="G807">
        <v>0</v>
      </c>
      <c r="H807">
        <v>0</v>
      </c>
      <c r="I807">
        <v>4464</v>
      </c>
      <c r="J807">
        <v>0</v>
      </c>
      <c r="K807">
        <v>0</v>
      </c>
      <c r="L807">
        <v>0</v>
      </c>
      <c r="M807">
        <v>0</v>
      </c>
    </row>
    <row r="808" spans="6:13" x14ac:dyDescent="0.25">
      <c r="F808">
        <v>7491</v>
      </c>
      <c r="G808">
        <v>0</v>
      </c>
      <c r="H808">
        <v>0</v>
      </c>
      <c r="I808">
        <v>7491</v>
      </c>
      <c r="J808">
        <v>0</v>
      </c>
      <c r="K808">
        <v>0</v>
      </c>
      <c r="L808">
        <v>0</v>
      </c>
      <c r="M808">
        <v>0</v>
      </c>
    </row>
    <row r="809" spans="6:13" x14ac:dyDescent="0.25">
      <c r="F809">
        <v>4463</v>
      </c>
      <c r="G809">
        <v>0</v>
      </c>
      <c r="H809">
        <v>0</v>
      </c>
      <c r="I809">
        <v>4463</v>
      </c>
      <c r="J809">
        <v>0</v>
      </c>
      <c r="K809">
        <v>0</v>
      </c>
      <c r="L809">
        <v>0</v>
      </c>
      <c r="M809">
        <v>0</v>
      </c>
    </row>
    <row r="810" spans="6:13" x14ac:dyDescent="0.25">
      <c r="F810">
        <v>4496</v>
      </c>
      <c r="G810">
        <v>0</v>
      </c>
      <c r="H810">
        <v>0</v>
      </c>
      <c r="I810">
        <v>4496</v>
      </c>
      <c r="J810">
        <v>0</v>
      </c>
      <c r="K810">
        <v>0</v>
      </c>
      <c r="L810">
        <v>0</v>
      </c>
      <c r="M810">
        <v>0</v>
      </c>
    </row>
    <row r="811" spans="6:13" x14ac:dyDescent="0.25">
      <c r="F811" t="s">
        <v>699</v>
      </c>
      <c r="G811">
        <v>0</v>
      </c>
      <c r="H811">
        <v>0</v>
      </c>
      <c r="I811" t="s">
        <v>699</v>
      </c>
      <c r="J811">
        <v>0</v>
      </c>
      <c r="K811">
        <v>0</v>
      </c>
      <c r="L811">
        <v>0</v>
      </c>
      <c r="M811">
        <v>0</v>
      </c>
    </row>
    <row r="812" spans="6:13" x14ac:dyDescent="0.25">
      <c r="F812" t="s">
        <v>700</v>
      </c>
      <c r="G812">
        <v>0</v>
      </c>
      <c r="H812">
        <v>0</v>
      </c>
      <c r="I812" t="s">
        <v>700</v>
      </c>
      <c r="J812">
        <v>0</v>
      </c>
      <c r="K812">
        <v>0</v>
      </c>
      <c r="L812">
        <v>0</v>
      </c>
      <c r="M812">
        <v>0</v>
      </c>
    </row>
    <row r="813" spans="6:13" x14ac:dyDescent="0.25">
      <c r="F813" t="s">
        <v>701</v>
      </c>
      <c r="G813">
        <v>0</v>
      </c>
      <c r="H813">
        <v>0</v>
      </c>
      <c r="I813" t="s">
        <v>701</v>
      </c>
      <c r="J813">
        <v>0</v>
      </c>
      <c r="K813">
        <v>0</v>
      </c>
      <c r="L813">
        <v>0</v>
      </c>
      <c r="M813">
        <v>0</v>
      </c>
    </row>
    <row r="814" spans="6:13" x14ac:dyDescent="0.25">
      <c r="F814" t="s">
        <v>702</v>
      </c>
      <c r="G814">
        <v>0</v>
      </c>
      <c r="H814">
        <v>0</v>
      </c>
      <c r="I814" t="s">
        <v>702</v>
      </c>
      <c r="J814">
        <v>1</v>
      </c>
      <c r="K814">
        <v>0</v>
      </c>
      <c r="L814">
        <v>0</v>
      </c>
      <c r="M814">
        <v>0</v>
      </c>
    </row>
    <row r="815" spans="6:13" x14ac:dyDescent="0.25">
      <c r="F815" t="s">
        <v>703</v>
      </c>
      <c r="G815">
        <v>386</v>
      </c>
      <c r="H815">
        <v>485</v>
      </c>
      <c r="I815" t="s">
        <v>703</v>
      </c>
      <c r="J815">
        <v>318</v>
      </c>
      <c r="K815">
        <v>270</v>
      </c>
      <c r="L815">
        <v>239</v>
      </c>
      <c r="M815">
        <v>401</v>
      </c>
    </row>
    <row r="816" spans="6:13" x14ac:dyDescent="0.25">
      <c r="F816">
        <v>804751</v>
      </c>
      <c r="G816">
        <v>18</v>
      </c>
      <c r="H816">
        <v>72</v>
      </c>
      <c r="I816">
        <v>804751</v>
      </c>
      <c r="J816">
        <v>40</v>
      </c>
      <c r="K816">
        <v>19</v>
      </c>
      <c r="L816">
        <v>48</v>
      </c>
      <c r="M816">
        <v>34</v>
      </c>
    </row>
    <row r="817" spans="6:13" x14ac:dyDescent="0.25">
      <c r="F817" t="s">
        <v>704</v>
      </c>
      <c r="G817">
        <v>0</v>
      </c>
      <c r="H817">
        <v>0</v>
      </c>
      <c r="I817" t="s">
        <v>704</v>
      </c>
      <c r="J817">
        <v>0</v>
      </c>
      <c r="K817">
        <v>1</v>
      </c>
      <c r="L817">
        <v>0</v>
      </c>
      <c r="M817">
        <v>0</v>
      </c>
    </row>
    <row r="818" spans="6:13" x14ac:dyDescent="0.25">
      <c r="F818" t="s">
        <v>705</v>
      </c>
      <c r="G818">
        <v>0</v>
      </c>
      <c r="H818">
        <v>0</v>
      </c>
      <c r="I818" t="s">
        <v>705</v>
      </c>
      <c r="J818">
        <v>0</v>
      </c>
      <c r="K818">
        <v>0</v>
      </c>
      <c r="L818">
        <v>0</v>
      </c>
      <c r="M818">
        <v>0</v>
      </c>
    </row>
    <row r="819" spans="6:13" x14ac:dyDescent="0.25">
      <c r="F819" t="s">
        <v>706</v>
      </c>
      <c r="G819">
        <v>0</v>
      </c>
      <c r="H819">
        <v>0</v>
      </c>
      <c r="I819" t="s">
        <v>706</v>
      </c>
      <c r="J819">
        <v>0</v>
      </c>
      <c r="K819">
        <v>0</v>
      </c>
      <c r="L819">
        <v>0</v>
      </c>
      <c r="M819">
        <v>0</v>
      </c>
    </row>
    <row r="820" spans="6:13" x14ac:dyDescent="0.25">
      <c r="F820" t="s">
        <v>707</v>
      </c>
      <c r="G820">
        <v>0</v>
      </c>
      <c r="H820">
        <v>0</v>
      </c>
      <c r="I820" t="s">
        <v>707</v>
      </c>
      <c r="J820">
        <v>0</v>
      </c>
      <c r="K820">
        <v>0</v>
      </c>
      <c r="L820">
        <v>0</v>
      </c>
      <c r="M820">
        <v>0</v>
      </c>
    </row>
    <row r="821" spans="6:13" x14ac:dyDescent="0.25">
      <c r="F821" t="s">
        <v>708</v>
      </c>
      <c r="G821">
        <v>0</v>
      </c>
      <c r="H821">
        <v>0</v>
      </c>
      <c r="I821" t="s">
        <v>708</v>
      </c>
      <c r="J821">
        <v>0</v>
      </c>
      <c r="K821">
        <v>0</v>
      </c>
      <c r="L821">
        <v>0</v>
      </c>
      <c r="M821">
        <v>0</v>
      </c>
    </row>
    <row r="822" spans="6:13" x14ac:dyDescent="0.25">
      <c r="F822" t="s">
        <v>709</v>
      </c>
      <c r="G822">
        <v>0</v>
      </c>
      <c r="H822">
        <v>0</v>
      </c>
      <c r="I822" t="s">
        <v>709</v>
      </c>
      <c r="J822">
        <v>0</v>
      </c>
      <c r="K822">
        <v>0</v>
      </c>
      <c r="L822">
        <v>0</v>
      </c>
      <c r="M822">
        <v>0</v>
      </c>
    </row>
    <row r="823" spans="6:13" x14ac:dyDescent="0.25">
      <c r="F823" t="s">
        <v>710</v>
      </c>
      <c r="G823">
        <v>0</v>
      </c>
      <c r="H823">
        <v>0</v>
      </c>
      <c r="I823" t="s">
        <v>710</v>
      </c>
      <c r="J823">
        <v>0</v>
      </c>
      <c r="K823">
        <v>0</v>
      </c>
      <c r="L823">
        <v>0</v>
      </c>
      <c r="M823">
        <v>0</v>
      </c>
    </row>
    <row r="824" spans="6:13" x14ac:dyDescent="0.25">
      <c r="F824" t="s">
        <v>711</v>
      </c>
      <c r="G824">
        <v>0</v>
      </c>
      <c r="H824">
        <v>0</v>
      </c>
      <c r="I824" t="s">
        <v>711</v>
      </c>
      <c r="J824">
        <v>0</v>
      </c>
      <c r="K824">
        <v>0</v>
      </c>
      <c r="L824">
        <v>0</v>
      </c>
      <c r="M824">
        <v>0</v>
      </c>
    </row>
    <row r="825" spans="6:13" x14ac:dyDescent="0.25">
      <c r="F825" t="s">
        <v>712</v>
      </c>
      <c r="G825">
        <v>715</v>
      </c>
      <c r="H825">
        <v>150</v>
      </c>
      <c r="I825" t="s">
        <v>712</v>
      </c>
      <c r="J825">
        <v>2720</v>
      </c>
      <c r="K825">
        <v>1894</v>
      </c>
      <c r="L825">
        <v>3487</v>
      </c>
      <c r="M825">
        <v>1204</v>
      </c>
    </row>
    <row r="826" spans="6:13" x14ac:dyDescent="0.25">
      <c r="F826" t="s">
        <v>713</v>
      </c>
      <c r="G826">
        <v>0</v>
      </c>
      <c r="H826">
        <v>0</v>
      </c>
      <c r="I826" t="s">
        <v>713</v>
      </c>
      <c r="J826">
        <v>0</v>
      </c>
      <c r="K826">
        <v>0</v>
      </c>
      <c r="L826">
        <v>0</v>
      </c>
      <c r="M826">
        <v>0</v>
      </c>
    </row>
    <row r="827" spans="6:13" x14ac:dyDescent="0.25">
      <c r="F827" t="s">
        <v>714</v>
      </c>
      <c r="G827">
        <v>0</v>
      </c>
      <c r="H827">
        <v>0</v>
      </c>
      <c r="I827" t="s">
        <v>714</v>
      </c>
      <c r="J827">
        <v>0</v>
      </c>
      <c r="K827">
        <v>0</v>
      </c>
      <c r="L827">
        <v>0</v>
      </c>
      <c r="M827">
        <v>0</v>
      </c>
    </row>
    <row r="828" spans="6:13" x14ac:dyDescent="0.25">
      <c r="F828" t="s">
        <v>715</v>
      </c>
      <c r="G828">
        <v>0</v>
      </c>
      <c r="H828">
        <v>0</v>
      </c>
      <c r="I828" t="s">
        <v>715</v>
      </c>
      <c r="J828">
        <v>0</v>
      </c>
      <c r="K828">
        <v>0</v>
      </c>
      <c r="L828">
        <v>0</v>
      </c>
      <c r="M828">
        <v>0</v>
      </c>
    </row>
    <row r="829" spans="6:13" x14ac:dyDescent="0.25">
      <c r="F829" t="s">
        <v>716</v>
      </c>
      <c r="G829">
        <v>0</v>
      </c>
      <c r="H829">
        <v>0</v>
      </c>
      <c r="I829" t="s">
        <v>716</v>
      </c>
      <c r="J829">
        <v>0</v>
      </c>
      <c r="K829">
        <v>0</v>
      </c>
      <c r="L829">
        <v>0</v>
      </c>
      <c r="M829">
        <v>0</v>
      </c>
    </row>
    <row r="830" spans="6:13" x14ac:dyDescent="0.25">
      <c r="F830" t="s">
        <v>717</v>
      </c>
      <c r="G830">
        <v>0</v>
      </c>
      <c r="H830">
        <v>0</v>
      </c>
      <c r="I830" t="s">
        <v>717</v>
      </c>
      <c r="J830">
        <v>0</v>
      </c>
      <c r="K830">
        <v>0</v>
      </c>
      <c r="L830">
        <v>0</v>
      </c>
      <c r="M830">
        <v>0</v>
      </c>
    </row>
    <row r="831" spans="6:13" x14ac:dyDescent="0.25">
      <c r="F831" t="s">
        <v>718</v>
      </c>
      <c r="G831">
        <v>0</v>
      </c>
      <c r="H831">
        <v>0</v>
      </c>
      <c r="I831" t="s">
        <v>718</v>
      </c>
      <c r="J831">
        <v>0</v>
      </c>
      <c r="K831">
        <v>0</v>
      </c>
      <c r="L831">
        <v>0</v>
      </c>
      <c r="M831">
        <v>0</v>
      </c>
    </row>
    <row r="832" spans="6:13" x14ac:dyDescent="0.25">
      <c r="F832" t="s">
        <v>719</v>
      </c>
      <c r="G832">
        <v>0</v>
      </c>
      <c r="H832">
        <v>0</v>
      </c>
      <c r="I832" t="s">
        <v>719</v>
      </c>
      <c r="J832">
        <v>0</v>
      </c>
      <c r="K832">
        <v>0</v>
      </c>
      <c r="L832">
        <v>0</v>
      </c>
      <c r="M832">
        <v>0</v>
      </c>
    </row>
    <row r="833" spans="6:13" x14ac:dyDescent="0.25">
      <c r="F833" t="s">
        <v>720</v>
      </c>
      <c r="G833">
        <v>0</v>
      </c>
      <c r="H833">
        <v>0</v>
      </c>
      <c r="I833" t="s">
        <v>720</v>
      </c>
      <c r="J833">
        <v>0</v>
      </c>
      <c r="K833">
        <v>0</v>
      </c>
      <c r="L833">
        <v>0</v>
      </c>
      <c r="M833">
        <v>0</v>
      </c>
    </row>
    <row r="834" spans="6:13" x14ac:dyDescent="0.25">
      <c r="F834">
        <v>85136370</v>
      </c>
      <c r="G834">
        <v>0</v>
      </c>
      <c r="H834">
        <v>0</v>
      </c>
      <c r="I834">
        <v>85136370</v>
      </c>
      <c r="J834">
        <v>0</v>
      </c>
      <c r="K834">
        <v>0</v>
      </c>
      <c r="L834">
        <v>0</v>
      </c>
      <c r="M834">
        <v>0</v>
      </c>
    </row>
    <row r="835" spans="6:13" x14ac:dyDescent="0.25">
      <c r="F835" t="s">
        <v>721</v>
      </c>
      <c r="G835">
        <v>0</v>
      </c>
      <c r="H835">
        <v>0</v>
      </c>
      <c r="I835" t="s">
        <v>721</v>
      </c>
      <c r="J835">
        <v>0</v>
      </c>
      <c r="K835">
        <v>0</v>
      </c>
      <c r="L835">
        <v>0</v>
      </c>
      <c r="M835">
        <v>0</v>
      </c>
    </row>
    <row r="836" spans="6:13" x14ac:dyDescent="0.25">
      <c r="F836" t="s">
        <v>722</v>
      </c>
      <c r="G836">
        <v>0</v>
      </c>
      <c r="H836">
        <v>0</v>
      </c>
      <c r="I836" t="s">
        <v>722</v>
      </c>
      <c r="J836">
        <v>0</v>
      </c>
      <c r="K836">
        <v>0</v>
      </c>
      <c r="L836">
        <v>0</v>
      </c>
      <c r="M836">
        <v>0</v>
      </c>
    </row>
    <row r="837" spans="6:13" x14ac:dyDescent="0.25">
      <c r="F837" t="s">
        <v>723</v>
      </c>
      <c r="G837">
        <v>0</v>
      </c>
      <c r="H837">
        <v>0</v>
      </c>
      <c r="I837" t="s">
        <v>723</v>
      </c>
      <c r="J837">
        <v>0</v>
      </c>
      <c r="K837">
        <v>0</v>
      </c>
      <c r="L837">
        <v>0</v>
      </c>
      <c r="M837">
        <v>0</v>
      </c>
    </row>
    <row r="838" spans="6:13" x14ac:dyDescent="0.25">
      <c r="F838" t="s">
        <v>724</v>
      </c>
      <c r="G838">
        <v>0</v>
      </c>
      <c r="H838">
        <v>0</v>
      </c>
      <c r="I838" t="s">
        <v>724</v>
      </c>
      <c r="J838">
        <v>0</v>
      </c>
      <c r="K838">
        <v>0</v>
      </c>
      <c r="L838">
        <v>0</v>
      </c>
      <c r="M838">
        <v>0</v>
      </c>
    </row>
    <row r="839" spans="6:13" x14ac:dyDescent="0.25">
      <c r="F839" t="s">
        <v>725</v>
      </c>
      <c r="G839">
        <v>0</v>
      </c>
      <c r="H839">
        <v>0</v>
      </c>
      <c r="I839" t="s">
        <v>725</v>
      </c>
      <c r="J839">
        <v>0</v>
      </c>
      <c r="K839">
        <v>0</v>
      </c>
      <c r="L839">
        <v>0</v>
      </c>
      <c r="M839">
        <v>0</v>
      </c>
    </row>
    <row r="840" spans="6:13" x14ac:dyDescent="0.25">
      <c r="F840" t="s">
        <v>726</v>
      </c>
      <c r="G840">
        <v>0</v>
      </c>
      <c r="H840">
        <v>0</v>
      </c>
      <c r="I840" t="s">
        <v>726</v>
      </c>
      <c r="J840">
        <v>0</v>
      </c>
      <c r="K840">
        <v>0</v>
      </c>
      <c r="L840">
        <v>0</v>
      </c>
      <c r="M840">
        <v>0</v>
      </c>
    </row>
    <row r="841" spans="6:13" x14ac:dyDescent="0.25">
      <c r="F841" t="s">
        <v>727</v>
      </c>
      <c r="G841">
        <v>0</v>
      </c>
      <c r="H841">
        <v>0</v>
      </c>
      <c r="I841" t="s">
        <v>727</v>
      </c>
      <c r="J841">
        <v>0</v>
      </c>
      <c r="K841">
        <v>0</v>
      </c>
      <c r="L841">
        <v>0</v>
      </c>
      <c r="M841">
        <v>0</v>
      </c>
    </row>
    <row r="842" spans="6:13" x14ac:dyDescent="0.25">
      <c r="F842" t="s">
        <v>728</v>
      </c>
      <c r="G842">
        <v>0</v>
      </c>
      <c r="H842">
        <v>0</v>
      </c>
      <c r="I842" t="s">
        <v>728</v>
      </c>
      <c r="J842">
        <v>0</v>
      </c>
      <c r="K842">
        <v>0</v>
      </c>
      <c r="L842">
        <v>0</v>
      </c>
      <c r="M842">
        <v>0</v>
      </c>
    </row>
    <row r="843" spans="6:13" x14ac:dyDescent="0.25">
      <c r="F843" t="s">
        <v>729</v>
      </c>
      <c r="G843">
        <v>0</v>
      </c>
      <c r="H843">
        <v>0</v>
      </c>
      <c r="I843" t="s">
        <v>729</v>
      </c>
      <c r="J843">
        <v>0</v>
      </c>
      <c r="K843">
        <v>0</v>
      </c>
      <c r="L843">
        <v>0</v>
      </c>
      <c r="M843">
        <v>0</v>
      </c>
    </row>
    <row r="844" spans="6:13" x14ac:dyDescent="0.25">
      <c r="F844" t="s">
        <v>730</v>
      </c>
      <c r="G844">
        <v>0</v>
      </c>
      <c r="H844">
        <v>0</v>
      </c>
      <c r="I844" t="s">
        <v>730</v>
      </c>
      <c r="J844">
        <v>0</v>
      </c>
      <c r="K844">
        <v>0</v>
      </c>
      <c r="L844">
        <v>0</v>
      </c>
      <c r="M844">
        <v>0</v>
      </c>
    </row>
    <row r="845" spans="6:13" x14ac:dyDescent="0.25">
      <c r="F845" t="s">
        <v>731</v>
      </c>
      <c r="G845">
        <v>0</v>
      </c>
      <c r="H845">
        <v>0</v>
      </c>
      <c r="I845" t="s">
        <v>731</v>
      </c>
      <c r="J845">
        <v>0</v>
      </c>
      <c r="K845">
        <v>0</v>
      </c>
      <c r="L845">
        <v>0</v>
      </c>
      <c r="M845">
        <v>0</v>
      </c>
    </row>
    <row r="846" spans="6:13" x14ac:dyDescent="0.25">
      <c r="F846" t="s">
        <v>732</v>
      </c>
      <c r="G846">
        <v>0</v>
      </c>
      <c r="H846">
        <v>0</v>
      </c>
      <c r="I846" t="s">
        <v>732</v>
      </c>
      <c r="J846">
        <v>0</v>
      </c>
      <c r="K846">
        <v>0</v>
      </c>
      <c r="L846">
        <v>0</v>
      </c>
      <c r="M846">
        <v>0</v>
      </c>
    </row>
    <row r="847" spans="6:13" x14ac:dyDescent="0.25">
      <c r="F847" t="s">
        <v>733</v>
      </c>
      <c r="G847">
        <v>0</v>
      </c>
      <c r="H847">
        <v>0</v>
      </c>
      <c r="I847" t="s">
        <v>733</v>
      </c>
      <c r="J847">
        <v>0</v>
      </c>
      <c r="K847">
        <v>0</v>
      </c>
      <c r="L847">
        <v>0</v>
      </c>
      <c r="M847">
        <v>0</v>
      </c>
    </row>
    <row r="848" spans="6:13" x14ac:dyDescent="0.25">
      <c r="F848" t="s">
        <v>734</v>
      </c>
      <c r="G848">
        <v>0</v>
      </c>
      <c r="H848">
        <v>0</v>
      </c>
      <c r="I848" t="s">
        <v>734</v>
      </c>
      <c r="J848">
        <v>0</v>
      </c>
      <c r="K848">
        <v>0</v>
      </c>
      <c r="L848">
        <v>0</v>
      </c>
      <c r="M848">
        <v>0</v>
      </c>
    </row>
    <row r="849" spans="6:13" x14ac:dyDescent="0.25">
      <c r="F849" t="s">
        <v>735</v>
      </c>
      <c r="G849">
        <v>0</v>
      </c>
      <c r="H849">
        <v>0</v>
      </c>
      <c r="I849" t="s">
        <v>735</v>
      </c>
      <c r="J849">
        <v>0</v>
      </c>
      <c r="K849">
        <v>0</v>
      </c>
      <c r="L849">
        <v>0</v>
      </c>
      <c r="M849">
        <v>0</v>
      </c>
    </row>
    <row r="850" spans="6:13" x14ac:dyDescent="0.25">
      <c r="F850">
        <v>5301000287</v>
      </c>
      <c r="G850">
        <v>0</v>
      </c>
      <c r="H850">
        <v>0</v>
      </c>
      <c r="I850">
        <v>5301000287</v>
      </c>
      <c r="J850">
        <v>0</v>
      </c>
      <c r="K850">
        <v>0</v>
      </c>
      <c r="L850">
        <v>0</v>
      </c>
      <c r="M850">
        <v>0</v>
      </c>
    </row>
    <row r="851" spans="6:13" x14ac:dyDescent="0.25">
      <c r="F851" t="s">
        <v>736</v>
      </c>
      <c r="G851">
        <v>0</v>
      </c>
      <c r="H851">
        <v>0</v>
      </c>
      <c r="I851" t="s">
        <v>736</v>
      </c>
      <c r="J851">
        <v>0</v>
      </c>
      <c r="K851">
        <v>0</v>
      </c>
      <c r="L851">
        <v>0</v>
      </c>
      <c r="M851">
        <v>0</v>
      </c>
    </row>
    <row r="852" spans="6:13" x14ac:dyDescent="0.25">
      <c r="F852" t="s">
        <v>737</v>
      </c>
      <c r="G852">
        <v>0</v>
      </c>
      <c r="H852">
        <v>0</v>
      </c>
      <c r="I852" t="s">
        <v>737</v>
      </c>
      <c r="J852">
        <v>0</v>
      </c>
      <c r="K852">
        <v>0</v>
      </c>
      <c r="L852">
        <v>0</v>
      </c>
      <c r="M852">
        <v>0</v>
      </c>
    </row>
    <row r="853" spans="6:13" x14ac:dyDescent="0.25">
      <c r="F853" t="s">
        <v>738</v>
      </c>
      <c r="G853">
        <v>0</v>
      </c>
      <c r="H853">
        <v>0</v>
      </c>
      <c r="I853" t="s">
        <v>738</v>
      </c>
      <c r="J853">
        <v>0</v>
      </c>
      <c r="K853">
        <v>0</v>
      </c>
      <c r="L853">
        <v>0</v>
      </c>
      <c r="M853">
        <v>0</v>
      </c>
    </row>
    <row r="854" spans="6:13" x14ac:dyDescent="0.25">
      <c r="F854" t="s">
        <v>739</v>
      </c>
      <c r="G854">
        <v>0</v>
      </c>
      <c r="H854">
        <v>0</v>
      </c>
      <c r="I854" t="s">
        <v>739</v>
      </c>
      <c r="J854">
        <v>0</v>
      </c>
      <c r="K854">
        <v>0</v>
      </c>
      <c r="L854">
        <v>0</v>
      </c>
      <c r="M854">
        <v>0</v>
      </c>
    </row>
    <row r="855" spans="6:13" x14ac:dyDescent="0.25">
      <c r="F855" t="s">
        <v>740</v>
      </c>
      <c r="G855">
        <v>0</v>
      </c>
      <c r="H855">
        <v>0</v>
      </c>
      <c r="I855" t="s">
        <v>740</v>
      </c>
      <c r="J855">
        <v>0</v>
      </c>
      <c r="K855">
        <v>0</v>
      </c>
      <c r="L855">
        <v>0</v>
      </c>
      <c r="M855">
        <v>0</v>
      </c>
    </row>
    <row r="856" spans="6:13" x14ac:dyDescent="0.25">
      <c r="F856" t="s">
        <v>741</v>
      </c>
      <c r="G856">
        <v>0</v>
      </c>
      <c r="H856">
        <v>0</v>
      </c>
      <c r="I856" t="s">
        <v>741</v>
      </c>
      <c r="J856">
        <v>0</v>
      </c>
      <c r="K856">
        <v>0</v>
      </c>
      <c r="L856">
        <v>0</v>
      </c>
      <c r="M856">
        <v>0</v>
      </c>
    </row>
    <row r="857" spans="6:13" x14ac:dyDescent="0.25">
      <c r="F857" t="s">
        <v>742</v>
      </c>
      <c r="G857">
        <v>0</v>
      </c>
      <c r="H857">
        <v>0</v>
      </c>
      <c r="I857" t="s">
        <v>742</v>
      </c>
      <c r="J857">
        <v>0</v>
      </c>
      <c r="K857">
        <v>0</v>
      </c>
      <c r="L857">
        <v>0</v>
      </c>
      <c r="M857">
        <v>0</v>
      </c>
    </row>
    <row r="858" spans="6:13" x14ac:dyDescent="0.25">
      <c r="F858" t="s">
        <v>743</v>
      </c>
      <c r="G858">
        <v>0</v>
      </c>
      <c r="H858">
        <v>0</v>
      </c>
      <c r="I858" t="s">
        <v>743</v>
      </c>
      <c r="J858">
        <v>0</v>
      </c>
      <c r="K858">
        <v>0</v>
      </c>
      <c r="L858">
        <v>0</v>
      </c>
      <c r="M858">
        <v>0</v>
      </c>
    </row>
    <row r="859" spans="6:13" x14ac:dyDescent="0.25">
      <c r="F859" t="s">
        <v>744</v>
      </c>
      <c r="G859">
        <v>0</v>
      </c>
      <c r="H859">
        <v>0</v>
      </c>
      <c r="I859" t="s">
        <v>744</v>
      </c>
      <c r="J859">
        <v>0</v>
      </c>
      <c r="K859">
        <v>0</v>
      </c>
      <c r="L859">
        <v>0</v>
      </c>
      <c r="M859">
        <v>0</v>
      </c>
    </row>
    <row r="860" spans="6:13" x14ac:dyDescent="0.25">
      <c r="F860" t="s">
        <v>745</v>
      </c>
      <c r="G860">
        <v>0</v>
      </c>
      <c r="H860">
        <v>0</v>
      </c>
      <c r="I860" t="s">
        <v>745</v>
      </c>
      <c r="J860">
        <v>0</v>
      </c>
      <c r="K860">
        <v>0</v>
      </c>
      <c r="L860">
        <v>0</v>
      </c>
      <c r="M860">
        <v>0</v>
      </c>
    </row>
    <row r="861" spans="6:13" x14ac:dyDescent="0.25">
      <c r="F861" t="s">
        <v>746</v>
      </c>
      <c r="G861">
        <v>0</v>
      </c>
      <c r="H861">
        <v>0</v>
      </c>
      <c r="I861" t="s">
        <v>746</v>
      </c>
      <c r="J861">
        <v>0</v>
      </c>
      <c r="K861">
        <v>0</v>
      </c>
      <c r="L861">
        <v>0</v>
      </c>
      <c r="M861">
        <v>0</v>
      </c>
    </row>
    <row r="862" spans="6:13" x14ac:dyDescent="0.25">
      <c r="F862" t="s">
        <v>747</v>
      </c>
      <c r="G862">
        <v>0</v>
      </c>
      <c r="H862">
        <v>0</v>
      </c>
      <c r="I862" t="s">
        <v>747</v>
      </c>
      <c r="J862">
        <v>0</v>
      </c>
      <c r="K862">
        <v>0</v>
      </c>
      <c r="L862">
        <v>0</v>
      </c>
      <c r="M862">
        <v>0</v>
      </c>
    </row>
    <row r="863" spans="6:13" x14ac:dyDescent="0.25">
      <c r="F863" t="s">
        <v>748</v>
      </c>
      <c r="G863">
        <v>0</v>
      </c>
      <c r="H863">
        <v>0</v>
      </c>
      <c r="I863" t="s">
        <v>748</v>
      </c>
      <c r="J863">
        <v>0</v>
      </c>
      <c r="K863">
        <v>0</v>
      </c>
      <c r="L863">
        <v>0</v>
      </c>
      <c r="M863">
        <v>0</v>
      </c>
    </row>
    <row r="864" spans="6:13" x14ac:dyDescent="0.25">
      <c r="F864">
        <v>869291</v>
      </c>
      <c r="G864">
        <v>0</v>
      </c>
      <c r="H864">
        <v>0</v>
      </c>
      <c r="I864">
        <v>869291</v>
      </c>
      <c r="J864">
        <v>0</v>
      </c>
      <c r="K864">
        <v>0</v>
      </c>
      <c r="L864">
        <v>0</v>
      </c>
      <c r="M864">
        <v>0</v>
      </c>
    </row>
    <row r="865" spans="6:13" x14ac:dyDescent="0.25">
      <c r="F865">
        <v>869553</v>
      </c>
      <c r="G865">
        <v>2</v>
      </c>
      <c r="H865">
        <v>0</v>
      </c>
      <c r="I865">
        <v>869553</v>
      </c>
      <c r="J865">
        <v>0</v>
      </c>
      <c r="K865">
        <v>0</v>
      </c>
      <c r="L865">
        <v>1</v>
      </c>
      <c r="M865">
        <v>1</v>
      </c>
    </row>
    <row r="866" spans="6:13" x14ac:dyDescent="0.25">
      <c r="F866" t="s">
        <v>749</v>
      </c>
      <c r="G866">
        <v>0</v>
      </c>
      <c r="H866">
        <v>0</v>
      </c>
      <c r="I866" t="s">
        <v>749</v>
      </c>
      <c r="J866">
        <v>0</v>
      </c>
      <c r="K866">
        <v>0</v>
      </c>
      <c r="L866">
        <v>0</v>
      </c>
      <c r="M866">
        <v>0</v>
      </c>
    </row>
    <row r="867" spans="6:13" x14ac:dyDescent="0.25">
      <c r="F867" t="s">
        <v>750</v>
      </c>
      <c r="G867">
        <v>0</v>
      </c>
      <c r="H867">
        <v>0</v>
      </c>
      <c r="I867" t="s">
        <v>750</v>
      </c>
      <c r="J867">
        <v>0</v>
      </c>
      <c r="K867">
        <v>0</v>
      </c>
      <c r="L867">
        <v>0</v>
      </c>
      <c r="M867">
        <v>0</v>
      </c>
    </row>
    <row r="868" spans="6:13" x14ac:dyDescent="0.25">
      <c r="F868" t="s">
        <v>751</v>
      </c>
      <c r="G868">
        <v>0</v>
      </c>
      <c r="H868">
        <v>0</v>
      </c>
      <c r="I868" t="s">
        <v>751</v>
      </c>
      <c r="J868">
        <v>0</v>
      </c>
      <c r="K868">
        <v>0</v>
      </c>
      <c r="L868">
        <v>0</v>
      </c>
      <c r="M868">
        <v>0</v>
      </c>
    </row>
    <row r="869" spans="6:13" x14ac:dyDescent="0.25">
      <c r="F869">
        <v>773775</v>
      </c>
      <c r="G869">
        <v>0</v>
      </c>
      <c r="H869">
        <v>0</v>
      </c>
      <c r="I869">
        <v>773775</v>
      </c>
      <c r="J869">
        <v>0</v>
      </c>
      <c r="K869">
        <v>3</v>
      </c>
      <c r="L869">
        <v>0</v>
      </c>
      <c r="M869">
        <v>0</v>
      </c>
    </row>
    <row r="870" spans="6:13" x14ac:dyDescent="0.25">
      <c r="F870" t="s">
        <v>752</v>
      </c>
      <c r="G870">
        <v>0</v>
      </c>
      <c r="H870">
        <v>0</v>
      </c>
      <c r="I870" t="s">
        <v>752</v>
      </c>
      <c r="J870">
        <v>0</v>
      </c>
      <c r="K870">
        <v>0</v>
      </c>
      <c r="L870">
        <v>0</v>
      </c>
      <c r="M870">
        <v>0</v>
      </c>
    </row>
    <row r="871" spans="6:13" x14ac:dyDescent="0.25">
      <c r="F871">
        <v>881118</v>
      </c>
      <c r="G871">
        <v>3</v>
      </c>
      <c r="H871">
        <v>15</v>
      </c>
      <c r="I871">
        <v>881118</v>
      </c>
      <c r="J871">
        <v>16</v>
      </c>
      <c r="K871">
        <v>26</v>
      </c>
      <c r="L871">
        <v>6</v>
      </c>
      <c r="M871">
        <v>6</v>
      </c>
    </row>
    <row r="872" spans="6:13" x14ac:dyDescent="0.25">
      <c r="F872" t="s">
        <v>753</v>
      </c>
      <c r="G872">
        <v>0</v>
      </c>
      <c r="H872">
        <v>0</v>
      </c>
      <c r="I872" t="s">
        <v>753</v>
      </c>
      <c r="J872">
        <v>0</v>
      </c>
      <c r="K872">
        <v>0</v>
      </c>
      <c r="L872">
        <v>0</v>
      </c>
      <c r="M872">
        <v>0</v>
      </c>
    </row>
    <row r="873" spans="6:13" x14ac:dyDescent="0.25">
      <c r="F873" t="s">
        <v>754</v>
      </c>
      <c r="G873">
        <v>0</v>
      </c>
      <c r="H873">
        <v>0</v>
      </c>
      <c r="I873" t="s">
        <v>754</v>
      </c>
      <c r="J873">
        <v>0</v>
      </c>
      <c r="K873">
        <v>0</v>
      </c>
      <c r="L873">
        <v>0</v>
      </c>
      <c r="M873">
        <v>0</v>
      </c>
    </row>
    <row r="874" spans="6:13" x14ac:dyDescent="0.25">
      <c r="F874" t="s">
        <v>755</v>
      </c>
      <c r="G874">
        <v>0</v>
      </c>
      <c r="H874">
        <v>0</v>
      </c>
      <c r="I874" t="s">
        <v>755</v>
      </c>
      <c r="J874">
        <v>0</v>
      </c>
      <c r="K874">
        <v>0</v>
      </c>
      <c r="L874">
        <v>0</v>
      </c>
      <c r="M874">
        <v>0</v>
      </c>
    </row>
    <row r="875" spans="6:13" x14ac:dyDescent="0.25">
      <c r="F875" t="s">
        <v>756</v>
      </c>
      <c r="G875">
        <v>0</v>
      </c>
      <c r="H875">
        <v>0</v>
      </c>
      <c r="I875" t="s">
        <v>756</v>
      </c>
      <c r="J875">
        <v>0</v>
      </c>
      <c r="K875">
        <v>0</v>
      </c>
      <c r="L875">
        <v>0</v>
      </c>
      <c r="M875">
        <v>0</v>
      </c>
    </row>
    <row r="876" spans="6:13" x14ac:dyDescent="0.25">
      <c r="F876" t="s">
        <v>757</v>
      </c>
      <c r="G876">
        <v>0</v>
      </c>
      <c r="H876">
        <v>0</v>
      </c>
      <c r="I876" t="s">
        <v>757</v>
      </c>
      <c r="J876">
        <v>0</v>
      </c>
      <c r="K876">
        <v>0</v>
      </c>
      <c r="L876">
        <v>0</v>
      </c>
      <c r="M876">
        <v>0</v>
      </c>
    </row>
    <row r="877" spans="6:13" x14ac:dyDescent="0.25">
      <c r="F877" t="s">
        <v>758</v>
      </c>
      <c r="G877">
        <v>0</v>
      </c>
      <c r="H877">
        <v>0</v>
      </c>
      <c r="I877" t="s">
        <v>758</v>
      </c>
      <c r="J877">
        <v>0</v>
      </c>
      <c r="K877">
        <v>0</v>
      </c>
      <c r="L877">
        <v>0</v>
      </c>
      <c r="M877">
        <v>0</v>
      </c>
    </row>
    <row r="878" spans="6:13" x14ac:dyDescent="0.25">
      <c r="F878" t="s">
        <v>759</v>
      </c>
      <c r="G878">
        <v>0</v>
      </c>
      <c r="H878">
        <v>0</v>
      </c>
      <c r="I878" t="s">
        <v>759</v>
      </c>
      <c r="J878">
        <v>0</v>
      </c>
      <c r="K878">
        <v>0</v>
      </c>
      <c r="L878">
        <v>0</v>
      </c>
      <c r="M878">
        <v>0</v>
      </c>
    </row>
    <row r="879" spans="6:13" x14ac:dyDescent="0.25">
      <c r="F879" t="s">
        <v>760</v>
      </c>
      <c r="G879">
        <v>0</v>
      </c>
      <c r="H879">
        <v>0</v>
      </c>
      <c r="I879" t="s">
        <v>760</v>
      </c>
      <c r="J879">
        <v>0</v>
      </c>
      <c r="K879">
        <v>0</v>
      </c>
      <c r="L879">
        <v>0</v>
      </c>
      <c r="M879">
        <v>0</v>
      </c>
    </row>
    <row r="880" spans="6:13" x14ac:dyDescent="0.25">
      <c r="F880" t="s">
        <v>761</v>
      </c>
      <c r="G880">
        <v>0</v>
      </c>
      <c r="H880">
        <v>0</v>
      </c>
      <c r="I880" t="s">
        <v>761</v>
      </c>
      <c r="J880">
        <v>0</v>
      </c>
      <c r="K880">
        <v>0</v>
      </c>
      <c r="L880">
        <v>0</v>
      </c>
      <c r="M880">
        <v>0</v>
      </c>
    </row>
    <row r="881" spans="6:13" x14ac:dyDescent="0.25">
      <c r="F881" t="s">
        <v>762</v>
      </c>
      <c r="G881">
        <v>0</v>
      </c>
      <c r="H881">
        <v>0</v>
      </c>
      <c r="I881" t="s">
        <v>762</v>
      </c>
      <c r="J881">
        <v>0</v>
      </c>
      <c r="K881">
        <v>0</v>
      </c>
      <c r="L881">
        <v>0</v>
      </c>
      <c r="M881">
        <v>0</v>
      </c>
    </row>
    <row r="882" spans="6:13" x14ac:dyDescent="0.25">
      <c r="F882" t="s">
        <v>763</v>
      </c>
      <c r="G882">
        <v>0</v>
      </c>
      <c r="H882">
        <v>0</v>
      </c>
      <c r="I882" t="s">
        <v>763</v>
      </c>
      <c r="J882">
        <v>0</v>
      </c>
      <c r="K882">
        <v>0</v>
      </c>
      <c r="L882">
        <v>0</v>
      </c>
      <c r="M882">
        <v>0</v>
      </c>
    </row>
    <row r="883" spans="6:13" x14ac:dyDescent="0.25">
      <c r="F883">
        <v>877932</v>
      </c>
      <c r="G883">
        <v>0</v>
      </c>
      <c r="H883">
        <v>0</v>
      </c>
      <c r="I883">
        <v>877932</v>
      </c>
      <c r="J883">
        <v>0</v>
      </c>
      <c r="K883">
        <v>0</v>
      </c>
      <c r="L883">
        <v>0</v>
      </c>
      <c r="M883">
        <v>0</v>
      </c>
    </row>
    <row r="884" spans="6:13" x14ac:dyDescent="0.25">
      <c r="F884" t="s">
        <v>764</v>
      </c>
      <c r="G884">
        <v>0</v>
      </c>
      <c r="H884">
        <v>0</v>
      </c>
      <c r="I884" t="s">
        <v>764</v>
      </c>
      <c r="J884">
        <v>0</v>
      </c>
      <c r="K884">
        <v>0</v>
      </c>
      <c r="L884">
        <v>0</v>
      </c>
      <c r="M884">
        <v>0</v>
      </c>
    </row>
    <row r="885" spans="6:13" x14ac:dyDescent="0.25">
      <c r="F885" t="s">
        <v>765</v>
      </c>
      <c r="G885">
        <v>0</v>
      </c>
      <c r="H885">
        <v>0</v>
      </c>
      <c r="I885" t="s">
        <v>765</v>
      </c>
      <c r="J885">
        <v>0</v>
      </c>
      <c r="K885">
        <v>0</v>
      </c>
      <c r="L885">
        <v>0</v>
      </c>
      <c r="M885">
        <v>0</v>
      </c>
    </row>
    <row r="886" spans="6:13" x14ac:dyDescent="0.25">
      <c r="F886" t="s">
        <v>766</v>
      </c>
      <c r="G886">
        <v>0</v>
      </c>
      <c r="H886">
        <v>0</v>
      </c>
      <c r="I886" t="s">
        <v>766</v>
      </c>
      <c r="J886">
        <v>0</v>
      </c>
      <c r="K886">
        <v>0</v>
      </c>
      <c r="L886">
        <v>0</v>
      </c>
      <c r="M886">
        <v>0</v>
      </c>
    </row>
    <row r="887" spans="6:13" x14ac:dyDescent="0.25">
      <c r="F887" t="s">
        <v>767</v>
      </c>
      <c r="G887">
        <v>0</v>
      </c>
      <c r="H887">
        <v>0</v>
      </c>
      <c r="I887" t="s">
        <v>767</v>
      </c>
      <c r="J887">
        <v>0</v>
      </c>
      <c r="K887">
        <v>0</v>
      </c>
      <c r="L887">
        <v>0</v>
      </c>
      <c r="M887">
        <v>0</v>
      </c>
    </row>
    <row r="888" spans="6:13" x14ac:dyDescent="0.25">
      <c r="F888" t="s">
        <v>768</v>
      </c>
      <c r="G888">
        <v>0</v>
      </c>
      <c r="H888">
        <v>0</v>
      </c>
      <c r="I888" t="s">
        <v>768</v>
      </c>
      <c r="J888">
        <v>0</v>
      </c>
      <c r="K888">
        <v>0</v>
      </c>
      <c r="L888">
        <v>0</v>
      </c>
      <c r="M888">
        <v>0</v>
      </c>
    </row>
    <row r="889" spans="6:13" x14ac:dyDescent="0.25">
      <c r="F889" t="s">
        <v>769</v>
      </c>
      <c r="G889">
        <v>0</v>
      </c>
      <c r="H889">
        <v>0</v>
      </c>
      <c r="I889" t="s">
        <v>769</v>
      </c>
      <c r="J889">
        <v>0</v>
      </c>
      <c r="K889">
        <v>0</v>
      </c>
      <c r="L889">
        <v>0</v>
      </c>
      <c r="M889">
        <v>0</v>
      </c>
    </row>
    <row r="890" spans="6:13" x14ac:dyDescent="0.25">
      <c r="F890" t="s">
        <v>770</v>
      </c>
      <c r="G890">
        <v>0</v>
      </c>
      <c r="H890">
        <v>0</v>
      </c>
      <c r="I890" t="s">
        <v>770</v>
      </c>
      <c r="J890">
        <v>0</v>
      </c>
      <c r="K890">
        <v>0</v>
      </c>
      <c r="L890">
        <v>0</v>
      </c>
      <c r="M890">
        <v>0</v>
      </c>
    </row>
    <row r="891" spans="6:13" x14ac:dyDescent="0.25">
      <c r="F891" t="s">
        <v>771</v>
      </c>
      <c r="G891">
        <v>0</v>
      </c>
      <c r="H891">
        <v>0</v>
      </c>
      <c r="I891" t="s">
        <v>771</v>
      </c>
      <c r="J891">
        <v>0</v>
      </c>
      <c r="K891">
        <v>0</v>
      </c>
      <c r="L891">
        <v>0</v>
      </c>
      <c r="M891">
        <v>0</v>
      </c>
    </row>
    <row r="892" spans="6:13" x14ac:dyDescent="0.25">
      <c r="F892" t="s">
        <v>772</v>
      </c>
      <c r="G892">
        <v>0</v>
      </c>
      <c r="H892">
        <v>0</v>
      </c>
      <c r="I892" t="s">
        <v>772</v>
      </c>
      <c r="J892">
        <v>0</v>
      </c>
      <c r="K892">
        <v>0</v>
      </c>
      <c r="L892">
        <v>0</v>
      </c>
      <c r="M892">
        <v>0</v>
      </c>
    </row>
    <row r="893" spans="6:13" x14ac:dyDescent="0.25">
      <c r="F893" t="s">
        <v>773</v>
      </c>
      <c r="G893">
        <v>0</v>
      </c>
      <c r="H893">
        <v>0</v>
      </c>
      <c r="I893" t="s">
        <v>773</v>
      </c>
      <c r="J893">
        <v>0</v>
      </c>
      <c r="K893">
        <v>0</v>
      </c>
      <c r="L893">
        <v>0</v>
      </c>
      <c r="M893">
        <v>0</v>
      </c>
    </row>
    <row r="894" spans="6:13" x14ac:dyDescent="0.25">
      <c r="F894" t="s">
        <v>774</v>
      </c>
      <c r="G894">
        <v>0</v>
      </c>
      <c r="H894">
        <v>0</v>
      </c>
      <c r="I894" t="s">
        <v>774</v>
      </c>
      <c r="J894">
        <v>0</v>
      </c>
      <c r="K894">
        <v>0</v>
      </c>
      <c r="L894">
        <v>0</v>
      </c>
      <c r="M894">
        <v>0</v>
      </c>
    </row>
    <row r="895" spans="6:13" x14ac:dyDescent="0.25">
      <c r="F895">
        <v>881119</v>
      </c>
      <c r="G895">
        <v>0</v>
      </c>
      <c r="H895">
        <v>0</v>
      </c>
      <c r="I895">
        <v>881119</v>
      </c>
      <c r="J895">
        <v>0</v>
      </c>
      <c r="K895">
        <v>0</v>
      </c>
      <c r="L895">
        <v>0</v>
      </c>
      <c r="M895">
        <v>0</v>
      </c>
    </row>
    <row r="896" spans="6:13" x14ac:dyDescent="0.25">
      <c r="F896" t="s">
        <v>775</v>
      </c>
      <c r="G896">
        <v>0</v>
      </c>
      <c r="H896">
        <v>0</v>
      </c>
      <c r="I896" t="s">
        <v>775</v>
      </c>
      <c r="J896">
        <v>0</v>
      </c>
      <c r="K896">
        <v>0</v>
      </c>
      <c r="L896">
        <v>0</v>
      </c>
      <c r="M896">
        <v>0</v>
      </c>
    </row>
    <row r="897" spans="6:13" x14ac:dyDescent="0.25">
      <c r="F897" t="s">
        <v>776</v>
      </c>
      <c r="G897">
        <v>0</v>
      </c>
      <c r="H897">
        <v>0</v>
      </c>
      <c r="I897" t="s">
        <v>776</v>
      </c>
      <c r="J897">
        <v>0</v>
      </c>
      <c r="K897">
        <v>0</v>
      </c>
      <c r="L897">
        <v>0</v>
      </c>
      <c r="M897">
        <v>0</v>
      </c>
    </row>
    <row r="898" spans="6:13" x14ac:dyDescent="0.25">
      <c r="F898" t="s">
        <v>777</v>
      </c>
      <c r="G898">
        <v>0</v>
      </c>
      <c r="H898">
        <v>0</v>
      </c>
      <c r="I898" t="s">
        <v>777</v>
      </c>
      <c r="J898">
        <v>0</v>
      </c>
      <c r="K898">
        <v>0</v>
      </c>
      <c r="L898">
        <v>0</v>
      </c>
      <c r="M898">
        <v>0</v>
      </c>
    </row>
    <row r="899" spans="6:13" x14ac:dyDescent="0.25">
      <c r="F899" t="s">
        <v>778</v>
      </c>
      <c r="G899">
        <v>0</v>
      </c>
      <c r="H899">
        <v>0</v>
      </c>
      <c r="I899" t="s">
        <v>778</v>
      </c>
      <c r="J899">
        <v>2</v>
      </c>
      <c r="K899">
        <v>0</v>
      </c>
      <c r="L899">
        <v>0</v>
      </c>
      <c r="M899">
        <v>0</v>
      </c>
    </row>
    <row r="900" spans="6:13" x14ac:dyDescent="0.25">
      <c r="F900" t="s">
        <v>779</v>
      </c>
      <c r="G900">
        <v>0</v>
      </c>
      <c r="H900">
        <v>0</v>
      </c>
      <c r="I900" t="s">
        <v>779</v>
      </c>
      <c r="J900">
        <v>0</v>
      </c>
      <c r="K900">
        <v>0</v>
      </c>
      <c r="L900">
        <v>0</v>
      </c>
      <c r="M900">
        <v>0</v>
      </c>
    </row>
    <row r="901" spans="6:13" x14ac:dyDescent="0.25">
      <c r="F901" t="s">
        <v>780</v>
      </c>
      <c r="G901">
        <v>0</v>
      </c>
      <c r="H901">
        <v>0</v>
      </c>
      <c r="I901" t="s">
        <v>780</v>
      </c>
      <c r="J901">
        <v>0</v>
      </c>
      <c r="K901">
        <v>0</v>
      </c>
      <c r="L901">
        <v>0</v>
      </c>
      <c r="M901">
        <v>0</v>
      </c>
    </row>
    <row r="902" spans="6:13" x14ac:dyDescent="0.25">
      <c r="F902" t="s">
        <v>781</v>
      </c>
      <c r="G902">
        <v>0</v>
      </c>
      <c r="H902">
        <v>0</v>
      </c>
      <c r="I902" t="s">
        <v>781</v>
      </c>
      <c r="J902">
        <v>0</v>
      </c>
      <c r="K902">
        <v>0</v>
      </c>
      <c r="L902">
        <v>0</v>
      </c>
      <c r="M902">
        <v>0</v>
      </c>
    </row>
    <row r="903" spans="6:13" x14ac:dyDescent="0.25">
      <c r="F903" t="s">
        <v>782</v>
      </c>
      <c r="G903">
        <v>0</v>
      </c>
      <c r="H903">
        <v>0</v>
      </c>
      <c r="I903" t="s">
        <v>782</v>
      </c>
      <c r="J903">
        <v>0</v>
      </c>
      <c r="K903">
        <v>0</v>
      </c>
      <c r="L903">
        <v>0</v>
      </c>
      <c r="M903">
        <v>0</v>
      </c>
    </row>
    <row r="904" spans="6:13" x14ac:dyDescent="0.25">
      <c r="F904" t="s">
        <v>783</v>
      </c>
      <c r="G904">
        <v>0</v>
      </c>
      <c r="H904">
        <v>0</v>
      </c>
      <c r="I904" t="s">
        <v>783</v>
      </c>
      <c r="J904">
        <v>0</v>
      </c>
      <c r="K904">
        <v>0</v>
      </c>
      <c r="L904">
        <v>0</v>
      </c>
      <c r="M904">
        <v>0</v>
      </c>
    </row>
    <row r="905" spans="6:13" x14ac:dyDescent="0.25">
      <c r="F905" t="s">
        <v>784</v>
      </c>
      <c r="G905">
        <v>0</v>
      </c>
      <c r="H905">
        <v>0</v>
      </c>
      <c r="I905" t="s">
        <v>784</v>
      </c>
      <c r="J905">
        <v>0</v>
      </c>
      <c r="K905">
        <v>0</v>
      </c>
      <c r="L905">
        <v>0</v>
      </c>
      <c r="M905">
        <v>0</v>
      </c>
    </row>
    <row r="906" spans="6:13" x14ac:dyDescent="0.25">
      <c r="F906" t="s">
        <v>785</v>
      </c>
      <c r="G906">
        <v>0</v>
      </c>
      <c r="H906">
        <v>0</v>
      </c>
      <c r="I906" t="s">
        <v>785</v>
      </c>
      <c r="J906">
        <v>0</v>
      </c>
      <c r="K906">
        <v>0</v>
      </c>
      <c r="L906">
        <v>0</v>
      </c>
      <c r="M906">
        <v>0</v>
      </c>
    </row>
    <row r="907" spans="6:13" x14ac:dyDescent="0.25">
      <c r="F907" t="s">
        <v>786</v>
      </c>
      <c r="G907">
        <v>0</v>
      </c>
      <c r="H907">
        <v>0</v>
      </c>
      <c r="I907" t="s">
        <v>786</v>
      </c>
      <c r="J907">
        <v>0</v>
      </c>
      <c r="K907">
        <v>0</v>
      </c>
      <c r="L907">
        <v>0</v>
      </c>
      <c r="M907">
        <v>0</v>
      </c>
    </row>
    <row r="908" spans="6:13" x14ac:dyDescent="0.25">
      <c r="F908" t="s">
        <v>787</v>
      </c>
      <c r="G908">
        <v>0</v>
      </c>
      <c r="H908">
        <v>0</v>
      </c>
      <c r="I908" t="s">
        <v>787</v>
      </c>
      <c r="J908">
        <v>0</v>
      </c>
      <c r="K908">
        <v>0</v>
      </c>
      <c r="L908">
        <v>0</v>
      </c>
      <c r="M908">
        <v>0</v>
      </c>
    </row>
    <row r="909" spans="6:13" x14ac:dyDescent="0.25">
      <c r="F909" t="s">
        <v>788</v>
      </c>
      <c r="G909">
        <v>0</v>
      </c>
      <c r="H909">
        <v>0</v>
      </c>
      <c r="I909" t="s">
        <v>788</v>
      </c>
      <c r="J909">
        <v>0</v>
      </c>
      <c r="K909">
        <v>0</v>
      </c>
      <c r="L909">
        <v>0</v>
      </c>
      <c r="M909">
        <v>0</v>
      </c>
    </row>
    <row r="910" spans="6:13" x14ac:dyDescent="0.25">
      <c r="F910" t="s">
        <v>789</v>
      </c>
      <c r="G910">
        <v>0</v>
      </c>
      <c r="H910">
        <v>0</v>
      </c>
      <c r="I910" t="s">
        <v>789</v>
      </c>
      <c r="J910">
        <v>0</v>
      </c>
      <c r="K910">
        <v>0</v>
      </c>
      <c r="L910">
        <v>0</v>
      </c>
      <c r="M910">
        <v>0</v>
      </c>
    </row>
    <row r="911" spans="6:13" x14ac:dyDescent="0.25">
      <c r="F911" t="s">
        <v>790</v>
      </c>
      <c r="G911">
        <v>0</v>
      </c>
      <c r="H911">
        <v>0</v>
      </c>
      <c r="I911" t="s">
        <v>790</v>
      </c>
      <c r="J911">
        <v>0</v>
      </c>
      <c r="K911">
        <v>0</v>
      </c>
      <c r="L911">
        <v>0</v>
      </c>
      <c r="M911">
        <v>0</v>
      </c>
    </row>
    <row r="912" spans="6:13" x14ac:dyDescent="0.25">
      <c r="F912">
        <v>880912</v>
      </c>
      <c r="G912">
        <v>0</v>
      </c>
      <c r="H912">
        <v>0</v>
      </c>
      <c r="I912">
        <v>880912</v>
      </c>
      <c r="J912">
        <v>0</v>
      </c>
      <c r="K912">
        <v>0</v>
      </c>
      <c r="L912">
        <v>0</v>
      </c>
      <c r="M912">
        <v>0</v>
      </c>
    </row>
    <row r="913" spans="6:13" x14ac:dyDescent="0.25">
      <c r="F913">
        <v>880946</v>
      </c>
      <c r="G913">
        <v>0</v>
      </c>
      <c r="H913">
        <v>0</v>
      </c>
      <c r="I913">
        <v>880946</v>
      </c>
      <c r="J913">
        <v>0</v>
      </c>
      <c r="K913">
        <v>0</v>
      </c>
      <c r="L913">
        <v>0</v>
      </c>
      <c r="M913">
        <v>0</v>
      </c>
    </row>
    <row r="914" spans="6:13" x14ac:dyDescent="0.25">
      <c r="F914">
        <v>874946</v>
      </c>
      <c r="G914">
        <v>0</v>
      </c>
      <c r="H914">
        <v>0</v>
      </c>
      <c r="I914">
        <v>874946</v>
      </c>
      <c r="J914">
        <v>0</v>
      </c>
      <c r="K914">
        <v>0</v>
      </c>
      <c r="L914">
        <v>0</v>
      </c>
      <c r="M914">
        <v>0</v>
      </c>
    </row>
    <row r="915" spans="6:13" x14ac:dyDescent="0.25">
      <c r="F915" t="s">
        <v>791</v>
      </c>
      <c r="G915">
        <v>0</v>
      </c>
      <c r="H915">
        <v>0</v>
      </c>
      <c r="I915" t="s">
        <v>791</v>
      </c>
      <c r="J915">
        <v>0</v>
      </c>
      <c r="K915">
        <v>0</v>
      </c>
      <c r="L915">
        <v>0</v>
      </c>
      <c r="M915">
        <v>0</v>
      </c>
    </row>
    <row r="916" spans="6:13" x14ac:dyDescent="0.25">
      <c r="F916" t="s">
        <v>792</v>
      </c>
      <c r="G916">
        <v>0</v>
      </c>
      <c r="H916">
        <v>0</v>
      </c>
      <c r="I916" t="s">
        <v>792</v>
      </c>
      <c r="J916">
        <v>0</v>
      </c>
      <c r="K916">
        <v>0</v>
      </c>
      <c r="L916">
        <v>0</v>
      </c>
      <c r="M916">
        <v>0</v>
      </c>
    </row>
    <row r="917" spans="6:13" x14ac:dyDescent="0.25">
      <c r="F917" t="s">
        <v>793</v>
      </c>
      <c r="G917">
        <v>0</v>
      </c>
      <c r="H917">
        <v>0</v>
      </c>
      <c r="I917" t="s">
        <v>793</v>
      </c>
      <c r="J917">
        <v>3</v>
      </c>
      <c r="K917">
        <v>4</v>
      </c>
      <c r="L917">
        <v>0</v>
      </c>
      <c r="M917">
        <v>0</v>
      </c>
    </row>
    <row r="918" spans="6:13" x14ac:dyDescent="0.25">
      <c r="F918" t="s">
        <v>794</v>
      </c>
      <c r="G918">
        <v>0</v>
      </c>
      <c r="H918">
        <v>0</v>
      </c>
      <c r="I918" t="s">
        <v>794</v>
      </c>
      <c r="J918">
        <v>0</v>
      </c>
      <c r="K918">
        <v>0</v>
      </c>
      <c r="L918">
        <v>0</v>
      </c>
      <c r="M918">
        <v>0</v>
      </c>
    </row>
    <row r="919" spans="6:13" x14ac:dyDescent="0.25">
      <c r="F919" t="s">
        <v>795</v>
      </c>
      <c r="G919">
        <v>0</v>
      </c>
      <c r="H919">
        <v>0</v>
      </c>
      <c r="I919" t="s">
        <v>795</v>
      </c>
      <c r="J919">
        <v>0</v>
      </c>
      <c r="K919">
        <v>0</v>
      </c>
      <c r="L919">
        <v>0</v>
      </c>
      <c r="M919">
        <v>0</v>
      </c>
    </row>
    <row r="920" spans="6:13" x14ac:dyDescent="0.25">
      <c r="F920" t="s">
        <v>796</v>
      </c>
      <c r="G920">
        <v>0</v>
      </c>
      <c r="H920">
        <v>0</v>
      </c>
      <c r="I920" t="s">
        <v>796</v>
      </c>
      <c r="J920">
        <v>0</v>
      </c>
      <c r="K920">
        <v>0</v>
      </c>
      <c r="L920">
        <v>0</v>
      </c>
      <c r="M920">
        <v>0</v>
      </c>
    </row>
    <row r="921" spans="6:13" x14ac:dyDescent="0.25">
      <c r="F921">
        <v>885120</v>
      </c>
      <c r="G921">
        <v>0</v>
      </c>
      <c r="H921">
        <v>0</v>
      </c>
      <c r="I921">
        <v>885120</v>
      </c>
      <c r="J921">
        <v>0</v>
      </c>
      <c r="K921">
        <v>0</v>
      </c>
      <c r="L921">
        <v>0</v>
      </c>
      <c r="M921">
        <v>1</v>
      </c>
    </row>
    <row r="922" spans="6:13" x14ac:dyDescent="0.25">
      <c r="F922">
        <v>885194</v>
      </c>
      <c r="G922">
        <v>0</v>
      </c>
      <c r="H922">
        <v>0</v>
      </c>
      <c r="I922">
        <v>885194</v>
      </c>
      <c r="J922">
        <v>0</v>
      </c>
      <c r="K922">
        <v>0</v>
      </c>
      <c r="L922">
        <v>0</v>
      </c>
      <c r="M922">
        <v>0</v>
      </c>
    </row>
    <row r="923" spans="6:13" x14ac:dyDescent="0.25">
      <c r="F923">
        <v>874950</v>
      </c>
      <c r="G923">
        <v>0</v>
      </c>
      <c r="H923">
        <v>0</v>
      </c>
      <c r="I923">
        <v>874950</v>
      </c>
      <c r="J923">
        <v>0</v>
      </c>
      <c r="K923">
        <v>0</v>
      </c>
      <c r="L923">
        <v>0</v>
      </c>
      <c r="M923">
        <v>0</v>
      </c>
    </row>
    <row r="924" spans="6:13" x14ac:dyDescent="0.25">
      <c r="F924">
        <v>803820</v>
      </c>
      <c r="G924">
        <v>0</v>
      </c>
      <c r="H924">
        <v>0</v>
      </c>
      <c r="I924">
        <v>803820</v>
      </c>
      <c r="J924">
        <v>0</v>
      </c>
      <c r="K924">
        <v>0</v>
      </c>
      <c r="L924">
        <v>0</v>
      </c>
      <c r="M924">
        <v>0</v>
      </c>
    </row>
    <row r="925" spans="6:13" x14ac:dyDescent="0.25">
      <c r="F925">
        <v>881285</v>
      </c>
      <c r="G925">
        <v>24</v>
      </c>
      <c r="H925">
        <v>72</v>
      </c>
      <c r="I925">
        <v>881285</v>
      </c>
      <c r="J925">
        <v>6</v>
      </c>
      <c r="K925">
        <v>11</v>
      </c>
      <c r="L925">
        <v>12</v>
      </c>
      <c r="M925">
        <v>56</v>
      </c>
    </row>
    <row r="926" spans="6:13" x14ac:dyDescent="0.25">
      <c r="F926" t="s">
        <v>797</v>
      </c>
      <c r="G926">
        <v>0</v>
      </c>
      <c r="H926">
        <v>0</v>
      </c>
      <c r="I926" t="s">
        <v>797</v>
      </c>
      <c r="J926">
        <v>0</v>
      </c>
      <c r="K926">
        <v>0</v>
      </c>
      <c r="L926">
        <v>0</v>
      </c>
      <c r="M926">
        <v>0</v>
      </c>
    </row>
    <row r="927" spans="6:13" x14ac:dyDescent="0.25">
      <c r="F927" t="s">
        <v>798</v>
      </c>
      <c r="G927">
        <v>0</v>
      </c>
      <c r="H927">
        <v>0</v>
      </c>
      <c r="I927" t="s">
        <v>798</v>
      </c>
      <c r="J927">
        <v>0</v>
      </c>
      <c r="K927">
        <v>0</v>
      </c>
      <c r="L927">
        <v>0</v>
      </c>
      <c r="M927">
        <v>0</v>
      </c>
    </row>
    <row r="928" spans="6:13" x14ac:dyDescent="0.25">
      <c r="F928" t="s">
        <v>799</v>
      </c>
      <c r="G928">
        <v>0</v>
      </c>
      <c r="H928">
        <v>0</v>
      </c>
      <c r="I928" t="s">
        <v>799</v>
      </c>
      <c r="J928">
        <v>0</v>
      </c>
      <c r="K928">
        <v>0</v>
      </c>
      <c r="L928">
        <v>0</v>
      </c>
      <c r="M928">
        <v>0</v>
      </c>
    </row>
    <row r="929" spans="6:13" x14ac:dyDescent="0.25">
      <c r="F929" t="s">
        <v>800</v>
      </c>
      <c r="G929">
        <v>0</v>
      </c>
      <c r="H929">
        <v>0</v>
      </c>
      <c r="I929" t="s">
        <v>800</v>
      </c>
      <c r="J929">
        <v>0</v>
      </c>
      <c r="K929">
        <v>0</v>
      </c>
      <c r="L929">
        <v>0</v>
      </c>
      <c r="M929">
        <v>0</v>
      </c>
    </row>
    <row r="930" spans="6:13" x14ac:dyDescent="0.25">
      <c r="F930" t="s">
        <v>801</v>
      </c>
      <c r="G930">
        <v>0</v>
      </c>
      <c r="H930">
        <v>0</v>
      </c>
      <c r="I930" t="s">
        <v>801</v>
      </c>
      <c r="J930">
        <v>0</v>
      </c>
      <c r="K930">
        <v>0</v>
      </c>
      <c r="L930">
        <v>0</v>
      </c>
      <c r="M930">
        <v>0</v>
      </c>
    </row>
    <row r="931" spans="6:13" x14ac:dyDescent="0.25">
      <c r="F931" t="s">
        <v>802</v>
      </c>
      <c r="G931">
        <v>0</v>
      </c>
      <c r="H931">
        <v>0</v>
      </c>
      <c r="I931" t="s">
        <v>802</v>
      </c>
      <c r="J931">
        <v>0</v>
      </c>
      <c r="K931">
        <v>0</v>
      </c>
      <c r="L931">
        <v>0</v>
      </c>
      <c r="M931">
        <v>0</v>
      </c>
    </row>
    <row r="932" spans="6:13" x14ac:dyDescent="0.25">
      <c r="F932" t="s">
        <v>803</v>
      </c>
      <c r="G932">
        <v>0</v>
      </c>
      <c r="H932">
        <v>0</v>
      </c>
      <c r="I932" t="s">
        <v>803</v>
      </c>
      <c r="J932">
        <v>0</v>
      </c>
      <c r="K932">
        <v>0</v>
      </c>
      <c r="L932">
        <v>0</v>
      </c>
      <c r="M932">
        <v>0</v>
      </c>
    </row>
    <row r="933" spans="6:13" x14ac:dyDescent="0.25">
      <c r="F933" t="s">
        <v>804</v>
      </c>
      <c r="G933">
        <v>0</v>
      </c>
      <c r="H933">
        <v>0</v>
      </c>
      <c r="I933" t="s">
        <v>804</v>
      </c>
      <c r="J933">
        <v>0</v>
      </c>
      <c r="K933">
        <v>0</v>
      </c>
      <c r="L933">
        <v>0</v>
      </c>
      <c r="M933">
        <v>0</v>
      </c>
    </row>
    <row r="934" spans="6:13" x14ac:dyDescent="0.25">
      <c r="F934" t="s">
        <v>805</v>
      </c>
      <c r="G934">
        <v>0</v>
      </c>
      <c r="H934">
        <v>0</v>
      </c>
      <c r="I934" t="s">
        <v>805</v>
      </c>
      <c r="J934">
        <v>0</v>
      </c>
      <c r="K934">
        <v>0</v>
      </c>
      <c r="L934">
        <v>0</v>
      </c>
      <c r="M934">
        <v>0</v>
      </c>
    </row>
    <row r="935" spans="6:13" x14ac:dyDescent="0.25">
      <c r="F935" t="s">
        <v>806</v>
      </c>
      <c r="G935">
        <v>0</v>
      </c>
      <c r="H935">
        <v>0</v>
      </c>
      <c r="I935" t="s">
        <v>806</v>
      </c>
      <c r="J935">
        <v>0</v>
      </c>
      <c r="K935">
        <v>0</v>
      </c>
      <c r="L935">
        <v>0</v>
      </c>
      <c r="M935">
        <v>0</v>
      </c>
    </row>
    <row r="936" spans="6:13" x14ac:dyDescent="0.25">
      <c r="F936" t="s">
        <v>807</v>
      </c>
      <c r="G936">
        <v>0</v>
      </c>
      <c r="H936">
        <v>0</v>
      </c>
      <c r="I936" t="s">
        <v>807</v>
      </c>
      <c r="J936">
        <v>0</v>
      </c>
      <c r="K936">
        <v>0</v>
      </c>
      <c r="L936">
        <v>0</v>
      </c>
      <c r="M936">
        <v>0</v>
      </c>
    </row>
    <row r="937" spans="6:13" x14ac:dyDescent="0.25">
      <c r="F937" t="s">
        <v>808</v>
      </c>
      <c r="G937">
        <v>0</v>
      </c>
      <c r="H937">
        <v>0</v>
      </c>
      <c r="I937" t="s">
        <v>808</v>
      </c>
      <c r="J937">
        <v>0</v>
      </c>
      <c r="K937">
        <v>0</v>
      </c>
      <c r="L937">
        <v>0</v>
      </c>
      <c r="M937">
        <v>0</v>
      </c>
    </row>
    <row r="938" spans="6:13" x14ac:dyDescent="0.25">
      <c r="F938" t="s">
        <v>809</v>
      </c>
      <c r="G938">
        <v>0</v>
      </c>
      <c r="H938">
        <v>0</v>
      </c>
      <c r="I938" t="s">
        <v>809</v>
      </c>
      <c r="J938">
        <v>0</v>
      </c>
      <c r="K938">
        <v>0</v>
      </c>
      <c r="L938">
        <v>0</v>
      </c>
      <c r="M938">
        <v>0</v>
      </c>
    </row>
    <row r="939" spans="6:13" x14ac:dyDescent="0.25">
      <c r="F939" t="s">
        <v>810</v>
      </c>
      <c r="G939">
        <v>0</v>
      </c>
      <c r="H939">
        <v>0</v>
      </c>
      <c r="I939" t="s">
        <v>810</v>
      </c>
      <c r="J939">
        <v>0</v>
      </c>
      <c r="K939">
        <v>0</v>
      </c>
      <c r="L939">
        <v>0</v>
      </c>
      <c r="M939">
        <v>0</v>
      </c>
    </row>
    <row r="940" spans="6:13" x14ac:dyDescent="0.25">
      <c r="F940" t="s">
        <v>811</v>
      </c>
      <c r="G940">
        <v>0</v>
      </c>
      <c r="H940">
        <v>0</v>
      </c>
      <c r="I940" t="s">
        <v>811</v>
      </c>
      <c r="J940">
        <v>0</v>
      </c>
      <c r="K940">
        <v>0</v>
      </c>
      <c r="L940">
        <v>0</v>
      </c>
      <c r="M940">
        <v>0</v>
      </c>
    </row>
    <row r="941" spans="6:13" x14ac:dyDescent="0.25">
      <c r="F941" t="s">
        <v>812</v>
      </c>
      <c r="G941">
        <v>0</v>
      </c>
      <c r="H941">
        <v>0</v>
      </c>
      <c r="I941" t="s">
        <v>812</v>
      </c>
      <c r="J941">
        <v>0</v>
      </c>
      <c r="K941">
        <v>0</v>
      </c>
      <c r="L941">
        <v>0</v>
      </c>
      <c r="M941">
        <v>0</v>
      </c>
    </row>
    <row r="942" spans="6:13" x14ac:dyDescent="0.25">
      <c r="F942" t="s">
        <v>813</v>
      </c>
      <c r="G942">
        <v>0</v>
      </c>
      <c r="H942">
        <v>0</v>
      </c>
      <c r="I942" t="s">
        <v>813</v>
      </c>
      <c r="J942">
        <v>0</v>
      </c>
      <c r="K942">
        <v>0</v>
      </c>
      <c r="L942">
        <v>0</v>
      </c>
      <c r="M942">
        <v>0</v>
      </c>
    </row>
    <row r="943" spans="6:13" x14ac:dyDescent="0.25">
      <c r="F943" t="s">
        <v>814</v>
      </c>
      <c r="G943">
        <v>0</v>
      </c>
      <c r="H943">
        <v>0</v>
      </c>
      <c r="I943" t="s">
        <v>814</v>
      </c>
      <c r="J943">
        <v>0</v>
      </c>
      <c r="K943">
        <v>0</v>
      </c>
      <c r="L943">
        <v>0</v>
      </c>
      <c r="M943">
        <v>0</v>
      </c>
    </row>
    <row r="944" spans="6:13" x14ac:dyDescent="0.25">
      <c r="F944" t="s">
        <v>815</v>
      </c>
      <c r="G944">
        <v>0</v>
      </c>
      <c r="H944">
        <v>0</v>
      </c>
      <c r="I944" t="s">
        <v>815</v>
      </c>
      <c r="J944">
        <v>0</v>
      </c>
      <c r="K944">
        <v>0</v>
      </c>
      <c r="L944">
        <v>0</v>
      </c>
      <c r="M944">
        <v>0</v>
      </c>
    </row>
    <row r="945" spans="6:13" x14ac:dyDescent="0.25">
      <c r="F945" t="s">
        <v>816</v>
      </c>
      <c r="G945">
        <v>0</v>
      </c>
      <c r="H945">
        <v>0</v>
      </c>
      <c r="I945" t="s">
        <v>816</v>
      </c>
      <c r="J945">
        <v>0</v>
      </c>
      <c r="K945">
        <v>0</v>
      </c>
      <c r="L945">
        <v>0</v>
      </c>
      <c r="M945">
        <v>0</v>
      </c>
    </row>
    <row r="946" spans="6:13" x14ac:dyDescent="0.25">
      <c r="F946" t="s">
        <v>817</v>
      </c>
      <c r="G946">
        <v>0</v>
      </c>
      <c r="H946">
        <v>0</v>
      </c>
      <c r="I946" t="s">
        <v>817</v>
      </c>
      <c r="J946">
        <v>0</v>
      </c>
      <c r="K946">
        <v>0</v>
      </c>
      <c r="L946">
        <v>0</v>
      </c>
      <c r="M946">
        <v>0</v>
      </c>
    </row>
    <row r="947" spans="6:13" x14ac:dyDescent="0.25">
      <c r="F947" t="s">
        <v>818</v>
      </c>
      <c r="G947">
        <v>0</v>
      </c>
      <c r="H947">
        <v>0</v>
      </c>
      <c r="I947" t="s">
        <v>818</v>
      </c>
      <c r="J947">
        <v>0</v>
      </c>
      <c r="K947">
        <v>0</v>
      </c>
      <c r="L947">
        <v>0</v>
      </c>
      <c r="M947">
        <v>0</v>
      </c>
    </row>
    <row r="948" spans="6:13" x14ac:dyDescent="0.25">
      <c r="F948" t="s">
        <v>819</v>
      </c>
      <c r="G948">
        <v>0</v>
      </c>
      <c r="H948">
        <v>0</v>
      </c>
      <c r="I948" t="s">
        <v>819</v>
      </c>
      <c r="J948">
        <v>0</v>
      </c>
      <c r="K948">
        <v>0</v>
      </c>
      <c r="L948">
        <v>0</v>
      </c>
      <c r="M948">
        <v>0</v>
      </c>
    </row>
    <row r="949" spans="6:13" x14ac:dyDescent="0.25">
      <c r="F949">
        <v>881568</v>
      </c>
      <c r="G949">
        <v>0</v>
      </c>
      <c r="H949">
        <v>0</v>
      </c>
      <c r="I949">
        <v>881568</v>
      </c>
      <c r="J949">
        <v>0</v>
      </c>
      <c r="K949">
        <v>0</v>
      </c>
      <c r="L949">
        <v>0</v>
      </c>
      <c r="M949">
        <v>0</v>
      </c>
    </row>
    <row r="950" spans="6:13" x14ac:dyDescent="0.25">
      <c r="F950">
        <v>550001</v>
      </c>
      <c r="G950">
        <v>0</v>
      </c>
      <c r="H950">
        <v>0</v>
      </c>
      <c r="I950">
        <v>550001</v>
      </c>
      <c r="J950">
        <v>0</v>
      </c>
      <c r="K950">
        <v>0</v>
      </c>
      <c r="L950">
        <v>0</v>
      </c>
      <c r="M950">
        <v>0</v>
      </c>
    </row>
    <row r="951" spans="6:13" x14ac:dyDescent="0.25">
      <c r="F951">
        <v>450001</v>
      </c>
      <c r="G951">
        <v>0</v>
      </c>
      <c r="H951">
        <v>0</v>
      </c>
      <c r="I951">
        <v>450001</v>
      </c>
      <c r="J951">
        <v>0</v>
      </c>
      <c r="K951">
        <v>0</v>
      </c>
      <c r="L951">
        <v>0</v>
      </c>
      <c r="M951">
        <v>0</v>
      </c>
    </row>
    <row r="952" spans="6:13" x14ac:dyDescent="0.25">
      <c r="F952">
        <v>450013</v>
      </c>
      <c r="G952">
        <v>525</v>
      </c>
      <c r="H952">
        <v>640</v>
      </c>
      <c r="I952">
        <v>450013</v>
      </c>
      <c r="J952">
        <v>462</v>
      </c>
      <c r="K952">
        <v>456</v>
      </c>
      <c r="L952">
        <v>681</v>
      </c>
      <c r="M952">
        <v>957</v>
      </c>
    </row>
    <row r="953" spans="6:13" x14ac:dyDescent="0.25">
      <c r="F953">
        <v>450012</v>
      </c>
      <c r="G953">
        <v>14</v>
      </c>
      <c r="H953">
        <v>20</v>
      </c>
      <c r="I953">
        <v>450012</v>
      </c>
      <c r="J953">
        <v>36</v>
      </c>
      <c r="K953">
        <v>24</v>
      </c>
      <c r="L953">
        <v>34</v>
      </c>
      <c r="M953">
        <v>4</v>
      </c>
    </row>
    <row r="954" spans="6:13" x14ac:dyDescent="0.25">
      <c r="F954" t="s">
        <v>820</v>
      </c>
      <c r="G954">
        <v>0</v>
      </c>
      <c r="H954">
        <v>0</v>
      </c>
      <c r="I954" t="s">
        <v>820</v>
      </c>
      <c r="J954">
        <v>0</v>
      </c>
      <c r="K954">
        <v>0</v>
      </c>
      <c r="L954">
        <v>0</v>
      </c>
      <c r="M954">
        <v>0</v>
      </c>
    </row>
    <row r="955" spans="6:13" x14ac:dyDescent="0.25">
      <c r="F955" t="s">
        <v>821</v>
      </c>
      <c r="G955">
        <v>0</v>
      </c>
      <c r="H955">
        <v>0</v>
      </c>
      <c r="I955" t="s">
        <v>821</v>
      </c>
      <c r="J955">
        <v>0</v>
      </c>
      <c r="K955">
        <v>0</v>
      </c>
      <c r="L955">
        <v>0</v>
      </c>
      <c r="M955">
        <v>0</v>
      </c>
    </row>
    <row r="956" spans="6:13" x14ac:dyDescent="0.25">
      <c r="F956">
        <v>887715</v>
      </c>
      <c r="G956">
        <v>28</v>
      </c>
      <c r="H956">
        <v>13</v>
      </c>
      <c r="I956">
        <v>887715</v>
      </c>
      <c r="J956">
        <v>20</v>
      </c>
      <c r="K956">
        <v>5</v>
      </c>
      <c r="L956">
        <v>12</v>
      </c>
      <c r="M956">
        <v>1</v>
      </c>
    </row>
    <row r="957" spans="6:13" x14ac:dyDescent="0.25">
      <c r="F957">
        <v>887517</v>
      </c>
      <c r="G957">
        <v>4</v>
      </c>
      <c r="H957">
        <v>13</v>
      </c>
      <c r="I957">
        <v>887517</v>
      </c>
      <c r="J957">
        <v>11</v>
      </c>
      <c r="K957">
        <v>13</v>
      </c>
      <c r="L957">
        <v>2</v>
      </c>
      <c r="M957">
        <v>2</v>
      </c>
    </row>
    <row r="958" spans="6:13" x14ac:dyDescent="0.25">
      <c r="F958" t="s">
        <v>822</v>
      </c>
      <c r="G958">
        <v>0</v>
      </c>
      <c r="H958">
        <v>0</v>
      </c>
      <c r="I958" t="s">
        <v>822</v>
      </c>
      <c r="J958">
        <v>0</v>
      </c>
      <c r="K958">
        <v>0</v>
      </c>
      <c r="L958">
        <v>0</v>
      </c>
      <c r="M958">
        <v>0</v>
      </c>
    </row>
    <row r="959" spans="6:13" x14ac:dyDescent="0.25">
      <c r="F959">
        <v>150035</v>
      </c>
      <c r="G959">
        <v>18</v>
      </c>
      <c r="H959">
        <v>7</v>
      </c>
      <c r="I959">
        <v>150035</v>
      </c>
      <c r="J959">
        <v>18</v>
      </c>
      <c r="K959">
        <v>27</v>
      </c>
      <c r="L959">
        <v>29</v>
      </c>
      <c r="M959">
        <v>15</v>
      </c>
    </row>
    <row r="960" spans="6:13" x14ac:dyDescent="0.25">
      <c r="F960" t="s">
        <v>823</v>
      </c>
      <c r="G960">
        <v>0</v>
      </c>
      <c r="H960">
        <v>0</v>
      </c>
      <c r="I960" t="s">
        <v>823</v>
      </c>
      <c r="J960">
        <v>0</v>
      </c>
      <c r="K960">
        <v>0</v>
      </c>
      <c r="L960">
        <v>0</v>
      </c>
      <c r="M960">
        <v>0</v>
      </c>
    </row>
    <row r="961" spans="6:13" x14ac:dyDescent="0.25">
      <c r="F961" t="s">
        <v>824</v>
      </c>
      <c r="G961">
        <v>0</v>
      </c>
      <c r="H961">
        <v>0</v>
      </c>
      <c r="I961" t="s">
        <v>824</v>
      </c>
      <c r="J961">
        <v>0</v>
      </c>
      <c r="K961">
        <v>0</v>
      </c>
      <c r="L961">
        <v>0</v>
      </c>
      <c r="M961">
        <v>0</v>
      </c>
    </row>
    <row r="962" spans="6:13" x14ac:dyDescent="0.25">
      <c r="F962" t="s">
        <v>825</v>
      </c>
      <c r="G962">
        <v>1</v>
      </c>
      <c r="H962">
        <v>0</v>
      </c>
      <c r="I962" t="s">
        <v>825</v>
      </c>
      <c r="J962">
        <v>1</v>
      </c>
      <c r="K962">
        <v>0</v>
      </c>
      <c r="L962">
        <v>0</v>
      </c>
      <c r="M962">
        <v>1</v>
      </c>
    </row>
    <row r="963" spans="6:13" x14ac:dyDescent="0.25">
      <c r="F963" t="s">
        <v>826</v>
      </c>
      <c r="G963">
        <v>0</v>
      </c>
      <c r="H963">
        <v>0</v>
      </c>
      <c r="I963" t="s">
        <v>826</v>
      </c>
      <c r="J963">
        <v>0</v>
      </c>
      <c r="K963">
        <v>0</v>
      </c>
      <c r="L963">
        <v>0</v>
      </c>
      <c r="M963">
        <v>0</v>
      </c>
    </row>
    <row r="964" spans="6:13" x14ac:dyDescent="0.25">
      <c r="F964" t="s">
        <v>827</v>
      </c>
      <c r="G964">
        <v>1154</v>
      </c>
      <c r="H964">
        <v>2056</v>
      </c>
      <c r="I964" t="s">
        <v>827</v>
      </c>
      <c r="J964">
        <v>994</v>
      </c>
      <c r="K964">
        <v>1549</v>
      </c>
      <c r="L964">
        <v>1123</v>
      </c>
      <c r="M964">
        <v>830</v>
      </c>
    </row>
    <row r="965" spans="6:13" x14ac:dyDescent="0.25">
      <c r="F965" t="s">
        <v>828</v>
      </c>
      <c r="G965">
        <v>714</v>
      </c>
      <c r="H965">
        <v>1470</v>
      </c>
      <c r="I965" t="s">
        <v>828</v>
      </c>
      <c r="J965">
        <v>316</v>
      </c>
      <c r="K965">
        <v>585</v>
      </c>
      <c r="L965">
        <v>746</v>
      </c>
      <c r="M965">
        <v>486</v>
      </c>
    </row>
    <row r="966" spans="6:13" x14ac:dyDescent="0.25">
      <c r="F966" t="s">
        <v>829</v>
      </c>
      <c r="G966">
        <v>214</v>
      </c>
      <c r="H966">
        <v>174</v>
      </c>
      <c r="I966" t="s">
        <v>829</v>
      </c>
      <c r="J966">
        <v>161</v>
      </c>
      <c r="K966">
        <v>299</v>
      </c>
      <c r="L966">
        <v>226</v>
      </c>
      <c r="M966">
        <v>60</v>
      </c>
    </row>
    <row r="967" spans="6:13" x14ac:dyDescent="0.25">
      <c r="F967" t="s">
        <v>830</v>
      </c>
      <c r="G967">
        <v>110</v>
      </c>
      <c r="H967">
        <v>220</v>
      </c>
      <c r="I967" t="s">
        <v>830</v>
      </c>
      <c r="J967">
        <v>59</v>
      </c>
      <c r="K967">
        <v>94</v>
      </c>
      <c r="L967">
        <v>90</v>
      </c>
      <c r="M967">
        <v>72</v>
      </c>
    </row>
    <row r="968" spans="6:13" x14ac:dyDescent="0.25">
      <c r="F968" t="s">
        <v>831</v>
      </c>
      <c r="G968">
        <v>4</v>
      </c>
      <c r="H968">
        <v>0</v>
      </c>
      <c r="I968" t="s">
        <v>831</v>
      </c>
      <c r="J968">
        <v>0</v>
      </c>
      <c r="K968">
        <v>0</v>
      </c>
      <c r="L968">
        <v>11</v>
      </c>
      <c r="M968">
        <v>1</v>
      </c>
    </row>
    <row r="969" spans="6:13" x14ac:dyDescent="0.25">
      <c r="F969" t="s">
        <v>832</v>
      </c>
      <c r="G969">
        <v>8</v>
      </c>
      <c r="H969">
        <v>6</v>
      </c>
      <c r="I969" t="s">
        <v>832</v>
      </c>
      <c r="J969">
        <v>6</v>
      </c>
      <c r="K969">
        <v>13</v>
      </c>
      <c r="L969">
        <v>25</v>
      </c>
      <c r="M969">
        <v>5</v>
      </c>
    </row>
    <row r="970" spans="6:13" x14ac:dyDescent="0.25">
      <c r="F970" t="s">
        <v>833</v>
      </c>
      <c r="G970">
        <v>17</v>
      </c>
      <c r="H970">
        <v>20</v>
      </c>
      <c r="I970" t="s">
        <v>833</v>
      </c>
      <c r="J970">
        <v>0</v>
      </c>
      <c r="K970">
        <v>12</v>
      </c>
      <c r="L970">
        <v>2</v>
      </c>
      <c r="M970">
        <v>10</v>
      </c>
    </row>
    <row r="971" spans="6:13" x14ac:dyDescent="0.25">
      <c r="F971" t="s">
        <v>834</v>
      </c>
      <c r="G971">
        <v>0</v>
      </c>
      <c r="H971">
        <v>0</v>
      </c>
      <c r="I971" t="s">
        <v>834</v>
      </c>
      <c r="J971">
        <v>0</v>
      </c>
      <c r="K971">
        <v>0</v>
      </c>
      <c r="L971">
        <v>2</v>
      </c>
      <c r="M971">
        <v>0</v>
      </c>
    </row>
    <row r="972" spans="6:13" x14ac:dyDescent="0.25">
      <c r="F972" t="s">
        <v>835</v>
      </c>
      <c r="G972">
        <v>0</v>
      </c>
      <c r="H972">
        <v>0</v>
      </c>
      <c r="I972" t="s">
        <v>835</v>
      </c>
      <c r="J972">
        <v>2</v>
      </c>
      <c r="K972">
        <v>1</v>
      </c>
      <c r="L972">
        <v>0</v>
      </c>
      <c r="M972">
        <v>12</v>
      </c>
    </row>
    <row r="973" spans="6:13" x14ac:dyDescent="0.25">
      <c r="F973" t="s">
        <v>836</v>
      </c>
      <c r="G973">
        <v>0</v>
      </c>
      <c r="H973">
        <v>0</v>
      </c>
      <c r="I973" t="s">
        <v>836</v>
      </c>
      <c r="J973">
        <v>0</v>
      </c>
      <c r="K973">
        <v>1</v>
      </c>
      <c r="L973">
        <v>1</v>
      </c>
      <c r="M973">
        <v>1</v>
      </c>
    </row>
    <row r="974" spans="6:13" x14ac:dyDescent="0.25">
      <c r="F974" t="s">
        <v>837</v>
      </c>
      <c r="G974">
        <v>0</v>
      </c>
      <c r="H974">
        <v>0</v>
      </c>
      <c r="I974" t="s">
        <v>837</v>
      </c>
      <c r="J974">
        <v>0</v>
      </c>
      <c r="K974">
        <v>0</v>
      </c>
      <c r="L974">
        <v>0</v>
      </c>
      <c r="M974">
        <v>0</v>
      </c>
    </row>
    <row r="975" spans="6:13" x14ac:dyDescent="0.25">
      <c r="F975" t="s">
        <v>838</v>
      </c>
      <c r="G975">
        <v>0</v>
      </c>
      <c r="H975">
        <v>0</v>
      </c>
      <c r="I975" t="s">
        <v>838</v>
      </c>
      <c r="J975">
        <v>0</v>
      </c>
      <c r="K975">
        <v>0</v>
      </c>
      <c r="L975">
        <v>0</v>
      </c>
      <c r="M975">
        <v>0</v>
      </c>
    </row>
    <row r="976" spans="6:13" x14ac:dyDescent="0.25">
      <c r="F976" t="s">
        <v>839</v>
      </c>
      <c r="G976">
        <v>0</v>
      </c>
      <c r="H976">
        <v>0</v>
      </c>
      <c r="I976" t="s">
        <v>839</v>
      </c>
      <c r="J976">
        <v>0</v>
      </c>
      <c r="K976">
        <v>0</v>
      </c>
      <c r="L976">
        <v>0</v>
      </c>
      <c r="M976">
        <v>0</v>
      </c>
    </row>
    <row r="977" spans="6:13" x14ac:dyDescent="0.25">
      <c r="F977">
        <v>450016</v>
      </c>
      <c r="G977">
        <v>0</v>
      </c>
      <c r="H977">
        <v>0</v>
      </c>
      <c r="I977">
        <v>450016</v>
      </c>
      <c r="J977">
        <v>0</v>
      </c>
      <c r="K977">
        <v>0</v>
      </c>
      <c r="L977">
        <v>0</v>
      </c>
      <c r="M977">
        <v>0</v>
      </c>
    </row>
    <row r="978" spans="6:13" x14ac:dyDescent="0.25">
      <c r="F978" t="s">
        <v>840</v>
      </c>
      <c r="G978">
        <v>0</v>
      </c>
      <c r="H978">
        <v>0</v>
      </c>
      <c r="I978" t="s">
        <v>840</v>
      </c>
      <c r="J978">
        <v>0</v>
      </c>
      <c r="K978">
        <v>0</v>
      </c>
      <c r="L978">
        <v>0</v>
      </c>
      <c r="M978">
        <v>0</v>
      </c>
    </row>
    <row r="979" spans="6:13" x14ac:dyDescent="0.25">
      <c r="F979" t="s">
        <v>841</v>
      </c>
      <c r="G979">
        <v>0</v>
      </c>
      <c r="H979">
        <v>0</v>
      </c>
      <c r="I979" t="s">
        <v>841</v>
      </c>
      <c r="J979">
        <v>0</v>
      </c>
      <c r="K979">
        <v>0</v>
      </c>
      <c r="L979">
        <v>0</v>
      </c>
      <c r="M979">
        <v>0</v>
      </c>
    </row>
    <row r="980" spans="6:13" x14ac:dyDescent="0.25">
      <c r="F980" t="s">
        <v>842</v>
      </c>
      <c r="G980">
        <v>0</v>
      </c>
      <c r="H980">
        <v>0</v>
      </c>
      <c r="I980" t="s">
        <v>842</v>
      </c>
      <c r="J980">
        <v>0</v>
      </c>
      <c r="K980">
        <v>0</v>
      </c>
      <c r="L980">
        <v>0</v>
      </c>
      <c r="M980">
        <v>0</v>
      </c>
    </row>
    <row r="981" spans="6:13" x14ac:dyDescent="0.25">
      <c r="F981" t="s">
        <v>843</v>
      </c>
      <c r="G981">
        <v>0</v>
      </c>
      <c r="H981">
        <v>0</v>
      </c>
      <c r="I981" t="s">
        <v>843</v>
      </c>
      <c r="J981">
        <v>0</v>
      </c>
      <c r="K981">
        <v>1</v>
      </c>
      <c r="L981">
        <v>0</v>
      </c>
      <c r="M981">
        <v>0</v>
      </c>
    </row>
    <row r="982" spans="6:13" x14ac:dyDescent="0.25">
      <c r="F982" t="s">
        <v>844</v>
      </c>
      <c r="G982">
        <v>0</v>
      </c>
      <c r="H982">
        <v>0</v>
      </c>
      <c r="I982" t="s">
        <v>844</v>
      </c>
      <c r="J982">
        <v>0</v>
      </c>
      <c r="K982">
        <v>0</v>
      </c>
      <c r="L982">
        <v>0</v>
      </c>
      <c r="M982">
        <v>0</v>
      </c>
    </row>
    <row r="983" spans="6:13" x14ac:dyDescent="0.25">
      <c r="F983" t="s">
        <v>845</v>
      </c>
      <c r="G983">
        <v>0</v>
      </c>
      <c r="H983">
        <v>0</v>
      </c>
      <c r="I983" t="s">
        <v>845</v>
      </c>
      <c r="J983">
        <v>0</v>
      </c>
      <c r="K983">
        <v>0</v>
      </c>
      <c r="L983">
        <v>0</v>
      </c>
      <c r="M983">
        <v>0</v>
      </c>
    </row>
    <row r="984" spans="6:13" x14ac:dyDescent="0.25">
      <c r="F984" t="s">
        <v>846</v>
      </c>
      <c r="G984">
        <v>0</v>
      </c>
      <c r="H984">
        <v>0</v>
      </c>
      <c r="I984" t="s">
        <v>846</v>
      </c>
      <c r="J984">
        <v>0</v>
      </c>
      <c r="K984">
        <v>0</v>
      </c>
      <c r="L984">
        <v>0</v>
      </c>
      <c r="M984">
        <v>0</v>
      </c>
    </row>
    <row r="985" spans="6:13" x14ac:dyDescent="0.25">
      <c r="F985" t="s">
        <v>847</v>
      </c>
      <c r="G985">
        <v>0</v>
      </c>
      <c r="H985">
        <v>1</v>
      </c>
      <c r="I985" t="s">
        <v>847</v>
      </c>
      <c r="J985">
        <v>0</v>
      </c>
      <c r="K985">
        <v>1</v>
      </c>
      <c r="L985">
        <v>0</v>
      </c>
      <c r="M985">
        <v>1</v>
      </c>
    </row>
    <row r="986" spans="6:13" x14ac:dyDescent="0.25">
      <c r="F986">
        <v>869084</v>
      </c>
      <c r="G986">
        <v>51</v>
      </c>
      <c r="H986">
        <v>69</v>
      </c>
      <c r="I986">
        <v>869084</v>
      </c>
      <c r="J986">
        <v>410</v>
      </c>
      <c r="K986">
        <v>274</v>
      </c>
      <c r="L986">
        <v>106</v>
      </c>
      <c r="M986">
        <v>112</v>
      </c>
    </row>
    <row r="987" spans="6:13" x14ac:dyDescent="0.25">
      <c r="F987" t="s">
        <v>848</v>
      </c>
      <c r="G987">
        <v>0</v>
      </c>
      <c r="H987">
        <v>0</v>
      </c>
      <c r="I987" t="s">
        <v>848</v>
      </c>
      <c r="J987">
        <v>0</v>
      </c>
      <c r="K987">
        <v>0</v>
      </c>
      <c r="L987">
        <v>0</v>
      </c>
      <c r="M987">
        <v>0</v>
      </c>
    </row>
    <row r="988" spans="6:13" x14ac:dyDescent="0.25">
      <c r="F988" t="s">
        <v>849</v>
      </c>
      <c r="G988">
        <v>237</v>
      </c>
      <c r="H988">
        <v>309</v>
      </c>
      <c r="I988" t="s">
        <v>849</v>
      </c>
      <c r="J988">
        <v>37</v>
      </c>
      <c r="K988">
        <v>139</v>
      </c>
      <c r="L988">
        <v>138</v>
      </c>
      <c r="M988">
        <v>102</v>
      </c>
    </row>
    <row r="989" spans="6:13" x14ac:dyDescent="0.25">
      <c r="F989" t="s">
        <v>850</v>
      </c>
      <c r="G989">
        <v>0</v>
      </c>
      <c r="H989">
        <v>0</v>
      </c>
      <c r="I989" t="s">
        <v>850</v>
      </c>
      <c r="J989">
        <v>0</v>
      </c>
      <c r="K989">
        <v>12</v>
      </c>
      <c r="L989">
        <v>0</v>
      </c>
      <c r="M989">
        <v>0</v>
      </c>
    </row>
    <row r="990" spans="6:13" x14ac:dyDescent="0.25">
      <c r="F990" t="s">
        <v>851</v>
      </c>
      <c r="G990">
        <v>0</v>
      </c>
      <c r="H990">
        <v>2</v>
      </c>
      <c r="I990" t="s">
        <v>851</v>
      </c>
      <c r="J990">
        <v>0</v>
      </c>
      <c r="K990">
        <v>0</v>
      </c>
      <c r="L990">
        <v>3</v>
      </c>
      <c r="M990">
        <v>0</v>
      </c>
    </row>
    <row r="991" spans="6:13" x14ac:dyDescent="0.25">
      <c r="F991" t="s">
        <v>852</v>
      </c>
      <c r="G991">
        <v>0</v>
      </c>
      <c r="H991">
        <v>24</v>
      </c>
      <c r="I991" t="s">
        <v>852</v>
      </c>
      <c r="J991">
        <v>25</v>
      </c>
      <c r="K991">
        <v>36</v>
      </c>
      <c r="L991">
        <v>12</v>
      </c>
      <c r="M991">
        <v>24</v>
      </c>
    </row>
    <row r="992" spans="6:13" x14ac:dyDescent="0.25">
      <c r="F992" t="s">
        <v>853</v>
      </c>
      <c r="G992">
        <v>0</v>
      </c>
      <c r="H992">
        <v>2</v>
      </c>
      <c r="I992" t="s">
        <v>853</v>
      </c>
      <c r="J992">
        <v>0</v>
      </c>
      <c r="K992">
        <v>3</v>
      </c>
      <c r="L992">
        <v>0</v>
      </c>
      <c r="M992">
        <v>0</v>
      </c>
    </row>
    <row r="993" spans="6:13" x14ac:dyDescent="0.25">
      <c r="F993" t="s">
        <v>854</v>
      </c>
      <c r="G993">
        <v>0</v>
      </c>
      <c r="H993">
        <v>0</v>
      </c>
      <c r="I993" t="s">
        <v>854</v>
      </c>
      <c r="J993">
        <v>0</v>
      </c>
      <c r="K993">
        <v>0</v>
      </c>
      <c r="L993">
        <v>0</v>
      </c>
      <c r="M993">
        <v>0</v>
      </c>
    </row>
    <row r="994" spans="6:13" x14ac:dyDescent="0.25">
      <c r="F994" t="s">
        <v>855</v>
      </c>
      <c r="G994">
        <v>1</v>
      </c>
      <c r="H994">
        <v>0</v>
      </c>
      <c r="I994" t="s">
        <v>855</v>
      </c>
      <c r="J994">
        <v>1</v>
      </c>
      <c r="K994">
        <v>12</v>
      </c>
      <c r="L994">
        <v>1</v>
      </c>
      <c r="M994">
        <v>0</v>
      </c>
    </row>
    <row r="995" spans="6:13" x14ac:dyDescent="0.25">
      <c r="F995" t="s">
        <v>856</v>
      </c>
      <c r="G995">
        <v>0</v>
      </c>
      <c r="H995">
        <v>0</v>
      </c>
      <c r="I995" t="s">
        <v>856</v>
      </c>
      <c r="J995">
        <v>0</v>
      </c>
      <c r="K995">
        <v>0</v>
      </c>
      <c r="L995">
        <v>2</v>
      </c>
      <c r="M995">
        <v>0</v>
      </c>
    </row>
    <row r="996" spans="6:13" x14ac:dyDescent="0.25">
      <c r="F996">
        <v>887716</v>
      </c>
      <c r="G996">
        <v>60</v>
      </c>
      <c r="H996">
        <v>65</v>
      </c>
      <c r="I996">
        <v>887716</v>
      </c>
      <c r="J996">
        <v>41</v>
      </c>
      <c r="K996">
        <v>73</v>
      </c>
      <c r="L996">
        <v>55</v>
      </c>
      <c r="M996">
        <v>126</v>
      </c>
    </row>
    <row r="997" spans="6:13" x14ac:dyDescent="0.25">
      <c r="F997" t="s">
        <v>872</v>
      </c>
      <c r="G997">
        <v>0</v>
      </c>
      <c r="H997">
        <v>0</v>
      </c>
      <c r="I997" t="s">
        <v>872</v>
      </c>
      <c r="J997">
        <v>0</v>
      </c>
      <c r="K997">
        <v>0</v>
      </c>
      <c r="L997">
        <v>0</v>
      </c>
      <c r="M997">
        <v>0</v>
      </c>
    </row>
    <row r="998" spans="6:13" x14ac:dyDescent="0.25">
      <c r="F998" t="s">
        <v>927</v>
      </c>
      <c r="G998">
        <v>0</v>
      </c>
      <c r="H998">
        <v>0</v>
      </c>
      <c r="I998" t="s">
        <v>927</v>
      </c>
      <c r="J998">
        <v>0</v>
      </c>
      <c r="K998">
        <v>0</v>
      </c>
      <c r="L998">
        <v>0</v>
      </c>
      <c r="M998">
        <v>0</v>
      </c>
    </row>
    <row r="999" spans="6:13" x14ac:dyDescent="0.25">
      <c r="F999" t="s">
        <v>928</v>
      </c>
      <c r="G999">
        <v>0</v>
      </c>
      <c r="H999">
        <v>0</v>
      </c>
      <c r="I999" t="s">
        <v>928</v>
      </c>
      <c r="J999">
        <v>0</v>
      </c>
      <c r="K999">
        <v>0</v>
      </c>
      <c r="L999">
        <v>0</v>
      </c>
      <c r="M999">
        <v>0</v>
      </c>
    </row>
    <row r="1000" spans="6:13" x14ac:dyDescent="0.25">
      <c r="F1000" t="s">
        <v>879</v>
      </c>
      <c r="G1000">
        <v>0</v>
      </c>
      <c r="H1000">
        <v>0</v>
      </c>
      <c r="I1000" t="s">
        <v>879</v>
      </c>
      <c r="J1000">
        <v>0</v>
      </c>
      <c r="K1000">
        <v>0</v>
      </c>
      <c r="L1000">
        <v>0</v>
      </c>
      <c r="M1000">
        <v>0</v>
      </c>
    </row>
    <row r="1001" spans="6:13" x14ac:dyDescent="0.25">
      <c r="F1001" t="s">
        <v>880</v>
      </c>
      <c r="G1001">
        <v>0</v>
      </c>
      <c r="H1001">
        <v>0</v>
      </c>
      <c r="I1001" t="s">
        <v>880</v>
      </c>
      <c r="J1001">
        <v>0</v>
      </c>
      <c r="K1001">
        <v>0</v>
      </c>
      <c r="L1001">
        <v>0</v>
      </c>
      <c r="M1001">
        <v>0</v>
      </c>
    </row>
    <row r="1002" spans="6:13" x14ac:dyDescent="0.25">
      <c r="F1002">
        <v>888811</v>
      </c>
      <c r="G1002">
        <v>39</v>
      </c>
      <c r="H1002">
        <v>47</v>
      </c>
      <c r="I1002">
        <v>888811</v>
      </c>
      <c r="J1002">
        <v>13</v>
      </c>
      <c r="K1002">
        <v>34</v>
      </c>
      <c r="L1002">
        <v>66</v>
      </c>
      <c r="M1002">
        <v>47</v>
      </c>
    </row>
    <row r="1003" spans="6:13" x14ac:dyDescent="0.25">
      <c r="F1003">
        <v>888770</v>
      </c>
      <c r="G1003">
        <v>48</v>
      </c>
      <c r="H1003">
        <v>111</v>
      </c>
      <c r="I1003">
        <v>888770</v>
      </c>
      <c r="J1003">
        <v>39</v>
      </c>
      <c r="K1003">
        <v>68</v>
      </c>
      <c r="L1003">
        <v>128</v>
      </c>
      <c r="M1003">
        <v>34</v>
      </c>
    </row>
    <row r="1004" spans="6:13" x14ac:dyDescent="0.25">
      <c r="F1004">
        <v>881166</v>
      </c>
      <c r="G1004">
        <v>0</v>
      </c>
      <c r="H1004">
        <v>0</v>
      </c>
      <c r="I1004">
        <v>881166</v>
      </c>
      <c r="J1004">
        <v>0</v>
      </c>
      <c r="K1004">
        <v>0</v>
      </c>
      <c r="L1004">
        <v>0</v>
      </c>
      <c r="M1004">
        <v>0</v>
      </c>
    </row>
    <row r="1005" spans="6:13" x14ac:dyDescent="0.25">
      <c r="F1005" t="s">
        <v>908</v>
      </c>
      <c r="G1005">
        <v>0</v>
      </c>
      <c r="H1005">
        <v>0</v>
      </c>
      <c r="I1005" t="s">
        <v>908</v>
      </c>
      <c r="J1005">
        <v>0</v>
      </c>
      <c r="K1005">
        <v>0</v>
      </c>
      <c r="L1005">
        <v>0</v>
      </c>
      <c r="M1005">
        <v>0</v>
      </c>
    </row>
    <row r="1006" spans="6:13" x14ac:dyDescent="0.25">
      <c r="F1006">
        <v>300047</v>
      </c>
      <c r="G1006">
        <v>0</v>
      </c>
      <c r="H1006">
        <v>0</v>
      </c>
      <c r="I1006">
        <v>300047</v>
      </c>
      <c r="J1006">
        <v>0</v>
      </c>
      <c r="K1006">
        <v>0</v>
      </c>
      <c r="L1006">
        <v>0</v>
      </c>
      <c r="M1006">
        <v>0</v>
      </c>
    </row>
    <row r="1007" spans="6:13" x14ac:dyDescent="0.25">
      <c r="F1007">
        <v>26560163</v>
      </c>
      <c r="G1007">
        <v>0</v>
      </c>
      <c r="H1007">
        <v>0</v>
      </c>
      <c r="I1007">
        <v>26560163</v>
      </c>
      <c r="J1007">
        <v>0</v>
      </c>
      <c r="K1007">
        <v>0</v>
      </c>
      <c r="L1007">
        <v>0</v>
      </c>
      <c r="M1007">
        <v>0</v>
      </c>
    </row>
    <row r="1008" spans="6:13" x14ac:dyDescent="0.25">
      <c r="F1008" t="s">
        <v>887</v>
      </c>
      <c r="G1008">
        <v>241</v>
      </c>
      <c r="H1008">
        <v>452</v>
      </c>
      <c r="I1008" t="s">
        <v>887</v>
      </c>
      <c r="J1008">
        <v>0</v>
      </c>
      <c r="K1008">
        <v>193</v>
      </c>
      <c r="L1008">
        <v>191</v>
      </c>
      <c r="M1008">
        <v>186</v>
      </c>
    </row>
    <row r="1009" spans="6:13" x14ac:dyDescent="0.25">
      <c r="F1009" t="s">
        <v>888</v>
      </c>
      <c r="G1009">
        <v>77</v>
      </c>
      <c r="H1009">
        <v>134</v>
      </c>
      <c r="I1009" t="s">
        <v>888</v>
      </c>
      <c r="J1009">
        <v>174</v>
      </c>
      <c r="K1009">
        <v>623</v>
      </c>
      <c r="L1009">
        <v>237</v>
      </c>
      <c r="M1009">
        <v>171</v>
      </c>
    </row>
    <row r="1010" spans="6:13" x14ac:dyDescent="0.25">
      <c r="F1010" t="s">
        <v>889</v>
      </c>
      <c r="G1010">
        <v>222</v>
      </c>
      <c r="H1010">
        <v>508</v>
      </c>
      <c r="I1010" t="s">
        <v>889</v>
      </c>
      <c r="J1010">
        <v>96</v>
      </c>
      <c r="K1010">
        <v>164</v>
      </c>
      <c r="L1010">
        <v>177</v>
      </c>
      <c r="M1010">
        <v>106</v>
      </c>
    </row>
    <row r="1011" spans="6:13" x14ac:dyDescent="0.25">
      <c r="F1011" t="s">
        <v>890</v>
      </c>
      <c r="G1011">
        <v>145</v>
      </c>
      <c r="H1011">
        <v>429</v>
      </c>
      <c r="I1011" t="s">
        <v>890</v>
      </c>
      <c r="J1011">
        <v>78</v>
      </c>
      <c r="K1011">
        <v>50</v>
      </c>
      <c r="L1011">
        <v>48</v>
      </c>
      <c r="M1011">
        <v>10</v>
      </c>
    </row>
    <row r="1012" spans="6:13" x14ac:dyDescent="0.25">
      <c r="F1012" t="s">
        <v>891</v>
      </c>
      <c r="G1012">
        <v>208</v>
      </c>
      <c r="H1012">
        <v>416</v>
      </c>
      <c r="I1012" t="s">
        <v>891</v>
      </c>
      <c r="J1012">
        <v>82</v>
      </c>
      <c r="K1012">
        <v>75</v>
      </c>
      <c r="L1012">
        <v>198</v>
      </c>
      <c r="M1012">
        <v>158</v>
      </c>
    </row>
    <row r="1013" spans="6:13" x14ac:dyDescent="0.25">
      <c r="F1013" t="s">
        <v>893</v>
      </c>
      <c r="G1013">
        <v>0</v>
      </c>
      <c r="H1013">
        <v>0</v>
      </c>
      <c r="I1013" t="s">
        <v>893</v>
      </c>
      <c r="J1013">
        <v>1</v>
      </c>
      <c r="K1013">
        <v>9</v>
      </c>
      <c r="L1013">
        <v>0</v>
      </c>
      <c r="M1013">
        <v>0</v>
      </c>
    </row>
    <row r="1014" spans="6:13" x14ac:dyDescent="0.25">
      <c r="F1014" t="s">
        <v>894</v>
      </c>
      <c r="G1014">
        <v>0</v>
      </c>
      <c r="H1014">
        <v>0</v>
      </c>
      <c r="I1014" t="s">
        <v>894</v>
      </c>
      <c r="J1014">
        <v>0</v>
      </c>
      <c r="K1014">
        <v>0</v>
      </c>
      <c r="L1014">
        <v>0</v>
      </c>
      <c r="M1014">
        <v>0</v>
      </c>
    </row>
    <row r="1015" spans="6:13" x14ac:dyDescent="0.25">
      <c r="F1015" t="s">
        <v>892</v>
      </c>
      <c r="G1015">
        <v>0</v>
      </c>
      <c r="H1015">
        <v>0</v>
      </c>
      <c r="I1015" t="s">
        <v>892</v>
      </c>
      <c r="J1015">
        <v>0</v>
      </c>
      <c r="K1015">
        <v>0</v>
      </c>
      <c r="L1015">
        <v>0</v>
      </c>
      <c r="M1015">
        <v>0</v>
      </c>
    </row>
    <row r="1016" spans="6:13" x14ac:dyDescent="0.25">
      <c r="F1016" t="s">
        <v>895</v>
      </c>
      <c r="G1016">
        <v>71</v>
      </c>
      <c r="H1016">
        <v>178</v>
      </c>
      <c r="I1016" t="s">
        <v>895</v>
      </c>
      <c r="J1016">
        <v>17</v>
      </c>
      <c r="K1016">
        <v>85</v>
      </c>
      <c r="L1016">
        <v>132</v>
      </c>
      <c r="M1016">
        <v>137</v>
      </c>
    </row>
    <row r="1017" spans="6:13" x14ac:dyDescent="0.25">
      <c r="F1017" t="s">
        <v>896</v>
      </c>
      <c r="G1017">
        <v>0</v>
      </c>
      <c r="H1017">
        <v>0</v>
      </c>
      <c r="I1017" t="s">
        <v>896</v>
      </c>
      <c r="J1017">
        <v>24</v>
      </c>
      <c r="K1017">
        <v>168</v>
      </c>
      <c r="L1017">
        <v>0</v>
      </c>
      <c r="M1017">
        <v>0</v>
      </c>
    </row>
    <row r="1018" spans="6:13" x14ac:dyDescent="0.25">
      <c r="F1018" t="s">
        <v>897</v>
      </c>
      <c r="G1018">
        <v>0</v>
      </c>
      <c r="H1018">
        <v>0</v>
      </c>
      <c r="I1018" t="s">
        <v>897</v>
      </c>
      <c r="J1018">
        <v>0</v>
      </c>
      <c r="K1018">
        <v>4</v>
      </c>
      <c r="L1018">
        <v>4</v>
      </c>
      <c r="M1018">
        <v>0</v>
      </c>
    </row>
    <row r="1019" spans="6:13" x14ac:dyDescent="0.25">
      <c r="F1019" t="s">
        <v>898</v>
      </c>
      <c r="G1019">
        <v>193</v>
      </c>
      <c r="H1019">
        <v>239</v>
      </c>
      <c r="I1019" t="s">
        <v>898</v>
      </c>
      <c r="J1019">
        <v>54</v>
      </c>
      <c r="K1019">
        <v>68</v>
      </c>
      <c r="L1019">
        <v>219</v>
      </c>
      <c r="M1019">
        <v>85</v>
      </c>
    </row>
    <row r="1020" spans="6:13" x14ac:dyDescent="0.25">
      <c r="F1020" t="s">
        <v>899</v>
      </c>
      <c r="G1020">
        <v>52</v>
      </c>
      <c r="H1020">
        <v>37</v>
      </c>
      <c r="I1020" t="s">
        <v>899</v>
      </c>
      <c r="J1020">
        <v>50</v>
      </c>
      <c r="K1020">
        <v>29</v>
      </c>
      <c r="L1020">
        <v>18</v>
      </c>
      <c r="M1020">
        <v>13</v>
      </c>
    </row>
    <row r="1021" spans="6:13" x14ac:dyDescent="0.25">
      <c r="F1021" t="s">
        <v>900</v>
      </c>
      <c r="G1021">
        <v>0</v>
      </c>
      <c r="H1021">
        <v>0</v>
      </c>
      <c r="I1021" t="s">
        <v>900</v>
      </c>
      <c r="J1021">
        <v>0</v>
      </c>
      <c r="K1021">
        <v>0</v>
      </c>
      <c r="L1021">
        <v>0</v>
      </c>
      <c r="M1021">
        <v>0</v>
      </c>
    </row>
    <row r="1022" spans="6:13" x14ac:dyDescent="0.25">
      <c r="F1022" t="s">
        <v>901</v>
      </c>
      <c r="G1022">
        <v>0</v>
      </c>
      <c r="H1022">
        <v>0</v>
      </c>
      <c r="I1022" t="s">
        <v>901</v>
      </c>
      <c r="J1022">
        <v>2</v>
      </c>
      <c r="K1022">
        <v>0</v>
      </c>
      <c r="L1022">
        <v>0</v>
      </c>
      <c r="M1022">
        <v>0</v>
      </c>
    </row>
    <row r="1023" spans="6:13" x14ac:dyDescent="0.25">
      <c r="F1023" t="s">
        <v>903</v>
      </c>
      <c r="G1023">
        <v>0</v>
      </c>
      <c r="H1023">
        <v>0</v>
      </c>
      <c r="I1023" t="s">
        <v>903</v>
      </c>
      <c r="J1023">
        <v>5</v>
      </c>
      <c r="K1023">
        <v>0</v>
      </c>
      <c r="L1023">
        <v>0</v>
      </c>
      <c r="M1023">
        <v>0</v>
      </c>
    </row>
    <row r="1024" spans="6:13" x14ac:dyDescent="0.25">
      <c r="F1024" t="s">
        <v>902</v>
      </c>
      <c r="G1024">
        <v>227</v>
      </c>
      <c r="H1024">
        <v>82</v>
      </c>
      <c r="I1024" t="s">
        <v>902</v>
      </c>
      <c r="J1024">
        <v>551</v>
      </c>
      <c r="K1024">
        <v>798</v>
      </c>
      <c r="L1024">
        <v>823</v>
      </c>
      <c r="M1024">
        <v>468</v>
      </c>
    </row>
    <row r="1025" spans="6:13" x14ac:dyDescent="0.25">
      <c r="F1025">
        <v>846438</v>
      </c>
      <c r="G1025">
        <v>0</v>
      </c>
      <c r="H1025">
        <v>0</v>
      </c>
      <c r="I1025">
        <v>846438</v>
      </c>
      <c r="J1025">
        <v>0</v>
      </c>
      <c r="K1025">
        <v>0</v>
      </c>
      <c r="L1025">
        <v>0</v>
      </c>
      <c r="M1025">
        <v>0</v>
      </c>
    </row>
    <row r="1026" spans="6:13" x14ac:dyDescent="0.25">
      <c r="F1026">
        <v>889677</v>
      </c>
      <c r="G1026">
        <v>0</v>
      </c>
      <c r="H1026">
        <v>6</v>
      </c>
      <c r="I1026">
        <v>889677</v>
      </c>
      <c r="J1026">
        <v>0</v>
      </c>
      <c r="K1026">
        <v>0</v>
      </c>
      <c r="L1026">
        <v>1</v>
      </c>
      <c r="M1026">
        <v>1</v>
      </c>
    </row>
    <row r="1027" spans="6:13" x14ac:dyDescent="0.25">
      <c r="F1027" t="s">
        <v>917</v>
      </c>
      <c r="G1027">
        <v>24</v>
      </c>
      <c r="H1027">
        <v>65.73</v>
      </c>
      <c r="I1027" t="s">
        <v>917</v>
      </c>
      <c r="J1027">
        <v>2</v>
      </c>
      <c r="K1027">
        <v>24</v>
      </c>
      <c r="L1027">
        <v>40</v>
      </c>
      <c r="M1027">
        <v>34</v>
      </c>
    </row>
    <row r="1028" spans="6:13" x14ac:dyDescent="0.25">
      <c r="F1028" t="s">
        <v>918</v>
      </c>
      <c r="G1028">
        <v>0</v>
      </c>
      <c r="H1028">
        <v>0</v>
      </c>
      <c r="I1028" t="s">
        <v>918</v>
      </c>
      <c r="J1028">
        <v>0</v>
      </c>
      <c r="K1028">
        <v>0</v>
      </c>
      <c r="L1028">
        <v>0</v>
      </c>
      <c r="M1028">
        <v>0</v>
      </c>
    </row>
    <row r="1029" spans="6:13" x14ac:dyDescent="0.25">
      <c r="F1029" t="s">
        <v>919</v>
      </c>
      <c r="G1029">
        <v>55</v>
      </c>
      <c r="H1029">
        <v>104</v>
      </c>
      <c r="I1029" t="s">
        <v>919</v>
      </c>
      <c r="J1029">
        <v>38.994999999999997</v>
      </c>
      <c r="K1029">
        <v>7</v>
      </c>
      <c r="L1029">
        <v>15</v>
      </c>
      <c r="M1029">
        <v>69</v>
      </c>
    </row>
    <row r="1030" spans="6:13" x14ac:dyDescent="0.25">
      <c r="F1030" t="s">
        <v>857</v>
      </c>
      <c r="G1030">
        <v>0</v>
      </c>
      <c r="H1030">
        <v>24</v>
      </c>
      <c r="I1030" t="s">
        <v>857</v>
      </c>
      <c r="J1030">
        <v>0</v>
      </c>
      <c r="K1030">
        <v>0</v>
      </c>
      <c r="L1030">
        <v>0</v>
      </c>
      <c r="M1030">
        <v>0</v>
      </c>
    </row>
    <row r="1031" spans="6:13" x14ac:dyDescent="0.25">
      <c r="F1031" t="s">
        <v>920</v>
      </c>
      <c r="G1031">
        <v>13</v>
      </c>
      <c r="H1031">
        <v>35</v>
      </c>
      <c r="I1031" t="s">
        <v>920</v>
      </c>
      <c r="J1031">
        <v>26</v>
      </c>
      <c r="K1031">
        <v>20</v>
      </c>
      <c r="L1031">
        <v>6</v>
      </c>
      <c r="M1031">
        <v>5</v>
      </c>
    </row>
    <row r="1032" spans="6:13" x14ac:dyDescent="0.25">
      <c r="F1032">
        <v>891553</v>
      </c>
      <c r="G1032">
        <v>27</v>
      </c>
      <c r="H1032">
        <v>33</v>
      </c>
      <c r="I1032">
        <v>891553</v>
      </c>
      <c r="J1032">
        <v>12</v>
      </c>
      <c r="K1032">
        <v>138</v>
      </c>
      <c r="L1032">
        <v>221</v>
      </c>
      <c r="M1032">
        <v>15</v>
      </c>
    </row>
    <row r="1033" spans="6:13" x14ac:dyDescent="0.25">
      <c r="F1033">
        <v>887513</v>
      </c>
      <c r="G1033">
        <v>4</v>
      </c>
      <c r="H1033">
        <v>16</v>
      </c>
      <c r="I1033">
        <v>887513</v>
      </c>
      <c r="J1033">
        <v>24</v>
      </c>
      <c r="K1033">
        <v>2</v>
      </c>
      <c r="L1033">
        <v>28</v>
      </c>
      <c r="M1033">
        <v>6</v>
      </c>
    </row>
    <row r="1034" spans="6:13" x14ac:dyDescent="0.25">
      <c r="F1034">
        <v>894325</v>
      </c>
      <c r="G1034">
        <v>6</v>
      </c>
      <c r="H1034">
        <v>21</v>
      </c>
      <c r="I1034">
        <v>894325</v>
      </c>
      <c r="J1034">
        <v>2</v>
      </c>
      <c r="K1034">
        <v>15</v>
      </c>
      <c r="L1034">
        <v>27</v>
      </c>
      <c r="M1034">
        <v>16</v>
      </c>
    </row>
    <row r="1035" spans="6:13" x14ac:dyDescent="0.25">
      <c r="F1035">
        <v>887713</v>
      </c>
      <c r="G1035">
        <v>6</v>
      </c>
      <c r="H1035">
        <v>14.02</v>
      </c>
      <c r="I1035">
        <v>887713</v>
      </c>
      <c r="J1035">
        <v>7</v>
      </c>
      <c r="K1035">
        <v>25</v>
      </c>
      <c r="L1035">
        <v>13</v>
      </c>
      <c r="M1035">
        <v>35</v>
      </c>
    </row>
    <row r="1036" spans="6:13" x14ac:dyDescent="0.25">
      <c r="F1036" t="s">
        <v>956</v>
      </c>
      <c r="G1036">
        <v>1</v>
      </c>
      <c r="H1036">
        <v>0</v>
      </c>
      <c r="I1036" t="s">
        <v>956</v>
      </c>
      <c r="J1036">
        <v>5</v>
      </c>
      <c r="K1036">
        <v>1</v>
      </c>
      <c r="L1036">
        <v>2</v>
      </c>
      <c r="M1036">
        <v>0</v>
      </c>
    </row>
    <row r="1037" spans="6:13" x14ac:dyDescent="0.25">
      <c r="F1037" t="s">
        <v>957</v>
      </c>
      <c r="G1037">
        <v>23</v>
      </c>
      <c r="H1037">
        <v>5</v>
      </c>
      <c r="I1037" t="s">
        <v>957</v>
      </c>
      <c r="J1037">
        <v>2</v>
      </c>
      <c r="K1037">
        <v>10</v>
      </c>
      <c r="L1037">
        <v>1</v>
      </c>
      <c r="M1037">
        <v>3</v>
      </c>
    </row>
    <row r="1038" spans="6:13" x14ac:dyDescent="0.25">
      <c r="F1038" t="s">
        <v>958</v>
      </c>
      <c r="G1038">
        <v>7</v>
      </c>
      <c r="H1038">
        <v>23</v>
      </c>
      <c r="I1038" t="s">
        <v>958</v>
      </c>
      <c r="J1038">
        <v>5</v>
      </c>
      <c r="K1038">
        <v>11</v>
      </c>
      <c r="L1038">
        <v>41</v>
      </c>
      <c r="M1038">
        <v>15</v>
      </c>
    </row>
    <row r="1039" spans="6:13" x14ac:dyDescent="0.25">
      <c r="F1039" t="s">
        <v>959</v>
      </c>
      <c r="G1039">
        <v>6</v>
      </c>
      <c r="H1039">
        <v>7</v>
      </c>
      <c r="I1039" t="s">
        <v>959</v>
      </c>
      <c r="J1039">
        <v>5</v>
      </c>
      <c r="K1039">
        <v>19</v>
      </c>
      <c r="L1039">
        <v>6</v>
      </c>
      <c r="M1039">
        <v>8</v>
      </c>
    </row>
    <row r="1040" spans="6:13" x14ac:dyDescent="0.25">
      <c r="F1040" t="s">
        <v>947</v>
      </c>
      <c r="G1040">
        <v>1611</v>
      </c>
      <c r="H1040">
        <v>2491</v>
      </c>
      <c r="I1040" t="s">
        <v>947</v>
      </c>
      <c r="J1040">
        <v>785</v>
      </c>
      <c r="K1040">
        <v>1499</v>
      </c>
      <c r="L1040">
        <v>1775</v>
      </c>
      <c r="M1040">
        <v>1149</v>
      </c>
    </row>
    <row r="1041" spans="6:13" x14ac:dyDescent="0.25">
      <c r="F1041" t="s">
        <v>948</v>
      </c>
      <c r="G1041">
        <v>121</v>
      </c>
      <c r="H1041">
        <v>206</v>
      </c>
      <c r="I1041" t="s">
        <v>948</v>
      </c>
      <c r="J1041">
        <v>78</v>
      </c>
      <c r="K1041">
        <v>97</v>
      </c>
      <c r="L1041">
        <v>89</v>
      </c>
      <c r="M1041">
        <v>74</v>
      </c>
    </row>
    <row r="1042" spans="6:13" x14ac:dyDescent="0.25">
      <c r="F1042">
        <v>891908</v>
      </c>
      <c r="G1042">
        <v>12</v>
      </c>
      <c r="H1042">
        <v>0</v>
      </c>
      <c r="I1042">
        <v>891908</v>
      </c>
      <c r="J1042">
        <v>0</v>
      </c>
      <c r="K1042">
        <v>4</v>
      </c>
      <c r="L1042">
        <v>7</v>
      </c>
      <c r="M1042">
        <v>5</v>
      </c>
    </row>
    <row r="1043" spans="6:13" x14ac:dyDescent="0.25">
      <c r="F1043">
        <v>896345</v>
      </c>
      <c r="G1043">
        <v>34</v>
      </c>
      <c r="H1043">
        <v>21</v>
      </c>
      <c r="I1043">
        <v>896345</v>
      </c>
      <c r="J1043">
        <v>48</v>
      </c>
      <c r="K1043">
        <v>94</v>
      </c>
      <c r="L1043">
        <v>69</v>
      </c>
      <c r="M1043">
        <v>56</v>
      </c>
    </row>
    <row r="1044" spans="6:13" x14ac:dyDescent="0.25">
      <c r="F1044" t="s">
        <v>960</v>
      </c>
      <c r="G1044">
        <v>0</v>
      </c>
      <c r="H1044">
        <v>0</v>
      </c>
      <c r="I1044" t="s">
        <v>960</v>
      </c>
      <c r="J1044">
        <v>7</v>
      </c>
      <c r="K1044">
        <v>11</v>
      </c>
      <c r="L1044">
        <v>6</v>
      </c>
      <c r="M1044">
        <v>4</v>
      </c>
    </row>
    <row r="1045" spans="6:13" x14ac:dyDescent="0.25">
      <c r="F1045" t="s">
        <v>961</v>
      </c>
      <c r="G1045">
        <v>500</v>
      </c>
      <c r="H1045">
        <v>643</v>
      </c>
      <c r="I1045" t="s">
        <v>961</v>
      </c>
      <c r="J1045">
        <v>435</v>
      </c>
      <c r="K1045">
        <v>671</v>
      </c>
      <c r="L1045">
        <v>443</v>
      </c>
      <c r="M1045">
        <v>373</v>
      </c>
    </row>
    <row r="1046" spans="6:13" x14ac:dyDescent="0.25">
      <c r="F1046" t="s">
        <v>962</v>
      </c>
      <c r="G1046">
        <v>56</v>
      </c>
      <c r="H1046">
        <v>167</v>
      </c>
      <c r="I1046" t="s">
        <v>962</v>
      </c>
      <c r="J1046">
        <v>291</v>
      </c>
      <c r="K1046">
        <v>229</v>
      </c>
      <c r="L1046">
        <v>202</v>
      </c>
      <c r="M1046">
        <v>375</v>
      </c>
    </row>
    <row r="1047" spans="6:13" x14ac:dyDescent="0.25">
      <c r="F1047" t="s">
        <v>963</v>
      </c>
      <c r="G1047">
        <v>1</v>
      </c>
      <c r="H1047">
        <v>17</v>
      </c>
      <c r="I1047" t="s">
        <v>963</v>
      </c>
      <c r="J1047">
        <v>2.0900000000000034</v>
      </c>
      <c r="K1047">
        <v>1</v>
      </c>
      <c r="L1047">
        <v>2</v>
      </c>
      <c r="M1047">
        <v>0</v>
      </c>
    </row>
    <row r="1048" spans="6:13" x14ac:dyDescent="0.25">
      <c r="F1048" t="s">
        <v>949</v>
      </c>
      <c r="G1048">
        <v>0</v>
      </c>
      <c r="H1048">
        <v>0</v>
      </c>
      <c r="I1048" t="s">
        <v>949</v>
      </c>
      <c r="J1048">
        <v>0</v>
      </c>
      <c r="K1048">
        <v>0</v>
      </c>
      <c r="L1048">
        <v>0</v>
      </c>
      <c r="M1048">
        <v>0</v>
      </c>
    </row>
    <row r="1049" spans="6:13" x14ac:dyDescent="0.25">
      <c r="F1049" t="s">
        <v>950</v>
      </c>
      <c r="G1049">
        <v>0</v>
      </c>
      <c r="H1049">
        <v>0</v>
      </c>
      <c r="I1049" t="s">
        <v>950</v>
      </c>
      <c r="J1049">
        <v>0</v>
      </c>
      <c r="K1049">
        <v>0</v>
      </c>
      <c r="L1049">
        <v>0</v>
      </c>
      <c r="M1049">
        <v>0</v>
      </c>
    </row>
    <row r="1050" spans="6:13" x14ac:dyDescent="0.25">
      <c r="F1050" t="s">
        <v>964</v>
      </c>
      <c r="G1050">
        <v>2</v>
      </c>
      <c r="H1050">
        <v>9</v>
      </c>
      <c r="I1050" t="s">
        <v>964</v>
      </c>
      <c r="J1050">
        <v>240</v>
      </c>
      <c r="K1050">
        <v>240</v>
      </c>
      <c r="L1050">
        <v>30</v>
      </c>
      <c r="M1050">
        <v>40</v>
      </c>
    </row>
    <row r="1051" spans="6:13" x14ac:dyDescent="0.25">
      <c r="F1051" t="s">
        <v>965</v>
      </c>
      <c r="G1051">
        <v>0</v>
      </c>
      <c r="H1051">
        <v>0</v>
      </c>
      <c r="I1051" t="s">
        <v>965</v>
      </c>
      <c r="J1051">
        <v>0</v>
      </c>
      <c r="K1051">
        <v>0</v>
      </c>
      <c r="L1051">
        <v>0</v>
      </c>
      <c r="M1051">
        <v>0</v>
      </c>
    </row>
    <row r="1052" spans="6:13" x14ac:dyDescent="0.25">
      <c r="F1052">
        <v>894333</v>
      </c>
      <c r="G1052">
        <v>179</v>
      </c>
      <c r="H1052">
        <v>340</v>
      </c>
      <c r="I1052">
        <v>894333</v>
      </c>
      <c r="J1052">
        <v>125</v>
      </c>
      <c r="K1052">
        <v>249</v>
      </c>
      <c r="L1052">
        <v>94</v>
      </c>
      <c r="M1052">
        <v>31</v>
      </c>
    </row>
    <row r="1053" spans="6:13" x14ac:dyDescent="0.25">
      <c r="F1053" t="s">
        <v>966</v>
      </c>
      <c r="G1053">
        <v>0</v>
      </c>
      <c r="H1053">
        <v>0</v>
      </c>
      <c r="I1053" t="s">
        <v>966</v>
      </c>
      <c r="J1053">
        <v>0</v>
      </c>
      <c r="K1053">
        <v>0</v>
      </c>
      <c r="L1053">
        <v>0</v>
      </c>
      <c r="M1053">
        <v>0</v>
      </c>
    </row>
    <row r="1054" spans="6:13" x14ac:dyDescent="0.25">
      <c r="F1054" t="s">
        <v>943</v>
      </c>
      <c r="G1054">
        <v>0</v>
      </c>
      <c r="H1054">
        <v>0</v>
      </c>
      <c r="I1054" t="s">
        <v>943</v>
      </c>
      <c r="J1054">
        <v>0</v>
      </c>
      <c r="K1054">
        <v>0</v>
      </c>
      <c r="L1054">
        <v>0</v>
      </c>
      <c r="M1054">
        <v>0</v>
      </c>
    </row>
    <row r="1055" spans="6:13" x14ac:dyDescent="0.25">
      <c r="F1055" t="s">
        <v>970</v>
      </c>
      <c r="G1055">
        <v>0</v>
      </c>
      <c r="H1055">
        <v>0</v>
      </c>
      <c r="I1055" t="s">
        <v>970</v>
      </c>
      <c r="J1055">
        <v>0</v>
      </c>
      <c r="K1055">
        <v>0</v>
      </c>
      <c r="L1055">
        <v>0</v>
      </c>
      <c r="M1055">
        <v>0</v>
      </c>
    </row>
    <row r="1056" spans="6:13" x14ac:dyDescent="0.25">
      <c r="F1056" t="s">
        <v>971</v>
      </c>
      <c r="G1056">
        <v>37.07</v>
      </c>
      <c r="H1056">
        <v>35</v>
      </c>
      <c r="I1056" t="s">
        <v>971</v>
      </c>
      <c r="J1056">
        <v>7</v>
      </c>
      <c r="K1056">
        <v>16.055</v>
      </c>
      <c r="L1056">
        <v>28</v>
      </c>
      <c r="M1056">
        <v>77</v>
      </c>
    </row>
    <row r="1057" spans="6:13" x14ac:dyDescent="0.25">
      <c r="F1057" t="s">
        <v>972</v>
      </c>
      <c r="G1057">
        <v>0</v>
      </c>
      <c r="H1057">
        <v>0</v>
      </c>
      <c r="I1057" t="s">
        <v>972</v>
      </c>
      <c r="J1057">
        <v>0</v>
      </c>
      <c r="K1057">
        <v>0</v>
      </c>
      <c r="L1057">
        <v>0</v>
      </c>
      <c r="M1057">
        <v>0</v>
      </c>
    </row>
    <row r="1058" spans="6:13" x14ac:dyDescent="0.25">
      <c r="F1058" t="s">
        <v>979</v>
      </c>
      <c r="G1058">
        <v>0</v>
      </c>
      <c r="H1058">
        <v>0</v>
      </c>
      <c r="I1058" t="s">
        <v>979</v>
      </c>
      <c r="J1058">
        <v>0</v>
      </c>
      <c r="K1058">
        <v>0</v>
      </c>
      <c r="L1058">
        <v>0</v>
      </c>
      <c r="M1058">
        <v>0</v>
      </c>
    </row>
    <row r="1059" spans="6:13" x14ac:dyDescent="0.25">
      <c r="F1059" t="s">
        <v>945</v>
      </c>
      <c r="G1059">
        <v>30</v>
      </c>
      <c r="H1059">
        <v>78</v>
      </c>
      <c r="I1059" t="s">
        <v>945</v>
      </c>
      <c r="J1059">
        <v>24</v>
      </c>
      <c r="K1059">
        <v>88</v>
      </c>
      <c r="L1059">
        <v>80</v>
      </c>
      <c r="M1059">
        <v>28</v>
      </c>
    </row>
    <row r="1060" spans="6:13" x14ac:dyDescent="0.25">
      <c r="F1060" t="s">
        <v>980</v>
      </c>
      <c r="G1060">
        <v>0</v>
      </c>
      <c r="H1060">
        <v>0</v>
      </c>
      <c r="I1060" t="s">
        <v>980</v>
      </c>
      <c r="J1060">
        <v>0</v>
      </c>
      <c r="K1060">
        <v>0</v>
      </c>
      <c r="L1060">
        <v>0</v>
      </c>
      <c r="M1060">
        <v>0</v>
      </c>
    </row>
    <row r="1061" spans="6:13" x14ac:dyDescent="0.25">
      <c r="F1061" t="s">
        <v>985</v>
      </c>
      <c r="G1061">
        <v>0</v>
      </c>
      <c r="H1061">
        <v>0</v>
      </c>
      <c r="I1061" t="s">
        <v>985</v>
      </c>
      <c r="J1061">
        <v>0</v>
      </c>
      <c r="K1061">
        <v>0</v>
      </c>
      <c r="L1061">
        <v>0</v>
      </c>
      <c r="M1061">
        <v>0</v>
      </c>
    </row>
    <row r="1062" spans="6:13" x14ac:dyDescent="0.25">
      <c r="F1062" t="s">
        <v>983</v>
      </c>
      <c r="G1062">
        <v>0</v>
      </c>
      <c r="H1062">
        <v>0</v>
      </c>
      <c r="I1062" t="s">
        <v>983</v>
      </c>
      <c r="J1062">
        <v>0</v>
      </c>
      <c r="K1062">
        <v>2</v>
      </c>
      <c r="L1062">
        <v>20</v>
      </c>
      <c r="M1062">
        <v>2</v>
      </c>
    </row>
    <row r="1063" spans="6:13" x14ac:dyDescent="0.25">
      <c r="F1063" t="s">
        <v>986</v>
      </c>
      <c r="G1063">
        <v>4</v>
      </c>
      <c r="H1063">
        <v>2</v>
      </c>
      <c r="I1063" t="s">
        <v>986</v>
      </c>
      <c r="J1063">
        <v>3</v>
      </c>
      <c r="K1063">
        <v>0</v>
      </c>
      <c r="L1063">
        <v>0</v>
      </c>
      <c r="M1063">
        <v>1</v>
      </c>
    </row>
    <row r="1064" spans="6:13" x14ac:dyDescent="0.25">
      <c r="F1064" t="s">
        <v>987</v>
      </c>
      <c r="G1064">
        <v>6</v>
      </c>
      <c r="H1064">
        <v>0</v>
      </c>
      <c r="I1064" t="s">
        <v>987</v>
      </c>
      <c r="J1064">
        <v>0</v>
      </c>
      <c r="K1064">
        <v>14</v>
      </c>
      <c r="L1064">
        <v>13</v>
      </c>
      <c r="M1064">
        <v>5</v>
      </c>
    </row>
    <row r="1065" spans="6:13" x14ac:dyDescent="0.25">
      <c r="F1065" t="s">
        <v>988</v>
      </c>
      <c r="G1065">
        <v>0</v>
      </c>
      <c r="H1065">
        <v>0</v>
      </c>
      <c r="I1065" t="s">
        <v>988</v>
      </c>
      <c r="J1065">
        <v>0</v>
      </c>
      <c r="K1065">
        <v>0</v>
      </c>
      <c r="L1065">
        <v>0</v>
      </c>
      <c r="M1065">
        <v>1</v>
      </c>
    </row>
    <row r="1066" spans="6:13" x14ac:dyDescent="0.25">
      <c r="F1066" t="s">
        <v>989</v>
      </c>
      <c r="G1066">
        <v>43</v>
      </c>
      <c r="H1066">
        <v>79</v>
      </c>
      <c r="I1066" t="s">
        <v>989</v>
      </c>
      <c r="J1066">
        <v>119</v>
      </c>
      <c r="K1066">
        <v>123</v>
      </c>
      <c r="L1066">
        <v>84</v>
      </c>
      <c r="M1066">
        <v>86</v>
      </c>
    </row>
    <row r="1067" spans="6:13" x14ac:dyDescent="0.25">
      <c r="F1067" t="s">
        <v>990</v>
      </c>
      <c r="G1067">
        <v>69</v>
      </c>
      <c r="H1067">
        <v>65</v>
      </c>
      <c r="I1067" t="s">
        <v>990</v>
      </c>
      <c r="J1067">
        <v>48</v>
      </c>
      <c r="K1067">
        <v>50</v>
      </c>
      <c r="L1067">
        <v>69</v>
      </c>
      <c r="M1067">
        <v>45</v>
      </c>
    </row>
    <row r="1068" spans="6:13" x14ac:dyDescent="0.25">
      <c r="F1068" t="s">
        <v>977</v>
      </c>
      <c r="G1068">
        <v>0</v>
      </c>
      <c r="H1068">
        <v>0</v>
      </c>
      <c r="I1068" t="s">
        <v>977</v>
      </c>
      <c r="J1068">
        <v>0</v>
      </c>
      <c r="K1068">
        <v>1</v>
      </c>
      <c r="L1068">
        <v>0</v>
      </c>
      <c r="M1068">
        <v>0</v>
      </c>
    </row>
    <row r="1069" spans="6:13" x14ac:dyDescent="0.25">
      <c r="F1069" t="s">
        <v>991</v>
      </c>
      <c r="G1069">
        <v>5</v>
      </c>
      <c r="H1069">
        <v>4</v>
      </c>
      <c r="I1069" t="s">
        <v>991</v>
      </c>
      <c r="J1069">
        <v>5</v>
      </c>
      <c r="K1069">
        <v>12</v>
      </c>
      <c r="L1069">
        <v>2</v>
      </c>
      <c r="M1069">
        <v>2</v>
      </c>
    </row>
    <row r="1070" spans="6:13" x14ac:dyDescent="0.25">
      <c r="F1070" t="s">
        <v>1002</v>
      </c>
      <c r="G1070">
        <v>0</v>
      </c>
      <c r="H1070">
        <v>0</v>
      </c>
      <c r="I1070" t="s">
        <v>1002</v>
      </c>
      <c r="J1070">
        <v>2</v>
      </c>
      <c r="K1070">
        <v>2</v>
      </c>
      <c r="L1070">
        <v>0</v>
      </c>
      <c r="M1070">
        <v>0</v>
      </c>
    </row>
    <row r="1071" spans="6:13" x14ac:dyDescent="0.25">
      <c r="F1071" t="s">
        <v>1003</v>
      </c>
      <c r="G1071">
        <v>0</v>
      </c>
      <c r="H1071">
        <v>1</v>
      </c>
      <c r="I1071" t="s">
        <v>1003</v>
      </c>
      <c r="J1071">
        <v>1</v>
      </c>
      <c r="K1071">
        <v>1</v>
      </c>
      <c r="L1071">
        <v>1</v>
      </c>
      <c r="M1071">
        <v>0</v>
      </c>
    </row>
    <row r="1072" spans="6:13" x14ac:dyDescent="0.25">
      <c r="F1072" t="s">
        <v>946</v>
      </c>
      <c r="G1072">
        <v>0</v>
      </c>
      <c r="H1072">
        <v>0</v>
      </c>
      <c r="I1072" t="s">
        <v>946</v>
      </c>
      <c r="J1072">
        <v>16</v>
      </c>
      <c r="K1072">
        <v>15</v>
      </c>
      <c r="L1072">
        <v>36</v>
      </c>
      <c r="M1072">
        <v>0</v>
      </c>
    </row>
    <row r="1073" spans="6:13" x14ac:dyDescent="0.25">
      <c r="F1073" t="s">
        <v>1004</v>
      </c>
      <c r="G1073">
        <v>0</v>
      </c>
      <c r="H1073">
        <v>0</v>
      </c>
      <c r="I1073" t="s">
        <v>1004</v>
      </c>
      <c r="J1073">
        <v>0</v>
      </c>
      <c r="K1073">
        <v>0</v>
      </c>
      <c r="L1073">
        <v>0</v>
      </c>
      <c r="M1073">
        <v>0</v>
      </c>
    </row>
    <row r="1074" spans="6:13" x14ac:dyDescent="0.25">
      <c r="F1074" t="s">
        <v>1005</v>
      </c>
      <c r="G1074">
        <v>1</v>
      </c>
      <c r="H1074">
        <v>2</v>
      </c>
      <c r="I1074" t="s">
        <v>1005</v>
      </c>
      <c r="J1074">
        <v>0</v>
      </c>
      <c r="K1074">
        <v>2</v>
      </c>
      <c r="L1074">
        <v>1</v>
      </c>
      <c r="M1074">
        <v>3</v>
      </c>
    </row>
    <row r="1075" spans="6:13" x14ac:dyDescent="0.25">
      <c r="F1075">
        <v>897409</v>
      </c>
      <c r="G1075">
        <v>143</v>
      </c>
      <c r="H1075">
        <v>201</v>
      </c>
      <c r="I1075">
        <v>897409</v>
      </c>
      <c r="J1075">
        <v>82</v>
      </c>
      <c r="K1075">
        <v>99</v>
      </c>
      <c r="L1075">
        <v>109</v>
      </c>
      <c r="M1075">
        <v>80</v>
      </c>
    </row>
    <row r="1076" spans="6:13" x14ac:dyDescent="0.25">
      <c r="F1076">
        <v>883081</v>
      </c>
      <c r="G1076">
        <v>12</v>
      </c>
      <c r="H1076">
        <v>15</v>
      </c>
      <c r="I1076">
        <v>883081</v>
      </c>
      <c r="J1076">
        <v>52</v>
      </c>
      <c r="K1076">
        <v>84</v>
      </c>
      <c r="L1076">
        <v>52</v>
      </c>
      <c r="M1076">
        <v>40</v>
      </c>
    </row>
    <row r="1077" spans="6:13" x14ac:dyDescent="0.25">
      <c r="F1077" t="s">
        <v>969</v>
      </c>
      <c r="G1077">
        <v>0</v>
      </c>
      <c r="H1077">
        <v>6</v>
      </c>
      <c r="I1077" t="s">
        <v>969</v>
      </c>
      <c r="J1077">
        <v>124</v>
      </c>
      <c r="K1077">
        <v>227</v>
      </c>
      <c r="L1077">
        <v>47</v>
      </c>
      <c r="M1077">
        <v>25</v>
      </c>
    </row>
    <row r="1078" spans="6:13" x14ac:dyDescent="0.25">
      <c r="F1078" t="s">
        <v>1015</v>
      </c>
      <c r="G1078">
        <v>1</v>
      </c>
      <c r="H1078">
        <v>11</v>
      </c>
      <c r="I1078" t="s">
        <v>1015</v>
      </c>
      <c r="J1078">
        <v>0</v>
      </c>
      <c r="K1078">
        <v>0</v>
      </c>
      <c r="L1078">
        <v>0</v>
      </c>
      <c r="M1078">
        <v>9</v>
      </c>
    </row>
    <row r="1079" spans="6:13" x14ac:dyDescent="0.25">
      <c r="F1079">
        <v>900685</v>
      </c>
      <c r="G1079">
        <v>1938</v>
      </c>
      <c r="H1079">
        <v>2794</v>
      </c>
      <c r="I1079">
        <v>900685</v>
      </c>
      <c r="J1079">
        <v>0</v>
      </c>
      <c r="K1079">
        <v>0</v>
      </c>
      <c r="L1079">
        <v>0</v>
      </c>
      <c r="M1079">
        <v>1070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48"/>
  <sheetViews>
    <sheetView workbookViewId="0">
      <selection activeCell="D43" sqref="D43"/>
    </sheetView>
  </sheetViews>
  <sheetFormatPr defaultRowHeight="15" x14ac:dyDescent="0.25"/>
  <cols>
    <col min="1" max="1" width="12.85546875" customWidth="1"/>
    <col min="2" max="2" width="13.140625" customWidth="1"/>
    <col min="3" max="3" width="14.7109375" customWidth="1"/>
    <col min="4" max="4" width="57.28515625" customWidth="1"/>
    <col min="5" max="5" width="5.140625" customWidth="1"/>
    <col min="6" max="6" width="4.28515625" customWidth="1"/>
    <col min="7" max="7" width="4.85546875" customWidth="1"/>
    <col min="8" max="8" width="5" customWidth="1"/>
    <col min="9" max="9" width="21.5703125" bestFit="1" customWidth="1"/>
    <col min="12" max="12" width="10.85546875" bestFit="1" customWidth="1"/>
    <col min="13" max="13" width="22.28515625" customWidth="1"/>
  </cols>
  <sheetData>
    <row r="5" spans="1:13" ht="15.75" customHeight="1" x14ac:dyDescent="0.25">
      <c r="A5" s="67" t="s">
        <v>934</v>
      </c>
      <c r="B5" s="76" t="s">
        <v>1</v>
      </c>
      <c r="C5" s="76" t="s">
        <v>39</v>
      </c>
      <c r="D5" s="76" t="s">
        <v>0</v>
      </c>
      <c r="E5" s="78" t="s">
        <v>2</v>
      </c>
      <c r="F5" s="79"/>
      <c r="G5" s="79"/>
      <c r="H5" s="80"/>
      <c r="I5" s="88" t="s">
        <v>3</v>
      </c>
      <c r="J5" s="67" t="s">
        <v>4</v>
      </c>
      <c r="K5" s="67" t="s">
        <v>49</v>
      </c>
      <c r="L5" s="90" t="s">
        <v>47</v>
      </c>
      <c r="M5" s="92" t="s">
        <v>909</v>
      </c>
    </row>
    <row r="6" spans="1:13" ht="19.5" customHeight="1" x14ac:dyDescent="0.25">
      <c r="A6" s="68"/>
      <c r="B6" s="77"/>
      <c r="C6" s="77"/>
      <c r="D6" s="77"/>
      <c r="E6" s="85"/>
      <c r="F6" s="86"/>
      <c r="G6" s="86"/>
      <c r="H6" s="87"/>
      <c r="I6" s="89"/>
      <c r="J6" s="68"/>
      <c r="K6" s="68"/>
      <c r="L6" s="91"/>
      <c r="M6" s="93"/>
    </row>
    <row r="7" spans="1:13" ht="24.75" customHeight="1" x14ac:dyDescent="0.25">
      <c r="A7" s="50" t="s">
        <v>1023</v>
      </c>
      <c r="B7" s="47" t="s">
        <v>8</v>
      </c>
      <c r="C7" s="47" t="s">
        <v>40</v>
      </c>
      <c r="D7" s="47" t="s">
        <v>9</v>
      </c>
      <c r="E7" s="2">
        <v>24</v>
      </c>
      <c r="F7" s="2" t="s">
        <v>30</v>
      </c>
      <c r="G7" s="2">
        <v>1</v>
      </c>
      <c r="H7" s="2" t="s">
        <v>31</v>
      </c>
      <c r="I7" s="51" t="s">
        <v>827</v>
      </c>
      <c r="J7" s="50" t="s">
        <v>32</v>
      </c>
      <c r="K7" s="50">
        <f>700*24</f>
        <v>16800</v>
      </c>
      <c r="L7" s="52">
        <f>K7*G7</f>
        <v>16800</v>
      </c>
      <c r="M7" s="53"/>
    </row>
    <row r="8" spans="1:13" ht="15.75" x14ac:dyDescent="0.25">
      <c r="A8" s="50"/>
      <c r="B8" s="47"/>
      <c r="C8" s="47"/>
      <c r="D8" s="47"/>
      <c r="E8" s="2"/>
      <c r="F8" s="2"/>
      <c r="G8" s="2"/>
      <c r="H8" s="2"/>
      <c r="I8" s="51"/>
      <c r="J8" s="50"/>
      <c r="K8" s="50"/>
      <c r="L8" s="52"/>
      <c r="M8" s="53"/>
    </row>
    <row r="9" spans="1:13" ht="15.75" customHeight="1" x14ac:dyDescent="0.25">
      <c r="A9" s="94" t="s">
        <v>934</v>
      </c>
      <c r="B9" s="75" t="s">
        <v>1</v>
      </c>
      <c r="C9" s="75" t="s">
        <v>39</v>
      </c>
      <c r="D9" s="75" t="s">
        <v>0</v>
      </c>
      <c r="E9" s="78" t="s">
        <v>2</v>
      </c>
      <c r="F9" s="79"/>
      <c r="G9" s="79"/>
      <c r="H9" s="80"/>
      <c r="I9" s="97" t="s">
        <v>3</v>
      </c>
      <c r="J9" s="94" t="s">
        <v>4</v>
      </c>
      <c r="K9" s="94" t="s">
        <v>49</v>
      </c>
      <c r="L9" s="98" t="s">
        <v>47</v>
      </c>
      <c r="M9" s="99" t="s">
        <v>909</v>
      </c>
    </row>
    <row r="10" spans="1:13" ht="15.75" customHeight="1" x14ac:dyDescent="0.25">
      <c r="A10" s="94"/>
      <c r="B10" s="75"/>
      <c r="C10" s="75"/>
      <c r="D10" s="75"/>
      <c r="E10" s="85"/>
      <c r="F10" s="86"/>
      <c r="G10" s="86"/>
      <c r="H10" s="87"/>
      <c r="I10" s="97"/>
      <c r="J10" s="94"/>
      <c r="K10" s="94"/>
      <c r="L10" s="98"/>
      <c r="M10" s="99"/>
    </row>
    <row r="11" spans="1:13" ht="15.75" x14ac:dyDescent="0.25">
      <c r="A11" s="94" t="s">
        <v>1024</v>
      </c>
      <c r="B11" s="40" t="s">
        <v>8</v>
      </c>
      <c r="C11" s="40" t="s">
        <v>40</v>
      </c>
      <c r="D11" s="40" t="s">
        <v>995</v>
      </c>
      <c r="E11" s="2">
        <v>12</v>
      </c>
      <c r="F11" s="2" t="s">
        <v>30</v>
      </c>
      <c r="G11" s="2">
        <v>0.8</v>
      </c>
      <c r="H11" s="2" t="s">
        <v>31</v>
      </c>
      <c r="I11" s="42" t="s">
        <v>888</v>
      </c>
      <c r="J11" s="41" t="s">
        <v>32</v>
      </c>
      <c r="K11" s="43">
        <f>12*400</f>
        <v>4800</v>
      </c>
      <c r="L11" s="43">
        <f>K11*G11</f>
        <v>3840</v>
      </c>
      <c r="M11" s="44"/>
    </row>
    <row r="12" spans="1:13" ht="15.75" x14ac:dyDescent="0.25">
      <c r="A12" s="94"/>
      <c r="B12" s="40" t="s">
        <v>8</v>
      </c>
      <c r="C12" s="40" t="s">
        <v>40</v>
      </c>
      <c r="D12" s="40" t="s">
        <v>935</v>
      </c>
      <c r="E12" s="2">
        <v>48</v>
      </c>
      <c r="F12" s="2" t="s">
        <v>30</v>
      </c>
      <c r="G12" s="2">
        <v>0.12</v>
      </c>
      <c r="H12" s="2" t="s">
        <v>31</v>
      </c>
      <c r="I12" s="42" t="s">
        <v>964</v>
      </c>
      <c r="J12" s="41" t="s">
        <v>32</v>
      </c>
      <c r="K12" s="43">
        <f>208*48</f>
        <v>9984</v>
      </c>
      <c r="L12" s="43">
        <f>K12*G12</f>
        <v>1198.08</v>
      </c>
      <c r="M12" s="44"/>
    </row>
    <row r="13" spans="1:13" ht="15.75" x14ac:dyDescent="0.25">
      <c r="A13" s="94"/>
      <c r="B13" s="40" t="s">
        <v>8</v>
      </c>
      <c r="C13" s="40" t="s">
        <v>41</v>
      </c>
      <c r="D13" s="40" t="s">
        <v>53</v>
      </c>
      <c r="E13" s="2">
        <v>24</v>
      </c>
      <c r="F13" s="2" t="s">
        <v>30</v>
      </c>
      <c r="G13" s="2">
        <v>1</v>
      </c>
      <c r="H13" s="2" t="s">
        <v>31</v>
      </c>
      <c r="I13" s="42" t="s">
        <v>849</v>
      </c>
      <c r="J13" s="41" t="s">
        <v>32</v>
      </c>
      <c r="K13" s="41">
        <f>50*24</f>
        <v>1200</v>
      </c>
      <c r="L13" s="43">
        <f t="shared" ref="L13:L14" si="0">K13*G13</f>
        <v>1200</v>
      </c>
      <c r="M13" s="44"/>
    </row>
    <row r="14" spans="1:13" ht="15.75" x14ac:dyDescent="0.25">
      <c r="A14" s="94"/>
      <c r="B14" s="40" t="s">
        <v>8</v>
      </c>
      <c r="C14" s="40" t="s">
        <v>41</v>
      </c>
      <c r="D14" s="40" t="s">
        <v>53</v>
      </c>
      <c r="E14" s="2">
        <v>4</v>
      </c>
      <c r="F14" s="2" t="s">
        <v>30</v>
      </c>
      <c r="G14" s="2">
        <v>5</v>
      </c>
      <c r="H14" s="2" t="s">
        <v>31</v>
      </c>
      <c r="I14" s="42" t="s">
        <v>830</v>
      </c>
      <c r="J14" s="41" t="s">
        <v>32</v>
      </c>
      <c r="K14" s="41">
        <f>150*4</f>
        <v>600</v>
      </c>
      <c r="L14" s="43">
        <f t="shared" si="0"/>
        <v>3000</v>
      </c>
      <c r="M14" s="44"/>
    </row>
    <row r="15" spans="1:13" ht="15.75" x14ac:dyDescent="0.25">
      <c r="A15" s="56"/>
      <c r="B15" s="47" t="s">
        <v>8</v>
      </c>
      <c r="C15" s="47" t="s">
        <v>41</v>
      </c>
      <c r="D15" s="47" t="s">
        <v>862</v>
      </c>
      <c r="E15" s="2">
        <v>24</v>
      </c>
      <c r="F15" s="2" t="s">
        <v>30</v>
      </c>
      <c r="G15" s="2">
        <v>1</v>
      </c>
      <c r="H15" s="2" t="s">
        <v>31</v>
      </c>
      <c r="I15" s="51" t="s">
        <v>902</v>
      </c>
      <c r="J15" s="57" t="s">
        <v>32</v>
      </c>
      <c r="K15" s="58">
        <f>200*24</f>
        <v>4800</v>
      </c>
      <c r="L15" s="52">
        <f>K15*G15</f>
        <v>4800</v>
      </c>
      <c r="M15" s="53"/>
    </row>
    <row r="16" spans="1:13" ht="15.75" x14ac:dyDescent="0.25">
      <c r="J16" s="95" t="s">
        <v>48</v>
      </c>
      <c r="K16" s="96"/>
      <c r="L16" s="45">
        <f>SUM(L11:L15)</f>
        <v>14038.08</v>
      </c>
    </row>
    <row r="18" spans="1:13" ht="15.75" customHeight="1" x14ac:dyDescent="0.25">
      <c r="A18" s="94" t="s">
        <v>934</v>
      </c>
      <c r="B18" s="75" t="s">
        <v>1</v>
      </c>
      <c r="C18" s="75" t="s">
        <v>39</v>
      </c>
      <c r="D18" s="75" t="s">
        <v>0</v>
      </c>
      <c r="E18" s="78" t="s">
        <v>2</v>
      </c>
      <c r="F18" s="79"/>
      <c r="G18" s="79"/>
      <c r="H18" s="80"/>
      <c r="I18" s="97" t="s">
        <v>3</v>
      </c>
      <c r="J18" s="94" t="s">
        <v>4</v>
      </c>
      <c r="K18" s="94" t="s">
        <v>49</v>
      </c>
      <c r="L18" s="98" t="s">
        <v>47</v>
      </c>
      <c r="M18" s="99" t="s">
        <v>909</v>
      </c>
    </row>
    <row r="19" spans="1:13" ht="15.75" customHeight="1" x14ac:dyDescent="0.25">
      <c r="A19" s="94"/>
      <c r="B19" s="75"/>
      <c r="C19" s="75"/>
      <c r="D19" s="75"/>
      <c r="E19" s="85"/>
      <c r="F19" s="86"/>
      <c r="G19" s="86"/>
      <c r="H19" s="87"/>
      <c r="I19" s="97"/>
      <c r="J19" s="94"/>
      <c r="K19" s="94"/>
      <c r="L19" s="98"/>
      <c r="M19" s="99"/>
    </row>
    <row r="20" spans="1:13" ht="15.75" x14ac:dyDescent="0.25">
      <c r="A20" s="94" t="s">
        <v>1025</v>
      </c>
      <c r="B20" s="40" t="s">
        <v>8</v>
      </c>
      <c r="C20" s="40" t="s">
        <v>41</v>
      </c>
      <c r="D20" s="40" t="s">
        <v>10</v>
      </c>
      <c r="E20" s="2">
        <v>4</v>
      </c>
      <c r="F20" s="2" t="s">
        <v>30</v>
      </c>
      <c r="G20" s="2">
        <v>4</v>
      </c>
      <c r="H20" s="2" t="s">
        <v>31</v>
      </c>
      <c r="I20" s="42" t="s">
        <v>828</v>
      </c>
      <c r="J20" s="41" t="s">
        <v>32</v>
      </c>
      <c r="K20" s="43">
        <f>750*4</f>
        <v>3000</v>
      </c>
      <c r="L20" s="43">
        <f>K20*G20</f>
        <v>12000</v>
      </c>
      <c r="M20" s="44"/>
    </row>
    <row r="21" spans="1:13" ht="15.75" x14ac:dyDescent="0.25">
      <c r="A21" s="94"/>
      <c r="B21" s="40" t="s">
        <v>8</v>
      </c>
      <c r="C21" s="40" t="s">
        <v>41</v>
      </c>
      <c r="D21" s="40" t="s">
        <v>11</v>
      </c>
      <c r="E21" s="2">
        <v>24</v>
      </c>
      <c r="F21" s="2" t="s">
        <v>30</v>
      </c>
      <c r="G21" s="2">
        <v>1</v>
      </c>
      <c r="H21" s="2" t="s">
        <v>31</v>
      </c>
      <c r="I21" s="42" t="s">
        <v>829</v>
      </c>
      <c r="J21" s="41" t="s">
        <v>32</v>
      </c>
      <c r="K21" s="43">
        <f>100*24</f>
        <v>2400</v>
      </c>
      <c r="L21" s="43">
        <f>K21*G21</f>
        <v>2400</v>
      </c>
      <c r="M21" s="44"/>
    </row>
    <row r="22" spans="1:13" ht="15.75" x14ac:dyDescent="0.25">
      <c r="J22" s="95" t="s">
        <v>48</v>
      </c>
      <c r="K22" s="96"/>
      <c r="L22" s="45">
        <f>SUM(L20:L21)</f>
        <v>14400</v>
      </c>
    </row>
    <row r="23" spans="1:13" ht="15.75" x14ac:dyDescent="0.25">
      <c r="J23" s="54"/>
      <c r="K23" s="54"/>
      <c r="L23" s="55"/>
    </row>
    <row r="24" spans="1:13" ht="15.75" x14ac:dyDescent="0.25">
      <c r="J24" s="54"/>
      <c r="K24" s="54"/>
      <c r="L24" s="55"/>
    </row>
    <row r="25" spans="1:13" ht="15.75" customHeight="1" x14ac:dyDescent="0.25">
      <c r="A25" s="94" t="s">
        <v>934</v>
      </c>
      <c r="B25" s="75" t="s">
        <v>1</v>
      </c>
      <c r="C25" s="75" t="s">
        <v>39</v>
      </c>
      <c r="D25" s="75" t="s">
        <v>0</v>
      </c>
      <c r="E25" s="78" t="s">
        <v>2</v>
      </c>
      <c r="F25" s="79"/>
      <c r="G25" s="79"/>
      <c r="H25" s="80"/>
      <c r="I25" s="97" t="s">
        <v>3</v>
      </c>
      <c r="J25" s="94" t="s">
        <v>4</v>
      </c>
      <c r="K25" s="94" t="s">
        <v>49</v>
      </c>
      <c r="L25" s="98" t="s">
        <v>47</v>
      </c>
      <c r="M25" s="99" t="s">
        <v>909</v>
      </c>
    </row>
    <row r="26" spans="1:13" ht="15.75" customHeight="1" x14ac:dyDescent="0.25">
      <c r="A26" s="94"/>
      <c r="B26" s="75"/>
      <c r="C26" s="75"/>
      <c r="D26" s="75"/>
      <c r="E26" s="85"/>
      <c r="F26" s="86"/>
      <c r="G26" s="86"/>
      <c r="H26" s="87"/>
      <c r="I26" s="97"/>
      <c r="J26" s="94"/>
      <c r="K26" s="94"/>
      <c r="L26" s="98"/>
      <c r="M26" s="99"/>
    </row>
    <row r="27" spans="1:13" ht="15.75" x14ac:dyDescent="0.25">
      <c r="A27" s="50" t="s">
        <v>1026</v>
      </c>
      <c r="B27" s="47" t="s">
        <v>8</v>
      </c>
      <c r="C27" s="47" t="s">
        <v>41</v>
      </c>
      <c r="D27" s="47" t="s">
        <v>10</v>
      </c>
      <c r="E27" s="2">
        <v>4</v>
      </c>
      <c r="F27" s="2" t="s">
        <v>30</v>
      </c>
      <c r="G27" s="2">
        <v>4</v>
      </c>
      <c r="H27" s="2" t="s">
        <v>31</v>
      </c>
      <c r="I27" s="51" t="s">
        <v>828</v>
      </c>
      <c r="J27" s="50" t="s">
        <v>32</v>
      </c>
      <c r="K27" s="52">
        <f>840*4</f>
        <v>3360</v>
      </c>
      <c r="L27" s="52">
        <f>K27*G27</f>
        <v>13440</v>
      </c>
      <c r="M27" s="53"/>
    </row>
    <row r="28" spans="1:13" ht="21.75" customHeight="1" x14ac:dyDescent="0.25">
      <c r="J28" s="95" t="s">
        <v>48</v>
      </c>
      <c r="K28" s="96"/>
      <c r="L28" s="45">
        <f>SUM(L27:L27)</f>
        <v>13440</v>
      </c>
    </row>
    <row r="29" spans="1:13" ht="15.75" x14ac:dyDescent="0.25">
      <c r="J29" s="48"/>
      <c r="K29" s="49"/>
      <c r="L29" s="45"/>
    </row>
    <row r="30" spans="1:13" ht="15.75" customHeight="1" x14ac:dyDescent="0.25">
      <c r="A30" s="94" t="s">
        <v>934</v>
      </c>
      <c r="B30" s="75" t="s">
        <v>1</v>
      </c>
      <c r="C30" s="75" t="s">
        <v>39</v>
      </c>
      <c r="D30" s="75" t="s">
        <v>0</v>
      </c>
      <c r="E30" s="78" t="s">
        <v>2</v>
      </c>
      <c r="F30" s="79"/>
      <c r="G30" s="79"/>
      <c r="H30" s="80"/>
      <c r="I30" s="97" t="s">
        <v>3</v>
      </c>
      <c r="J30" s="94" t="s">
        <v>4</v>
      </c>
      <c r="K30" s="94" t="s">
        <v>49</v>
      </c>
      <c r="L30" s="98" t="s">
        <v>47</v>
      </c>
      <c r="M30" s="99" t="s">
        <v>909</v>
      </c>
    </row>
    <row r="31" spans="1:13" ht="15.75" customHeight="1" x14ac:dyDescent="0.25">
      <c r="A31" s="94"/>
      <c r="B31" s="75"/>
      <c r="C31" s="75"/>
      <c r="D31" s="75"/>
      <c r="E31" s="85"/>
      <c r="F31" s="86"/>
      <c r="G31" s="86"/>
      <c r="H31" s="87"/>
      <c r="I31" s="97"/>
      <c r="J31" s="94"/>
      <c r="K31" s="94"/>
      <c r="L31" s="98"/>
      <c r="M31" s="99"/>
    </row>
    <row r="32" spans="1:13" ht="15.75" x14ac:dyDescent="0.25">
      <c r="A32" s="94" t="s">
        <v>1027</v>
      </c>
      <c r="B32" s="40" t="s">
        <v>8</v>
      </c>
      <c r="C32" s="40" t="s">
        <v>44</v>
      </c>
      <c r="D32" s="40" t="s">
        <v>22</v>
      </c>
      <c r="E32" s="2">
        <v>30</v>
      </c>
      <c r="F32" s="2" t="s">
        <v>30</v>
      </c>
      <c r="G32" s="2">
        <v>0.4</v>
      </c>
      <c r="H32" s="2" t="s">
        <v>31</v>
      </c>
      <c r="I32" s="42" t="s">
        <v>961</v>
      </c>
      <c r="J32" s="41" t="s">
        <v>32</v>
      </c>
      <c r="K32" s="43">
        <f>150*30</f>
        <v>4500</v>
      </c>
      <c r="L32" s="43">
        <f>K32*G32</f>
        <v>1800</v>
      </c>
      <c r="M32" s="44"/>
    </row>
    <row r="33" spans="1:13" ht="15.75" x14ac:dyDescent="0.25">
      <c r="A33" s="94"/>
      <c r="B33" s="40" t="s">
        <v>8</v>
      </c>
      <c r="C33" s="40" t="s">
        <v>44</v>
      </c>
      <c r="D33" s="40" t="s">
        <v>858</v>
      </c>
      <c r="E33" s="2">
        <v>30</v>
      </c>
      <c r="F33" s="2" t="s">
        <v>30</v>
      </c>
      <c r="G33" s="2">
        <v>0.4</v>
      </c>
      <c r="H33" s="2" t="s">
        <v>31</v>
      </c>
      <c r="I33" s="42" t="s">
        <v>962</v>
      </c>
      <c r="J33" s="41" t="s">
        <v>32</v>
      </c>
      <c r="K33" s="43">
        <f>100*30</f>
        <v>3000</v>
      </c>
      <c r="L33" s="43">
        <f>K33*G33</f>
        <v>1200</v>
      </c>
      <c r="M33" s="44"/>
    </row>
    <row r="34" spans="1:13" ht="15.75" x14ac:dyDescent="0.25">
      <c r="A34" s="94"/>
      <c r="B34" s="40" t="s">
        <v>8</v>
      </c>
      <c r="C34" s="40" t="s">
        <v>40</v>
      </c>
      <c r="D34" s="40" t="s">
        <v>1000</v>
      </c>
      <c r="E34" s="2">
        <v>12</v>
      </c>
      <c r="F34" s="2" t="s">
        <v>30</v>
      </c>
      <c r="G34" s="2">
        <v>0.8</v>
      </c>
      <c r="H34" s="2" t="s">
        <v>31</v>
      </c>
      <c r="I34" s="42" t="s">
        <v>887</v>
      </c>
      <c r="J34" s="41" t="s">
        <v>32</v>
      </c>
      <c r="K34" s="43">
        <f>200*12</f>
        <v>2400</v>
      </c>
      <c r="L34" s="43">
        <f t="shared" ref="L34:L35" si="1">K34*G34</f>
        <v>1920</v>
      </c>
      <c r="M34" s="44"/>
    </row>
    <row r="35" spans="1:13" ht="15.75" x14ac:dyDescent="0.25">
      <c r="A35" s="94"/>
      <c r="B35" s="40" t="s">
        <v>8</v>
      </c>
      <c r="C35" s="40" t="s">
        <v>41</v>
      </c>
      <c r="D35" s="40" t="s">
        <v>859</v>
      </c>
      <c r="E35" s="2">
        <v>4</v>
      </c>
      <c r="F35" s="2" t="s">
        <v>30</v>
      </c>
      <c r="G35" s="2">
        <v>4</v>
      </c>
      <c r="H35" s="2" t="s">
        <v>31</v>
      </c>
      <c r="I35" s="42" t="s">
        <v>889</v>
      </c>
      <c r="J35" s="41" t="s">
        <v>32</v>
      </c>
      <c r="K35" s="43">
        <f>200*4</f>
        <v>800</v>
      </c>
      <c r="L35" s="43">
        <f t="shared" si="1"/>
        <v>3200</v>
      </c>
      <c r="M35" s="44"/>
    </row>
    <row r="36" spans="1:13" ht="15.75" x14ac:dyDescent="0.25">
      <c r="A36" s="94"/>
      <c r="B36" s="47" t="s">
        <v>8</v>
      </c>
      <c r="C36" s="47" t="s">
        <v>41</v>
      </c>
      <c r="D36" s="47" t="s">
        <v>860</v>
      </c>
      <c r="E36" s="2">
        <v>24</v>
      </c>
      <c r="F36" s="2" t="s">
        <v>30</v>
      </c>
      <c r="G36" s="2">
        <v>1</v>
      </c>
      <c r="H36" s="2" t="s">
        <v>31</v>
      </c>
      <c r="I36" s="51" t="s">
        <v>890</v>
      </c>
      <c r="J36" s="50" t="s">
        <v>32</v>
      </c>
      <c r="K36" s="52">
        <f>50*24</f>
        <v>1200</v>
      </c>
      <c r="L36" s="52">
        <f>K36*G36</f>
        <v>1200</v>
      </c>
      <c r="M36" s="53"/>
    </row>
    <row r="37" spans="1:13" ht="15.75" x14ac:dyDescent="0.25">
      <c r="A37" s="94"/>
      <c r="B37" s="40" t="s">
        <v>8</v>
      </c>
      <c r="C37" s="40" t="s">
        <v>41</v>
      </c>
      <c r="D37" s="40" t="s">
        <v>869</v>
      </c>
      <c r="E37" s="2">
        <v>4</v>
      </c>
      <c r="F37" s="2" t="s">
        <v>30</v>
      </c>
      <c r="G37" s="2">
        <v>4</v>
      </c>
      <c r="H37" s="2" t="s">
        <v>31</v>
      </c>
      <c r="I37" s="42" t="s">
        <v>895</v>
      </c>
      <c r="J37" s="41" t="s">
        <v>32</v>
      </c>
      <c r="K37" s="41">
        <f>250*4</f>
        <v>1000</v>
      </c>
      <c r="L37" s="43">
        <f t="shared" ref="L37:L38" si="2">K37*G37</f>
        <v>4000</v>
      </c>
      <c r="M37" s="44"/>
    </row>
    <row r="38" spans="1:13" ht="15.75" x14ac:dyDescent="0.25">
      <c r="A38" s="94"/>
      <c r="B38" s="40" t="s">
        <v>8</v>
      </c>
      <c r="C38" s="40" t="s">
        <v>41</v>
      </c>
      <c r="D38" s="40" t="s">
        <v>870</v>
      </c>
      <c r="E38" s="2">
        <v>24</v>
      </c>
      <c r="F38" s="2" t="s">
        <v>30</v>
      </c>
      <c r="G38" s="2">
        <v>1</v>
      </c>
      <c r="H38" s="2" t="s">
        <v>31</v>
      </c>
      <c r="I38" s="42" t="s">
        <v>896</v>
      </c>
      <c r="J38" s="41" t="s">
        <v>32</v>
      </c>
      <c r="K38" s="41">
        <f>50*24</f>
        <v>1200</v>
      </c>
      <c r="L38" s="43">
        <f t="shared" si="2"/>
        <v>1200</v>
      </c>
      <c r="M38" s="44"/>
    </row>
    <row r="39" spans="1:13" ht="15.75" x14ac:dyDescent="0.25">
      <c r="J39" s="95" t="s">
        <v>48</v>
      </c>
      <c r="K39" s="96"/>
      <c r="L39" s="45">
        <f>SUM(L32:L38)</f>
        <v>14520</v>
      </c>
    </row>
    <row r="41" spans="1:13" x14ac:dyDescent="0.25">
      <c r="A41" s="94" t="s">
        <v>934</v>
      </c>
      <c r="B41" s="75" t="s">
        <v>1</v>
      </c>
      <c r="C41" s="75" t="s">
        <v>39</v>
      </c>
      <c r="D41" s="75" t="s">
        <v>0</v>
      </c>
      <c r="E41" s="78" t="s">
        <v>2</v>
      </c>
      <c r="F41" s="79"/>
      <c r="G41" s="79"/>
      <c r="H41" s="80"/>
      <c r="I41" s="97" t="s">
        <v>3</v>
      </c>
      <c r="J41" s="94" t="s">
        <v>4</v>
      </c>
      <c r="K41" s="94" t="s">
        <v>49</v>
      </c>
      <c r="L41" s="98" t="s">
        <v>47</v>
      </c>
      <c r="M41" s="99" t="s">
        <v>909</v>
      </c>
    </row>
    <row r="42" spans="1:13" x14ac:dyDescent="0.25">
      <c r="A42" s="94"/>
      <c r="B42" s="75"/>
      <c r="C42" s="75"/>
      <c r="D42" s="75"/>
      <c r="E42" s="85"/>
      <c r="F42" s="86"/>
      <c r="G42" s="86"/>
      <c r="H42" s="87"/>
      <c r="I42" s="97"/>
      <c r="J42" s="94"/>
      <c r="K42" s="94"/>
      <c r="L42" s="98"/>
      <c r="M42" s="99"/>
    </row>
    <row r="43" spans="1:13" ht="15.75" x14ac:dyDescent="0.25">
      <c r="A43" s="94" t="s">
        <v>1028</v>
      </c>
      <c r="B43" s="59" t="s">
        <v>8</v>
      </c>
      <c r="C43" s="47" t="s">
        <v>41</v>
      </c>
      <c r="D43" s="47" t="s">
        <v>10</v>
      </c>
      <c r="E43" s="2">
        <v>4</v>
      </c>
      <c r="F43" s="2" t="s">
        <v>30</v>
      </c>
      <c r="G43" s="2">
        <v>4</v>
      </c>
      <c r="H43" s="2" t="s">
        <v>31</v>
      </c>
      <c r="I43" s="51" t="s">
        <v>828</v>
      </c>
      <c r="J43" s="50" t="s">
        <v>32</v>
      </c>
      <c r="K43" s="52">
        <f>250*4</f>
        <v>1000</v>
      </c>
      <c r="L43" s="52">
        <f>K43*G43</f>
        <v>4000</v>
      </c>
      <c r="M43" s="53"/>
    </row>
    <row r="44" spans="1:13" ht="15.75" x14ac:dyDescent="0.25">
      <c r="A44" s="94"/>
      <c r="B44" s="47" t="s">
        <v>8</v>
      </c>
      <c r="C44" s="47" t="s">
        <v>42</v>
      </c>
      <c r="D44" s="47" t="s">
        <v>875</v>
      </c>
      <c r="E44" s="2">
        <v>24</v>
      </c>
      <c r="F44" s="2" t="s">
        <v>30</v>
      </c>
      <c r="G44" s="2">
        <v>1</v>
      </c>
      <c r="H44" s="2" t="s">
        <v>31</v>
      </c>
      <c r="I44" s="51" t="s">
        <v>946</v>
      </c>
      <c r="J44" s="50" t="s">
        <v>32</v>
      </c>
      <c r="K44" s="52">
        <f>50*24</f>
        <v>1200</v>
      </c>
      <c r="L44" s="52">
        <f>K44*G44</f>
        <v>1200</v>
      </c>
      <c r="M44" s="53"/>
    </row>
    <row r="45" spans="1:13" ht="15.75" x14ac:dyDescent="0.25">
      <c r="A45" s="94"/>
      <c r="B45" s="47" t="s">
        <v>8</v>
      </c>
      <c r="C45" s="47" t="s">
        <v>41</v>
      </c>
      <c r="D45" s="47" t="s">
        <v>876</v>
      </c>
      <c r="E45" s="2">
        <v>4</v>
      </c>
      <c r="F45" s="2" t="s">
        <v>30</v>
      </c>
      <c r="G45" s="2">
        <v>6</v>
      </c>
      <c r="H45" s="2" t="s">
        <v>31</v>
      </c>
      <c r="I45" s="51" t="s">
        <v>898</v>
      </c>
      <c r="J45" s="50" t="s">
        <v>32</v>
      </c>
      <c r="K45" s="52">
        <f>100*4</f>
        <v>400</v>
      </c>
      <c r="L45" s="52">
        <f>K45*G45</f>
        <v>2400</v>
      </c>
      <c r="M45" s="53"/>
    </row>
    <row r="46" spans="1:13" ht="15.75" x14ac:dyDescent="0.25">
      <c r="A46" s="94"/>
      <c r="B46" s="47" t="s">
        <v>8</v>
      </c>
      <c r="C46" s="47" t="s">
        <v>42</v>
      </c>
      <c r="D46" s="47" t="s">
        <v>944</v>
      </c>
      <c r="E46" s="2">
        <v>4</v>
      </c>
      <c r="F46" s="2" t="s">
        <v>30</v>
      </c>
      <c r="G46" s="2">
        <v>4</v>
      </c>
      <c r="H46" s="2" t="s">
        <v>31</v>
      </c>
      <c r="I46" s="51" t="s">
        <v>945</v>
      </c>
      <c r="J46" s="50" t="s">
        <v>32</v>
      </c>
      <c r="K46" s="52">
        <f>150*4</f>
        <v>600</v>
      </c>
      <c r="L46" s="52">
        <f>K46*G46</f>
        <v>2400</v>
      </c>
      <c r="M46" s="53"/>
    </row>
    <row r="47" spans="1:13" ht="15.75" x14ac:dyDescent="0.25">
      <c r="A47" s="94"/>
      <c r="B47" s="47" t="s">
        <v>8</v>
      </c>
      <c r="C47" s="47" t="s">
        <v>42</v>
      </c>
      <c r="D47" s="47" t="s">
        <v>968</v>
      </c>
      <c r="E47" s="2">
        <v>24</v>
      </c>
      <c r="F47" s="2" t="s">
        <v>30</v>
      </c>
      <c r="G47" s="2">
        <v>1</v>
      </c>
      <c r="H47" s="2" t="s">
        <v>31</v>
      </c>
      <c r="I47" s="51" t="s">
        <v>969</v>
      </c>
      <c r="J47" s="50" t="s">
        <v>32</v>
      </c>
      <c r="K47" s="52">
        <f>200*24</f>
        <v>4800</v>
      </c>
      <c r="L47" s="52">
        <f>K47*G47</f>
        <v>4800</v>
      </c>
      <c r="M47" s="53"/>
    </row>
    <row r="48" spans="1:13" ht="15.75" x14ac:dyDescent="0.25">
      <c r="J48" s="100" t="s">
        <v>48</v>
      </c>
      <c r="K48" s="101"/>
      <c r="L48" s="45">
        <f>SUM(L43:L47)</f>
        <v>14800</v>
      </c>
    </row>
  </sheetData>
  <mergeCells count="69">
    <mergeCell ref="J48:K48"/>
    <mergeCell ref="A43:A47"/>
    <mergeCell ref="I41:I42"/>
    <mergeCell ref="J41:J42"/>
    <mergeCell ref="K41:K42"/>
    <mergeCell ref="L41:L42"/>
    <mergeCell ref="M41:M42"/>
    <mergeCell ref="A41:A42"/>
    <mergeCell ref="B41:B42"/>
    <mergeCell ref="C41:C42"/>
    <mergeCell ref="D41:D42"/>
    <mergeCell ref="E41:H42"/>
    <mergeCell ref="I9:I10"/>
    <mergeCell ref="J9:J10"/>
    <mergeCell ref="K9:K10"/>
    <mergeCell ref="L9:L10"/>
    <mergeCell ref="M9:M10"/>
    <mergeCell ref="A9:A10"/>
    <mergeCell ref="B9:B10"/>
    <mergeCell ref="C9:C10"/>
    <mergeCell ref="D9:D10"/>
    <mergeCell ref="E9:H10"/>
    <mergeCell ref="J39:K39"/>
    <mergeCell ref="A20:A21"/>
    <mergeCell ref="J22:K22"/>
    <mergeCell ref="A30:A31"/>
    <mergeCell ref="B30:B31"/>
    <mergeCell ref="C30:C31"/>
    <mergeCell ref="D30:D31"/>
    <mergeCell ref="I30:I31"/>
    <mergeCell ref="J30:J31"/>
    <mergeCell ref="K30:K31"/>
    <mergeCell ref="A25:A26"/>
    <mergeCell ref="B25:B26"/>
    <mergeCell ref="C25:C26"/>
    <mergeCell ref="D25:D26"/>
    <mergeCell ref="L18:L19"/>
    <mergeCell ref="M18:M19"/>
    <mergeCell ref="L30:L31"/>
    <mergeCell ref="M30:M31"/>
    <mergeCell ref="A32:A38"/>
    <mergeCell ref="I25:I26"/>
    <mergeCell ref="J25:J26"/>
    <mergeCell ref="K25:K26"/>
    <mergeCell ref="L25:L26"/>
    <mergeCell ref="M25:M26"/>
    <mergeCell ref="J28:K28"/>
    <mergeCell ref="E18:H19"/>
    <mergeCell ref="E25:H26"/>
    <mergeCell ref="E30:H31"/>
    <mergeCell ref="A11:A14"/>
    <mergeCell ref="J16:K16"/>
    <mergeCell ref="A18:A19"/>
    <mergeCell ref="B18:B19"/>
    <mergeCell ref="C18:C19"/>
    <mergeCell ref="D18:D19"/>
    <mergeCell ref="I18:I19"/>
    <mergeCell ref="J18:J19"/>
    <mergeCell ref="K18:K19"/>
    <mergeCell ref="I5:I6"/>
    <mergeCell ref="J5:J6"/>
    <mergeCell ref="K5:K6"/>
    <mergeCell ref="L5:L6"/>
    <mergeCell ref="M5:M6"/>
    <mergeCell ref="A5:A6"/>
    <mergeCell ref="B5:B6"/>
    <mergeCell ref="C5:C6"/>
    <mergeCell ref="D5:D6"/>
    <mergeCell ref="E5:H6"/>
  </mergeCells>
  <conditionalFormatting sqref="I12">
    <cfRule type="duplicateValues" dxfId="12" priority="14"/>
  </conditionalFormatting>
  <conditionalFormatting sqref="I5:I8 I11">
    <cfRule type="duplicateValues" dxfId="11" priority="15"/>
  </conditionalFormatting>
  <conditionalFormatting sqref="I14:I15">
    <cfRule type="duplicateValues" dxfId="10" priority="13"/>
  </conditionalFormatting>
  <conditionalFormatting sqref="I13">
    <cfRule type="duplicateValues" dxfId="9" priority="16"/>
  </conditionalFormatting>
  <conditionalFormatting sqref="I21">
    <cfRule type="duplicateValues" dxfId="8" priority="10"/>
  </conditionalFormatting>
  <conditionalFormatting sqref="I18:I20">
    <cfRule type="duplicateValues" dxfId="7" priority="11"/>
  </conditionalFormatting>
  <conditionalFormatting sqref="I30:I32">
    <cfRule type="duplicateValues" dxfId="6" priority="7"/>
  </conditionalFormatting>
  <conditionalFormatting sqref="I38">
    <cfRule type="duplicateValues" dxfId="5" priority="5"/>
  </conditionalFormatting>
  <conditionalFormatting sqref="I37">
    <cfRule type="duplicateValues" dxfId="4" priority="8"/>
  </conditionalFormatting>
  <conditionalFormatting sqref="I9:I10">
    <cfRule type="duplicateValues" dxfId="3" priority="4"/>
  </conditionalFormatting>
  <conditionalFormatting sqref="I25:I27">
    <cfRule type="duplicateValues" dxfId="2" priority="3"/>
  </conditionalFormatting>
  <conditionalFormatting sqref="I33:I36">
    <cfRule type="duplicateValues" dxfId="1" priority="17"/>
  </conditionalFormatting>
  <conditionalFormatting sqref="I41:I47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</vt:lpstr>
      <vt:lpstr>Sheet2</vt:lpstr>
      <vt:lpstr>Sheet1</vt:lpstr>
      <vt:lpstr>INQ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2024-07-12T02:16:18Z</dcterms:modified>
</cp:coreProperties>
</file>