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 firstSheet="1" activeTab="3"/>
  </bookViews>
  <sheets>
    <sheet name="200-2023090211" sheetId="1" r:id="rId1"/>
    <sheet name="Component Repair Recommend" sheetId="3" r:id="rId2"/>
    <sheet name="200-2023090211 (Ex stock)" sheetId="4" r:id="rId3"/>
    <sheet name="200-2023090211 ( local )" sheetId="5" r:id="rId4"/>
    <sheet name="Component Repair Recommendation" sheetId="2" state="hidden" r:id="rId5"/>
  </sheets>
  <definedNames>
    <definedName name="_xlnm._FilterDatabase" localSheetId="3" hidden="1">'200-2023090211 ( local )'!$A$11:$S$44</definedName>
    <definedName name="_xlnm._FilterDatabase" localSheetId="2" hidden="1">'200-2023090211 (Ex stock)'!$A$11:$S$44</definedName>
  </definedNames>
  <calcPr calcId="152511"/>
  <fileRecoveryPr autoRecover="0"/>
</workbook>
</file>

<file path=xl/calcChain.xml><?xml version="1.0" encoding="utf-8"?>
<calcChain xmlns="http://schemas.openxmlformats.org/spreadsheetml/2006/main">
  <c r="L42" i="4" l="1"/>
  <c r="L41" i="5"/>
  <c r="J41" i="5"/>
  <c r="L40" i="5"/>
  <c r="J40" i="5"/>
  <c r="L39" i="5"/>
  <c r="J39" i="5"/>
  <c r="L38" i="5"/>
  <c r="K38" i="5"/>
  <c r="J38" i="5"/>
  <c r="L37" i="5"/>
  <c r="J37" i="5"/>
  <c r="L36" i="5"/>
  <c r="J36" i="5"/>
  <c r="L35" i="5"/>
  <c r="J35" i="5"/>
  <c r="L34" i="5"/>
  <c r="J34" i="5"/>
  <c r="L33" i="5"/>
  <c r="J33" i="5"/>
  <c r="L32" i="5"/>
  <c r="J32" i="5"/>
  <c r="L31" i="5"/>
  <c r="J31" i="5"/>
  <c r="L30" i="5"/>
  <c r="J30" i="5"/>
  <c r="L29" i="5"/>
  <c r="J29" i="5"/>
  <c r="L28" i="5"/>
  <c r="J28" i="5"/>
  <c r="L27" i="5"/>
  <c r="J27" i="5"/>
  <c r="L26" i="5"/>
  <c r="J26" i="5"/>
  <c r="L25" i="5"/>
  <c r="J25" i="5"/>
  <c r="L24" i="5"/>
  <c r="J24" i="5"/>
  <c r="L23" i="5"/>
  <c r="J23" i="5"/>
  <c r="K22" i="5"/>
  <c r="L22" i="5" s="1"/>
  <c r="J22" i="5"/>
  <c r="K21" i="5"/>
  <c r="L21" i="5" s="1"/>
  <c r="J21" i="5"/>
  <c r="K20" i="5"/>
  <c r="L20" i="5" s="1"/>
  <c r="I20" i="5"/>
  <c r="J20" i="5" s="1"/>
  <c r="K19" i="5"/>
  <c r="L19" i="5" s="1"/>
  <c r="J19" i="5"/>
  <c r="K18" i="5"/>
  <c r="L18" i="5" s="1"/>
  <c r="J18" i="5"/>
  <c r="K17" i="5"/>
  <c r="L17" i="5" s="1"/>
  <c r="J17" i="5"/>
  <c r="J16" i="5"/>
  <c r="L15" i="5"/>
  <c r="J15" i="5"/>
  <c r="L14" i="5"/>
  <c r="J14" i="5"/>
  <c r="L13" i="5"/>
  <c r="J13" i="5"/>
  <c r="K12" i="5"/>
  <c r="L12" i="5" s="1"/>
  <c r="J12" i="5"/>
  <c r="L42" i="5" l="1"/>
  <c r="K38" i="4"/>
  <c r="J13" i="4" l="1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12" i="4"/>
  <c r="K22" i="4"/>
  <c r="K21" i="4"/>
  <c r="I20" i="4" l="1"/>
  <c r="K20" i="4" s="1"/>
  <c r="K19" i="4"/>
  <c r="K18" i="4"/>
  <c r="L41" i="4" l="1"/>
  <c r="K17" i="4" l="1"/>
  <c r="L17" i="4" s="1"/>
  <c r="K12" i="4"/>
  <c r="L40" i="4" l="1"/>
  <c r="L18" i="4" l="1"/>
  <c r="L19" i="4"/>
  <c r="L20" i="4"/>
  <c r="L21" i="4"/>
  <c r="L22" i="4"/>
  <c r="L13" i="4"/>
  <c r="L14" i="4"/>
  <c r="L15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12" i="4"/>
</calcChain>
</file>

<file path=xl/sharedStrings.xml><?xml version="1.0" encoding="utf-8"?>
<sst xmlns="http://schemas.openxmlformats.org/spreadsheetml/2006/main" count="450" uniqueCount="108">
  <si>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</si>
  <si>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</si>
  <si>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</si>
  <si>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</si>
  <si>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</si>
  <si>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</si>
  <si>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</si>
  <si>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</si>
  <si>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</si>
  <si>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</si>
  <si>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</si>
  <si>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</si>
  <si>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</si>
  <si>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</si>
  <si>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</si>
  <si>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</si>
  <si>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</si>
  <si>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</si>
  <si>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</si>
  <si>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</si>
  <si>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</si>
  <si>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</si>
  <si>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</si>
  <si>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</si>
  <si>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</si>
  <si>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</si>
  <si>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</si>
  <si>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</si>
  <si>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</si>
  <si>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</si>
  <si>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Bolt Socket</t>
  </si>
  <si>
    <t>M341245</t>
  </si>
  <si>
    <t>Ring Retaining</t>
  </si>
  <si>
    <t>NI</t>
  </si>
  <si>
    <t>NI Pump</t>
  </si>
  <si>
    <t>NI Gear 2 pcs</t>
  </si>
  <si>
    <t>Ring Back Up</t>
  </si>
  <si>
    <t>NI သံကွင်း</t>
  </si>
  <si>
    <t>Casing Pump</t>
  </si>
  <si>
    <t>Pipe Gauge</t>
  </si>
  <si>
    <t>Gauge Level</t>
  </si>
  <si>
    <t>M340816</t>
  </si>
  <si>
    <t>NI Level Distick</t>
  </si>
  <si>
    <t>Pipe (Long)</t>
  </si>
  <si>
    <t>Pipe (Short)</t>
  </si>
  <si>
    <t>NI Reg; Pipes</t>
  </si>
  <si>
    <t>Kit Seal</t>
  </si>
  <si>
    <t>Tran; kit</t>
  </si>
  <si>
    <t>Pump kit</t>
  </si>
  <si>
    <t>Reg; 1 Kit</t>
  </si>
  <si>
    <t>Reg; 2 Kit</t>
  </si>
  <si>
    <t>BRG Rol</t>
  </si>
  <si>
    <t>Rotor</t>
  </si>
  <si>
    <t>Valve</t>
  </si>
  <si>
    <t>NI use part</t>
  </si>
  <si>
    <t xml:space="preserve">Valve 1 </t>
  </si>
  <si>
    <t xml:space="preserve">Valve 2 </t>
  </si>
  <si>
    <t>Shaft Gear</t>
  </si>
  <si>
    <t>gear pump shaft</t>
  </si>
  <si>
    <t>BRG Ball</t>
  </si>
  <si>
    <t>Can cancel</t>
  </si>
  <si>
    <t>Sensor Pressure</t>
  </si>
  <si>
    <t>Valve Solenoid</t>
  </si>
  <si>
    <t>Hub</t>
  </si>
  <si>
    <t>Screw Set</t>
  </si>
  <si>
    <t>Element</t>
  </si>
  <si>
    <t>Pump 1 shaft</t>
  </si>
  <si>
    <t>Welding, Cutting</t>
  </si>
  <si>
    <t xml:space="preserve">Note - P1 and P2 shaft seal seat need to repair
Wave washer and plane washer of solenoid valve 2 pcs not include. P2 shaft is non- genuie.
</t>
  </si>
  <si>
    <t>Shaft seal seat need to repair</t>
  </si>
  <si>
    <t>200-2023090211</t>
  </si>
  <si>
    <t>Pump 2 shaft</t>
  </si>
  <si>
    <t>Ko Zoe Zat</t>
  </si>
  <si>
    <t>'Ko Zoe Zat</t>
  </si>
  <si>
    <t>'ZX210-3</t>
  </si>
  <si>
    <t>Damage</t>
  </si>
  <si>
    <t>Yangon</t>
  </si>
  <si>
    <t>ZX210-3</t>
  </si>
  <si>
    <t>Unit Price</t>
  </si>
  <si>
    <t>Total Price</t>
  </si>
  <si>
    <t>Brand</t>
  </si>
  <si>
    <t>Stock Status</t>
  </si>
  <si>
    <t>Hitachi</t>
  </si>
  <si>
    <t>Used parts</t>
  </si>
  <si>
    <t>HITACHI</t>
  </si>
  <si>
    <t>Ex Stock</t>
  </si>
  <si>
    <t>HO Stock</t>
  </si>
  <si>
    <t>YB00003475</t>
  </si>
  <si>
    <t>Z958740</t>
  </si>
  <si>
    <t>9254306-CEII</t>
  </si>
  <si>
    <t>Total Amount</t>
  </si>
  <si>
    <t>Pump Gear</t>
  </si>
  <si>
    <t>YB00000115</t>
  </si>
  <si>
    <t>Used Parts</t>
  </si>
  <si>
    <t>Plug</t>
  </si>
  <si>
    <t>Life Time</t>
  </si>
  <si>
    <t>Over 2 year</t>
  </si>
  <si>
    <t>Within 6 month</t>
  </si>
  <si>
    <t>Over 1 year</t>
  </si>
  <si>
    <t>Over 6 month</t>
  </si>
  <si>
    <t>PP</t>
  </si>
  <si>
    <t>Local</t>
  </si>
  <si>
    <t>Selling Price</t>
  </si>
  <si>
    <t>KT</t>
  </si>
  <si>
    <t>NTN CHINA</t>
  </si>
  <si>
    <t>TONG 
MYUNG</t>
  </si>
  <si>
    <t xml:space="preserve">ESSENCE </t>
  </si>
  <si>
    <t>Handook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</si>
</sst>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0" xfId="0" quotePrefix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2" borderId="0" xfId="0" quotePrefix="1" applyFill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1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1" fontId="1" fillId="2" borderId="1" xfId="0" quotePrefix="1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2" borderId="1" xfId="1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43" fontId="1" fillId="2" borderId="3" xfId="1" applyFont="1" applyFill="1" applyBorder="1" applyAlignment="1">
      <alignment horizontal="center" vertical="center"/>
    </xf>
    <xf numFmtId="43" fontId="1" fillId="2" borderId="5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43" fontId="1" fillId="2" borderId="0" xfId="0" applyNumberFormat="1" applyFont="1" applyFill="1" applyAlignment="1">
      <alignment horizontal="center" vertical="center"/>
    </xf>
    <xf numFmtId="16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" fontId="1" fillId="2" borderId="3" xfId="0" quotePrefix="1" applyNumberFormat="1" applyFont="1" applyFill="1" applyBorder="1" applyAlignment="1">
      <alignment horizontal="center" vertical="center"/>
    </xf>
    <xf numFmtId="1" fontId="1" fillId="2" borderId="5" xfId="0" quotePrefix="1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showGridLines="0" topLeftCell="A4" zoomScaleNormal="100" workbookViewId="0">
      <selection activeCell="F13" sqref="F13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5" customWidth="1"/>
    <col min="5" max="5" width="9.140625" style="5" customWidth="1"/>
    <col min="6" max="6" width="41.5703125" customWidth="1"/>
  </cols>
  <sheetData>
    <row r="1" spans="1:7" ht="17.25" customHeight="1" x14ac:dyDescent="0.25">
      <c r="A1" s="7" t="s">
        <v>3</v>
      </c>
      <c r="B1" s="1"/>
      <c r="C1" s="21" t="s">
        <v>73</v>
      </c>
      <c r="D1" s="2"/>
      <c r="E1" s="44"/>
      <c r="F1" s="44"/>
    </row>
    <row r="2" spans="1:7" ht="15.75" customHeight="1" x14ac:dyDescent="0.25">
      <c r="A2" s="7" t="s">
        <v>14</v>
      </c>
      <c r="B2" s="1"/>
      <c r="C2" s="22" t="s">
        <v>74</v>
      </c>
      <c r="D2" s="2"/>
      <c r="E2" s="44"/>
      <c r="F2" s="45"/>
    </row>
    <row r="3" spans="1:7" ht="15.75" customHeight="1" x14ac:dyDescent="0.25">
      <c r="A3" s="7" t="s">
        <v>4</v>
      </c>
      <c r="B3" s="3"/>
      <c r="C3" s="14" t="s">
        <v>29</v>
      </c>
      <c r="D3" s="2"/>
      <c r="E3" s="3"/>
    </row>
    <row r="4" spans="1:7" ht="15.75" customHeight="1" x14ac:dyDescent="0.25">
      <c r="A4" s="7" t="s">
        <v>5</v>
      </c>
      <c r="B4" s="3"/>
      <c r="C4" s="14" t="s">
        <v>75</v>
      </c>
      <c r="D4" s="2"/>
      <c r="E4" s="4"/>
    </row>
    <row r="5" spans="1:7" ht="15.75" x14ac:dyDescent="0.25">
      <c r="A5" s="54" t="s">
        <v>6</v>
      </c>
      <c r="B5" s="54"/>
      <c r="C5" s="22" t="s">
        <v>76</v>
      </c>
      <c r="E5" s="4"/>
    </row>
    <row r="6" spans="1:7" ht="15.75" x14ac:dyDescent="0.25">
      <c r="A6" s="7" t="s">
        <v>10</v>
      </c>
      <c r="B6" s="8"/>
      <c r="C6" s="8" t="s">
        <v>23</v>
      </c>
      <c r="E6" s="4"/>
    </row>
    <row r="7" spans="1:7" ht="15.75" x14ac:dyDescent="0.25">
      <c r="A7" s="7" t="s">
        <v>13</v>
      </c>
      <c r="B7" s="8"/>
      <c r="C7" s="8" t="s">
        <v>70</v>
      </c>
      <c r="E7" s="4"/>
    </row>
    <row r="8" spans="1:7" ht="15.75" x14ac:dyDescent="0.25">
      <c r="A8" s="7" t="s">
        <v>11</v>
      </c>
      <c r="B8" s="8"/>
      <c r="C8" s="14" t="s">
        <v>77</v>
      </c>
      <c r="E8" s="4"/>
    </row>
    <row r="9" spans="1:7" ht="15.75" x14ac:dyDescent="0.25">
      <c r="A9" s="7" t="s">
        <v>12</v>
      </c>
      <c r="B9" s="8"/>
      <c r="C9" s="20"/>
      <c r="E9" s="4"/>
    </row>
    <row r="10" spans="1:7" ht="15.75" x14ac:dyDescent="0.25">
      <c r="A10" s="1"/>
      <c r="B10" s="8"/>
      <c r="C10" s="8"/>
    </row>
    <row r="11" spans="1:7" ht="26.25" customHeight="1" x14ac:dyDescent="0.25">
      <c r="A11" s="6" t="s">
        <v>0</v>
      </c>
      <c r="B11" s="12" t="s">
        <v>8</v>
      </c>
      <c r="C11" s="11" t="s">
        <v>1</v>
      </c>
      <c r="D11" s="11" t="s">
        <v>7</v>
      </c>
      <c r="E11" s="9" t="s">
        <v>2</v>
      </c>
      <c r="F11" s="13" t="s">
        <v>9</v>
      </c>
      <c r="G11" s="10"/>
    </row>
    <row r="12" spans="1:7" ht="26.25" customHeight="1" x14ac:dyDescent="0.25">
      <c r="A12" s="9">
        <v>1</v>
      </c>
      <c r="B12" s="19" t="s">
        <v>30</v>
      </c>
      <c r="C12" s="26" t="s">
        <v>31</v>
      </c>
      <c r="D12" s="16"/>
      <c r="E12" s="16">
        <v>2</v>
      </c>
      <c r="F12" s="16" t="s">
        <v>33</v>
      </c>
      <c r="G12" s="17"/>
    </row>
    <row r="13" spans="1:7" ht="26.25" customHeight="1" x14ac:dyDescent="0.25">
      <c r="A13" s="9">
        <v>2</v>
      </c>
      <c r="B13" s="19" t="s">
        <v>32</v>
      </c>
      <c r="C13" s="27">
        <v>4116290</v>
      </c>
      <c r="D13" s="16"/>
      <c r="E13" s="16">
        <v>1</v>
      </c>
      <c r="F13" s="16" t="s">
        <v>34</v>
      </c>
      <c r="G13" s="17"/>
    </row>
    <row r="14" spans="1:7" ht="26.25" customHeight="1" x14ac:dyDescent="0.25">
      <c r="A14" s="9">
        <v>3</v>
      </c>
      <c r="B14" s="19" t="s">
        <v>32</v>
      </c>
      <c r="C14" s="27">
        <v>4274552</v>
      </c>
      <c r="D14" s="16"/>
      <c r="E14" s="16">
        <v>2</v>
      </c>
      <c r="F14" s="16" t="s">
        <v>35</v>
      </c>
      <c r="G14" s="17"/>
    </row>
    <row r="15" spans="1:7" ht="26.25" customHeight="1" x14ac:dyDescent="0.25">
      <c r="A15" s="9">
        <v>4</v>
      </c>
      <c r="B15" s="19" t="s">
        <v>36</v>
      </c>
      <c r="C15" s="27">
        <v>3070581</v>
      </c>
      <c r="D15" s="16"/>
      <c r="E15" s="16">
        <v>1</v>
      </c>
      <c r="F15" s="16" t="s">
        <v>37</v>
      </c>
      <c r="G15" s="17"/>
    </row>
    <row r="16" spans="1:7" ht="26.25" customHeight="1" x14ac:dyDescent="0.25">
      <c r="A16" s="9">
        <v>5</v>
      </c>
      <c r="B16" s="19" t="s">
        <v>38</v>
      </c>
      <c r="C16" s="27">
        <v>1032319</v>
      </c>
      <c r="D16" s="16"/>
      <c r="E16" s="16">
        <v>1</v>
      </c>
      <c r="F16" s="16" t="s">
        <v>54</v>
      </c>
      <c r="G16" s="17"/>
    </row>
    <row r="17" spans="1:7" ht="26.25" customHeight="1" x14ac:dyDescent="0.25">
      <c r="A17" s="9">
        <v>6</v>
      </c>
      <c r="B17" s="19" t="s">
        <v>39</v>
      </c>
      <c r="C17" s="27">
        <v>9743977</v>
      </c>
      <c r="D17" s="16"/>
      <c r="E17" s="16">
        <v>1</v>
      </c>
      <c r="F17" s="47" t="s">
        <v>42</v>
      </c>
      <c r="G17" s="17"/>
    </row>
    <row r="18" spans="1:7" ht="26.25" customHeight="1" x14ac:dyDescent="0.25">
      <c r="A18" s="9">
        <v>7</v>
      </c>
      <c r="B18" s="27" t="s">
        <v>40</v>
      </c>
      <c r="C18" s="27">
        <v>4438059</v>
      </c>
      <c r="D18" s="27"/>
      <c r="E18" s="27">
        <v>1</v>
      </c>
      <c r="F18" s="48"/>
      <c r="G18" s="17"/>
    </row>
    <row r="19" spans="1:7" ht="26.25" customHeight="1" x14ac:dyDescent="0.25">
      <c r="A19" s="9">
        <v>8</v>
      </c>
      <c r="B19" s="27" t="s">
        <v>30</v>
      </c>
      <c r="C19" s="27" t="s">
        <v>41</v>
      </c>
      <c r="D19" s="27"/>
      <c r="E19" s="27">
        <v>2</v>
      </c>
      <c r="F19" s="49"/>
      <c r="G19" s="17"/>
    </row>
    <row r="20" spans="1:7" ht="26.25" customHeight="1" x14ac:dyDescent="0.25">
      <c r="A20" s="9">
        <v>9</v>
      </c>
      <c r="B20" s="27" t="s">
        <v>43</v>
      </c>
      <c r="C20" s="27">
        <v>4629372</v>
      </c>
      <c r="D20" s="27"/>
      <c r="E20" s="27">
        <v>1</v>
      </c>
      <c r="F20" s="50" t="s">
        <v>45</v>
      </c>
      <c r="G20" s="17"/>
    </row>
    <row r="21" spans="1:7" ht="26.25" customHeight="1" x14ac:dyDescent="0.25">
      <c r="A21" s="9">
        <v>10</v>
      </c>
      <c r="B21" s="19" t="s">
        <v>44</v>
      </c>
      <c r="C21" s="27">
        <v>4631943</v>
      </c>
      <c r="D21" s="27"/>
      <c r="E21" s="27">
        <v>1</v>
      </c>
      <c r="F21" s="51"/>
      <c r="G21" s="17"/>
    </row>
    <row r="22" spans="1:7" ht="26.25" customHeight="1" x14ac:dyDescent="0.25">
      <c r="A22" s="9">
        <v>11</v>
      </c>
      <c r="B22" s="27" t="s">
        <v>46</v>
      </c>
      <c r="C22" s="27">
        <v>4451036</v>
      </c>
      <c r="D22" s="27"/>
      <c r="E22" s="27">
        <v>1</v>
      </c>
      <c r="F22" s="27" t="s">
        <v>47</v>
      </c>
      <c r="G22" s="17"/>
    </row>
    <row r="23" spans="1:7" ht="26.25" customHeight="1" x14ac:dyDescent="0.25">
      <c r="A23" s="9">
        <v>12</v>
      </c>
      <c r="B23" s="27" t="s">
        <v>46</v>
      </c>
      <c r="C23" s="27">
        <v>4451039</v>
      </c>
      <c r="D23" s="27"/>
      <c r="E23" s="27">
        <v>1</v>
      </c>
      <c r="F23" s="27" t="s">
        <v>48</v>
      </c>
      <c r="G23" s="17"/>
    </row>
    <row r="24" spans="1:7" ht="26.25" customHeight="1" x14ac:dyDescent="0.25">
      <c r="A24" s="9">
        <v>13</v>
      </c>
      <c r="B24" s="27" t="s">
        <v>46</v>
      </c>
      <c r="C24" s="27">
        <v>4455719</v>
      </c>
      <c r="D24" s="27"/>
      <c r="E24" s="27">
        <v>1</v>
      </c>
      <c r="F24" s="27" t="s">
        <v>49</v>
      </c>
      <c r="G24" s="17"/>
    </row>
    <row r="25" spans="1:7" ht="26.25" customHeight="1" x14ac:dyDescent="0.25">
      <c r="A25" s="9">
        <v>14</v>
      </c>
      <c r="B25" s="27" t="s">
        <v>46</v>
      </c>
      <c r="C25" s="27">
        <v>4455733</v>
      </c>
      <c r="D25" s="27"/>
      <c r="E25" s="27">
        <v>1</v>
      </c>
      <c r="F25" s="27" t="s">
        <v>50</v>
      </c>
      <c r="G25" s="17"/>
    </row>
    <row r="26" spans="1:7" ht="26.25" customHeight="1" x14ac:dyDescent="0.25">
      <c r="A26" s="9">
        <v>15</v>
      </c>
      <c r="B26" s="19" t="s">
        <v>51</v>
      </c>
      <c r="C26" s="27">
        <v>4410050</v>
      </c>
      <c r="D26" s="27"/>
      <c r="E26" s="27">
        <v>2</v>
      </c>
      <c r="F26" s="29"/>
      <c r="G26" s="17"/>
    </row>
    <row r="27" spans="1:7" ht="26.25" customHeight="1" x14ac:dyDescent="0.25">
      <c r="A27" s="9">
        <v>16</v>
      </c>
      <c r="B27" s="19" t="s">
        <v>51</v>
      </c>
      <c r="C27" s="27">
        <v>4622945</v>
      </c>
      <c r="D27" s="27"/>
      <c r="E27" s="27">
        <v>2</v>
      </c>
      <c r="F27" s="29"/>
      <c r="G27" s="17"/>
    </row>
    <row r="28" spans="1:7" ht="33" customHeight="1" x14ac:dyDescent="0.25">
      <c r="A28" s="9">
        <v>17</v>
      </c>
      <c r="B28" s="19" t="s">
        <v>52</v>
      </c>
      <c r="C28" s="16">
        <v>2052956</v>
      </c>
      <c r="D28" s="16"/>
      <c r="E28" s="16">
        <v>2</v>
      </c>
      <c r="F28" s="30"/>
      <c r="G28" s="17"/>
    </row>
    <row r="29" spans="1:7" ht="31.5" customHeight="1" x14ac:dyDescent="0.25">
      <c r="A29" s="9">
        <v>18</v>
      </c>
      <c r="B29" s="19" t="s">
        <v>53</v>
      </c>
      <c r="C29" s="16">
        <v>2052073</v>
      </c>
      <c r="D29" s="16"/>
      <c r="E29" s="16">
        <v>1</v>
      </c>
      <c r="F29" s="16" t="s">
        <v>55</v>
      </c>
      <c r="G29" s="17"/>
    </row>
    <row r="30" spans="1:7" ht="31.5" customHeight="1" x14ac:dyDescent="0.25">
      <c r="A30" s="9">
        <v>19</v>
      </c>
      <c r="B30" s="19" t="s">
        <v>53</v>
      </c>
      <c r="C30" s="28">
        <v>2052067</v>
      </c>
      <c r="D30" s="16"/>
      <c r="E30" s="16">
        <v>1</v>
      </c>
      <c r="F30" s="16" t="s">
        <v>56</v>
      </c>
      <c r="G30" s="17"/>
    </row>
    <row r="31" spans="1:7" ht="31.5" customHeight="1" x14ac:dyDescent="0.25">
      <c r="A31" s="9">
        <v>20</v>
      </c>
      <c r="B31" s="19" t="s">
        <v>57</v>
      </c>
      <c r="C31" s="28">
        <v>3055594</v>
      </c>
      <c r="D31" s="16"/>
      <c r="E31" s="16">
        <v>1</v>
      </c>
      <c r="F31" s="16" t="s">
        <v>58</v>
      </c>
      <c r="G31" s="17"/>
    </row>
    <row r="32" spans="1:7" ht="31.5" customHeight="1" x14ac:dyDescent="0.25">
      <c r="A32" s="9">
        <v>21</v>
      </c>
      <c r="B32" s="19" t="s">
        <v>59</v>
      </c>
      <c r="C32" s="16">
        <v>958740</v>
      </c>
      <c r="D32" s="16"/>
      <c r="E32" s="16">
        <v>2</v>
      </c>
      <c r="F32" s="16" t="s">
        <v>60</v>
      </c>
      <c r="G32" s="17"/>
    </row>
    <row r="33" spans="1:7" ht="31.5" customHeight="1" x14ac:dyDescent="0.25">
      <c r="A33" s="9">
        <v>22</v>
      </c>
      <c r="B33" s="19" t="s">
        <v>61</v>
      </c>
      <c r="C33" s="16">
        <v>4436536</v>
      </c>
      <c r="D33" s="16"/>
      <c r="E33" s="16">
        <v>2</v>
      </c>
      <c r="F33" s="16"/>
      <c r="G33" s="17"/>
    </row>
    <row r="34" spans="1:7" ht="31.5" customHeight="1" x14ac:dyDescent="0.25">
      <c r="A34" s="9"/>
      <c r="B34" s="19" t="s">
        <v>61</v>
      </c>
      <c r="C34" s="16">
        <v>4436271</v>
      </c>
      <c r="D34" s="16"/>
      <c r="E34" s="16">
        <v>2</v>
      </c>
      <c r="F34" s="16"/>
      <c r="G34" s="17"/>
    </row>
    <row r="35" spans="1:7" ht="31.5" customHeight="1" x14ac:dyDescent="0.25">
      <c r="A35" s="9"/>
      <c r="B35" s="19" t="s">
        <v>62</v>
      </c>
      <c r="C35" s="16">
        <v>9254306</v>
      </c>
      <c r="D35" s="16"/>
      <c r="E35" s="16">
        <v>1</v>
      </c>
      <c r="F35" s="16"/>
      <c r="G35" s="17"/>
    </row>
    <row r="36" spans="1:7" ht="31.5" customHeight="1" x14ac:dyDescent="0.25">
      <c r="A36" s="9"/>
      <c r="B36" s="19" t="s">
        <v>63</v>
      </c>
      <c r="C36" s="16">
        <v>4463992</v>
      </c>
      <c r="D36" s="16"/>
      <c r="E36" s="16">
        <v>1</v>
      </c>
      <c r="F36" s="16" t="s">
        <v>33</v>
      </c>
      <c r="G36" s="17"/>
    </row>
    <row r="37" spans="1:7" ht="31.5" customHeight="1" x14ac:dyDescent="0.25">
      <c r="A37" s="9"/>
      <c r="B37" s="19" t="s">
        <v>64</v>
      </c>
      <c r="C37" s="16">
        <v>4334899</v>
      </c>
      <c r="D37" s="16"/>
      <c r="E37" s="16">
        <v>2</v>
      </c>
      <c r="F37" s="16" t="s">
        <v>33</v>
      </c>
      <c r="G37" s="17"/>
    </row>
    <row r="38" spans="1:7" ht="31.5" customHeight="1" x14ac:dyDescent="0.25">
      <c r="A38" s="9"/>
      <c r="B38" s="19" t="s">
        <v>65</v>
      </c>
      <c r="C38" s="16">
        <v>4654760</v>
      </c>
      <c r="D38" s="16"/>
      <c r="E38" s="16">
        <v>1</v>
      </c>
      <c r="F38" s="16" t="s">
        <v>33</v>
      </c>
      <c r="G38" s="17"/>
    </row>
    <row r="39" spans="1:7" ht="31.5" customHeight="1" x14ac:dyDescent="0.25">
      <c r="A39" s="52" t="s">
        <v>68</v>
      </c>
      <c r="B39" s="53"/>
      <c r="C39" s="53"/>
      <c r="D39" s="53"/>
      <c r="E39" s="53"/>
      <c r="F39" s="53"/>
      <c r="G39" s="17"/>
    </row>
    <row r="40" spans="1:7" ht="31.5" customHeight="1" x14ac:dyDescent="0.25">
      <c r="A40" s="46"/>
      <c r="B40" s="46"/>
      <c r="C40" s="46"/>
      <c r="D40" s="46"/>
      <c r="E40" s="46"/>
      <c r="F40" s="46"/>
      <c r="G40" s="17"/>
    </row>
    <row r="41" spans="1:7" ht="31.5" customHeight="1" x14ac:dyDescent="0.25">
      <c r="A41" s="23"/>
      <c r="B41" s="24"/>
      <c r="C41" s="25"/>
      <c r="D41" s="25"/>
      <c r="E41" s="25"/>
      <c r="F41" s="25"/>
      <c r="G41" s="17"/>
    </row>
    <row r="42" spans="1:7" ht="31.5" customHeight="1" x14ac:dyDescent="0.25">
      <c r="A42" s="23"/>
      <c r="B42" s="24"/>
      <c r="C42" s="25"/>
      <c r="D42" s="25"/>
      <c r="E42" s="25"/>
      <c r="F42" s="25"/>
      <c r="G42" s="17"/>
    </row>
    <row r="43" spans="1:7" ht="31.5" customHeight="1" x14ac:dyDescent="0.25">
      <c r="A43" s="23"/>
      <c r="B43" s="24"/>
      <c r="C43" s="25"/>
      <c r="D43" s="25"/>
      <c r="E43" s="25"/>
      <c r="F43" s="25"/>
      <c r="G43" s="17"/>
    </row>
    <row r="44" spans="1:7" ht="31.5" customHeight="1" x14ac:dyDescent="0.25">
      <c r="A44" s="23"/>
      <c r="B44" s="24"/>
      <c r="C44" s="25"/>
      <c r="D44" s="25"/>
      <c r="E44" s="25"/>
      <c r="F44" s="25"/>
      <c r="G44" s="17"/>
    </row>
    <row r="45" spans="1:7" ht="31.5" customHeight="1" x14ac:dyDescent="0.25">
      <c r="A45" s="23"/>
      <c r="B45" s="24"/>
      <c r="C45" s="25"/>
      <c r="D45" s="25"/>
      <c r="E45" s="25"/>
      <c r="F45" s="25"/>
      <c r="G45" s="17"/>
    </row>
    <row r="46" spans="1:7" ht="31.5" customHeight="1" x14ac:dyDescent="0.25">
      <c r="A46" s="23"/>
      <c r="B46" s="24"/>
      <c r="C46" s="25"/>
      <c r="D46" s="25"/>
      <c r="E46" s="25"/>
      <c r="F46" s="25"/>
      <c r="G46" s="17"/>
    </row>
    <row r="47" spans="1:7" ht="31.5" customHeight="1" x14ac:dyDescent="0.25">
      <c r="A47" s="23"/>
      <c r="B47" s="24"/>
      <c r="C47" s="25"/>
      <c r="D47" s="25"/>
      <c r="E47" s="25"/>
      <c r="F47" s="25"/>
      <c r="G47" s="17"/>
    </row>
    <row r="48" spans="1:7" ht="31.5" customHeight="1" x14ac:dyDescent="0.25">
      <c r="A48" s="23"/>
      <c r="B48" s="24"/>
      <c r="C48" s="25"/>
      <c r="D48" s="25"/>
      <c r="E48" s="25"/>
      <c r="F48" s="25"/>
      <c r="G48" s="17"/>
    </row>
    <row r="49" spans="1:7" ht="31.5" customHeight="1" x14ac:dyDescent="0.25">
      <c r="A49" s="23"/>
      <c r="B49" s="24"/>
      <c r="C49" s="25"/>
      <c r="D49" s="25"/>
      <c r="E49" s="25"/>
      <c r="F49" s="25"/>
      <c r="G49" s="17"/>
    </row>
    <row r="50" spans="1:7" ht="31.5" customHeight="1" x14ac:dyDescent="0.25">
      <c r="A50" s="23"/>
      <c r="B50" s="24"/>
      <c r="C50" s="25"/>
      <c r="D50" s="25"/>
      <c r="E50" s="25"/>
      <c r="F50" s="25"/>
      <c r="G50" s="17"/>
    </row>
    <row r="51" spans="1:7" ht="31.5" customHeight="1" x14ac:dyDescent="0.25">
      <c r="A51" s="23"/>
      <c r="B51" s="24"/>
      <c r="C51" s="25"/>
      <c r="D51" s="25"/>
      <c r="E51" s="25"/>
      <c r="F51" s="25"/>
      <c r="G51" s="17"/>
    </row>
    <row r="52" spans="1:7" ht="31.5" customHeight="1" x14ac:dyDescent="0.25">
      <c r="A52" s="23"/>
      <c r="B52" s="24"/>
      <c r="C52" s="25"/>
      <c r="D52" s="25"/>
      <c r="E52" s="25"/>
      <c r="F52" s="25"/>
      <c r="G52" s="17"/>
    </row>
    <row r="53" spans="1:7" ht="31.5" customHeight="1" x14ac:dyDescent="0.25">
      <c r="A53" s="23"/>
      <c r="B53" s="24"/>
      <c r="C53" s="25"/>
      <c r="D53" s="25"/>
      <c r="E53" s="25"/>
      <c r="F53" s="25"/>
      <c r="G53" s="17"/>
    </row>
    <row r="54" spans="1:7" ht="31.5" customHeight="1" x14ac:dyDescent="0.25">
      <c r="A54" s="23"/>
      <c r="B54" s="24"/>
      <c r="C54" s="25"/>
      <c r="D54" s="25"/>
      <c r="E54" s="25"/>
      <c r="F54" s="25"/>
      <c r="G54" s="17"/>
    </row>
    <row r="55" spans="1:7" ht="31.5" customHeight="1" x14ac:dyDescent="0.25">
      <c r="A55" s="23"/>
      <c r="B55" s="24"/>
      <c r="C55" s="25"/>
      <c r="D55" s="25"/>
      <c r="E55" s="25"/>
      <c r="F55" s="25"/>
      <c r="G55" s="17"/>
    </row>
    <row r="56" spans="1:7" ht="31.5" customHeight="1" x14ac:dyDescent="0.25">
      <c r="A56" s="23"/>
      <c r="B56" s="24"/>
      <c r="C56" s="25"/>
      <c r="D56" s="25"/>
      <c r="E56" s="25"/>
      <c r="F56" s="25"/>
      <c r="G56" s="17"/>
    </row>
    <row r="57" spans="1:7" ht="31.5" customHeight="1" x14ac:dyDescent="0.25">
      <c r="A57" s="23"/>
      <c r="B57" s="24"/>
      <c r="C57" s="25"/>
      <c r="D57" s="25"/>
      <c r="E57" s="25"/>
      <c r="F57" s="25"/>
      <c r="G57" s="17"/>
    </row>
    <row r="58" spans="1:7" ht="31.5" customHeight="1" x14ac:dyDescent="0.25">
      <c r="A58" s="23"/>
      <c r="B58" s="24"/>
      <c r="C58" s="25"/>
      <c r="D58" s="25"/>
      <c r="E58" s="25"/>
      <c r="F58" s="25"/>
      <c r="G58" s="17"/>
    </row>
    <row r="59" spans="1:7" ht="31.5" customHeight="1" x14ac:dyDescent="0.25">
      <c r="A59" s="23"/>
      <c r="B59" s="24"/>
      <c r="C59" s="25"/>
      <c r="D59" s="25"/>
      <c r="E59" s="25"/>
      <c r="F59" s="25"/>
      <c r="G59" s="17"/>
    </row>
    <row r="60" spans="1:7" ht="31.5" customHeight="1" x14ac:dyDescent="0.25">
      <c r="A60" s="23"/>
      <c r="B60" s="24"/>
      <c r="C60" s="25"/>
      <c r="D60" s="25"/>
      <c r="E60" s="25"/>
      <c r="F60" s="25"/>
      <c r="G60" s="17"/>
    </row>
    <row r="61" spans="1:7" ht="31.5" customHeight="1" x14ac:dyDescent="0.25">
      <c r="A61" s="23"/>
      <c r="B61" s="24"/>
      <c r="C61" s="25"/>
      <c r="D61" s="25"/>
      <c r="E61" s="25"/>
      <c r="F61" s="25"/>
      <c r="G61" s="17"/>
    </row>
    <row r="62" spans="1:7" ht="31.5" customHeight="1" x14ac:dyDescent="0.25">
      <c r="A62" s="23"/>
      <c r="B62" s="24"/>
      <c r="C62" s="25"/>
      <c r="D62" s="25"/>
      <c r="E62" s="25"/>
      <c r="F62" s="25"/>
      <c r="G62" s="17"/>
    </row>
    <row r="63" spans="1:7" ht="31.5" customHeight="1" x14ac:dyDescent="0.25">
      <c r="A63" s="23"/>
      <c r="B63" s="24"/>
      <c r="C63" s="25"/>
      <c r="D63" s="25"/>
      <c r="E63" s="25"/>
      <c r="F63" s="25"/>
      <c r="G63" s="17"/>
    </row>
    <row r="64" spans="1:7" ht="31.5" customHeight="1" x14ac:dyDescent="0.25">
      <c r="A64" s="23"/>
      <c r="B64" s="24"/>
      <c r="C64" s="25"/>
      <c r="D64" s="25"/>
      <c r="E64" s="25"/>
      <c r="F64" s="25"/>
      <c r="G64" s="17"/>
    </row>
    <row r="65" spans="1:7" ht="31.5" customHeight="1" x14ac:dyDescent="0.25">
      <c r="A65" s="23"/>
      <c r="B65" s="24"/>
      <c r="C65" s="25"/>
      <c r="D65" s="25"/>
      <c r="E65" s="25"/>
      <c r="F65" s="25"/>
      <c r="G65" s="17"/>
    </row>
    <row r="66" spans="1:7" ht="31.5" customHeight="1" x14ac:dyDescent="0.25">
      <c r="A66" s="23"/>
      <c r="B66" s="24"/>
      <c r="C66" s="25"/>
      <c r="D66" s="25"/>
      <c r="E66" s="25"/>
      <c r="F66" s="25"/>
      <c r="G66" s="17"/>
    </row>
    <row r="67" spans="1:7" ht="31.5" customHeight="1" x14ac:dyDescent="0.25">
      <c r="A67" s="23"/>
      <c r="B67" s="24"/>
      <c r="C67" s="25"/>
      <c r="D67" s="25"/>
      <c r="E67" s="25"/>
      <c r="F67" s="25"/>
      <c r="G67" s="17"/>
    </row>
    <row r="68" spans="1:7" ht="31.5" customHeight="1" x14ac:dyDescent="0.25">
      <c r="A68" s="23"/>
      <c r="B68" s="24"/>
      <c r="C68" s="25"/>
      <c r="D68" s="25"/>
      <c r="E68" s="25"/>
      <c r="F68" s="25"/>
      <c r="G68" s="17"/>
    </row>
    <row r="69" spans="1:7" ht="31.5" customHeight="1" x14ac:dyDescent="0.25">
      <c r="A69" s="23"/>
      <c r="B69" s="24"/>
      <c r="C69" s="25"/>
      <c r="D69" s="25"/>
      <c r="E69" s="25"/>
      <c r="F69" s="25"/>
      <c r="G69" s="17"/>
    </row>
    <row r="70" spans="1:7" ht="31.5" customHeight="1" x14ac:dyDescent="0.25">
      <c r="A70" s="23"/>
      <c r="B70" s="24"/>
      <c r="C70" s="25"/>
      <c r="D70" s="25"/>
      <c r="E70" s="25"/>
      <c r="F70" s="25"/>
      <c r="G70" s="17"/>
    </row>
    <row r="71" spans="1:7" ht="31.5" customHeight="1" x14ac:dyDescent="0.25">
      <c r="A71" s="23"/>
      <c r="B71" s="24"/>
      <c r="C71" s="25"/>
      <c r="D71" s="25"/>
      <c r="E71" s="25"/>
      <c r="F71" s="25"/>
      <c r="G71" s="17"/>
    </row>
    <row r="72" spans="1:7" ht="31.5" customHeight="1" x14ac:dyDescent="0.25">
      <c r="A72" s="23"/>
      <c r="B72" s="24"/>
      <c r="C72" s="25"/>
      <c r="D72" s="25"/>
      <c r="E72" s="25"/>
      <c r="F72" s="25"/>
      <c r="G72" s="17"/>
    </row>
    <row r="73" spans="1:7" ht="31.5" customHeight="1" x14ac:dyDescent="0.25">
      <c r="A73" s="23"/>
      <c r="B73" s="24"/>
      <c r="C73" s="25"/>
      <c r="D73" s="25"/>
      <c r="E73" s="25"/>
      <c r="F73" s="25"/>
      <c r="G73" s="17"/>
    </row>
    <row r="74" spans="1:7" ht="31.5" customHeight="1" x14ac:dyDescent="0.25">
      <c r="A74" s="23"/>
      <c r="B74" s="24"/>
      <c r="C74" s="25"/>
      <c r="D74" s="25"/>
      <c r="E74" s="25"/>
      <c r="F74" s="25"/>
      <c r="G74" s="17"/>
    </row>
    <row r="75" spans="1:7" ht="31.5" customHeight="1" x14ac:dyDescent="0.25">
      <c r="A75" s="23"/>
      <c r="B75" s="24"/>
      <c r="C75" s="25"/>
      <c r="D75" s="25"/>
      <c r="E75" s="25"/>
      <c r="F75" s="25"/>
      <c r="G75" s="17"/>
    </row>
    <row r="76" spans="1:7" ht="31.5" customHeight="1" x14ac:dyDescent="0.25">
      <c r="A76" s="23"/>
      <c r="B76" s="24"/>
      <c r="C76" s="25"/>
      <c r="D76" s="25"/>
      <c r="E76" s="25"/>
      <c r="F76" s="25"/>
      <c r="G76" s="17"/>
    </row>
    <row r="77" spans="1:7" ht="31.5" customHeight="1" x14ac:dyDescent="0.25">
      <c r="A77" s="23"/>
      <c r="B77" s="24"/>
      <c r="C77" s="25"/>
      <c r="D77" s="25"/>
      <c r="E77" s="25"/>
      <c r="F77" s="25"/>
      <c r="G77" s="17"/>
    </row>
    <row r="78" spans="1:7" ht="31.5" customHeight="1" x14ac:dyDescent="0.25">
      <c r="A78" s="23"/>
      <c r="B78" s="24"/>
      <c r="C78" s="24"/>
      <c r="D78" s="25"/>
      <c r="E78" s="25"/>
      <c r="F78" s="25"/>
      <c r="G78" s="17"/>
    </row>
    <row r="79" spans="1:7" ht="36" customHeight="1" x14ac:dyDescent="0.25">
      <c r="A79" s="46"/>
      <c r="B79" s="46"/>
      <c r="C79" s="46"/>
      <c r="D79" s="46"/>
      <c r="E79" s="46"/>
      <c r="F79" s="46"/>
    </row>
    <row r="82" spans="2:3" x14ac:dyDescent="0.25">
      <c r="C82" t="s">
        <v>28</v>
      </c>
    </row>
    <row r="91" spans="2:3" x14ac:dyDescent="0.25">
      <c r="B91" t="s">
        <v>28</v>
      </c>
    </row>
  </sheetData>
  <mergeCells count="7">
    <mergeCell ref="E1:F1"/>
    <mergeCell ref="E2:F2"/>
    <mergeCell ref="A79:F79"/>
    <mergeCell ref="F17:F19"/>
    <mergeCell ref="F20:F21"/>
    <mergeCell ref="A39:F40"/>
    <mergeCell ref="A5:B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C6" sqref="C6"/>
    </sheetView>
  </sheetViews>
  <sheetFormatPr defaultRowHeight="15" x14ac:dyDescent="0.25"/>
  <cols>
    <col min="2" max="2" width="20.7109375" customWidth="1"/>
    <col min="3" max="3" width="20.85546875" customWidth="1"/>
    <col min="4" max="4" width="20.140625" customWidth="1"/>
    <col min="5" max="5" width="23" customWidth="1"/>
    <col min="6" max="6" width="18.42578125" customWidth="1"/>
    <col min="7" max="7" width="47" customWidth="1"/>
    <col min="8" max="8" width="10.42578125" customWidth="1"/>
    <col min="9" max="9" width="26.28515625" customWidth="1"/>
  </cols>
  <sheetData>
    <row r="1" spans="1:9" x14ac:dyDescent="0.25">
      <c r="A1" s="55" t="s">
        <v>15</v>
      </c>
      <c r="B1" s="55" t="s">
        <v>16</v>
      </c>
      <c r="C1" s="55" t="s">
        <v>3</v>
      </c>
      <c r="D1" s="55" t="s">
        <v>17</v>
      </c>
      <c r="E1" s="55" t="s">
        <v>18</v>
      </c>
      <c r="F1" s="55" t="s">
        <v>19</v>
      </c>
      <c r="G1" s="55" t="s">
        <v>20</v>
      </c>
      <c r="H1" s="55" t="s">
        <v>21</v>
      </c>
      <c r="I1" s="55" t="s">
        <v>9</v>
      </c>
    </row>
    <row r="2" spans="1:9" x14ac:dyDescent="0.25">
      <c r="A2" s="55"/>
      <c r="B2" s="55"/>
      <c r="C2" s="55"/>
      <c r="D2" s="55"/>
      <c r="E2" s="55"/>
      <c r="F2" s="55"/>
      <c r="G2" s="55"/>
      <c r="H2" s="55"/>
      <c r="I2" s="55"/>
    </row>
    <row r="3" spans="1:9" ht="25.5" customHeight="1" x14ac:dyDescent="0.25">
      <c r="A3" s="15">
        <v>1</v>
      </c>
      <c r="B3" s="15" t="s">
        <v>70</v>
      </c>
      <c r="C3" s="15" t="s">
        <v>72</v>
      </c>
      <c r="D3" s="15" t="s">
        <v>23</v>
      </c>
      <c r="E3" s="15" t="s">
        <v>66</v>
      </c>
      <c r="F3" s="15" t="s">
        <v>67</v>
      </c>
      <c r="G3" s="15" t="s">
        <v>69</v>
      </c>
      <c r="H3" s="15">
        <v>1</v>
      </c>
      <c r="I3" s="15"/>
    </row>
    <row r="4" spans="1:9" ht="25.5" customHeight="1" x14ac:dyDescent="0.25">
      <c r="A4" s="15">
        <v>2</v>
      </c>
      <c r="B4" s="15" t="s">
        <v>70</v>
      </c>
      <c r="C4" s="15" t="s">
        <v>72</v>
      </c>
      <c r="D4" s="15" t="s">
        <v>23</v>
      </c>
      <c r="E4" s="15" t="s">
        <v>71</v>
      </c>
      <c r="F4" s="15" t="s">
        <v>67</v>
      </c>
      <c r="G4" s="15" t="s">
        <v>69</v>
      </c>
      <c r="H4" s="15">
        <v>2</v>
      </c>
      <c r="I4" s="15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"/>
  <sheetViews>
    <sheetView showGridLines="0" topLeftCell="A29" zoomScaleNormal="100" workbookViewId="0">
      <selection activeCell="F9" sqref="F9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5" customWidth="1"/>
    <col min="5" max="6" width="9.140625" style="5" customWidth="1"/>
    <col min="7" max="7" width="11.5703125" style="5" hidden="1" customWidth="1"/>
    <col min="8" max="10" width="15.5703125" style="5" hidden="1" customWidth="1"/>
    <col min="11" max="11" width="16.140625" style="5" customWidth="1"/>
    <col min="12" max="14" width="16" style="5" customWidth="1"/>
    <col min="15" max="15" width="41.5703125" customWidth="1"/>
  </cols>
  <sheetData>
    <row r="1" spans="1:19" ht="17.25" customHeight="1" x14ac:dyDescent="0.25">
      <c r="A1" s="7" t="s">
        <v>3</v>
      </c>
      <c r="B1" s="1"/>
      <c r="C1" s="21" t="s">
        <v>72</v>
      </c>
      <c r="D1" s="2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9" ht="15.75" customHeight="1" x14ac:dyDescent="0.25">
      <c r="A2" s="7" t="s">
        <v>14</v>
      </c>
      <c r="B2" s="1"/>
      <c r="C2" s="22" t="s">
        <v>77</v>
      </c>
      <c r="D2" s="2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</row>
    <row r="3" spans="1:19" ht="15.75" customHeight="1" x14ac:dyDescent="0.25">
      <c r="A3" s="7" t="s">
        <v>4</v>
      </c>
      <c r="B3" s="3"/>
      <c r="C3" s="14" t="s">
        <v>29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9" ht="15.75" customHeight="1" x14ac:dyDescent="0.25">
      <c r="A4" s="7" t="s">
        <v>5</v>
      </c>
      <c r="B4" s="3"/>
      <c r="C4" s="14" t="s">
        <v>75</v>
      </c>
      <c r="D4" s="2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9" ht="15.75" x14ac:dyDescent="0.25">
      <c r="A5" s="54" t="s">
        <v>6</v>
      </c>
      <c r="B5" s="54"/>
      <c r="C5" s="22" t="s">
        <v>76</v>
      </c>
      <c r="E5" s="4"/>
      <c r="F5" s="4"/>
      <c r="G5" s="4"/>
      <c r="H5" s="4"/>
      <c r="I5" s="4"/>
      <c r="J5" s="4"/>
      <c r="K5" s="4"/>
      <c r="L5" s="4"/>
      <c r="M5" s="4"/>
      <c r="N5" s="4"/>
    </row>
    <row r="6" spans="1:19" ht="15.75" x14ac:dyDescent="0.25">
      <c r="A6" s="7" t="s">
        <v>10</v>
      </c>
      <c r="B6" s="8"/>
      <c r="C6" s="8" t="s">
        <v>23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1:19" ht="15.75" x14ac:dyDescent="0.25">
      <c r="A7" s="7" t="s">
        <v>13</v>
      </c>
      <c r="B7" s="8"/>
      <c r="C7" s="8" t="s">
        <v>70</v>
      </c>
      <c r="E7" s="4"/>
      <c r="F7" s="4"/>
      <c r="G7" s="4"/>
      <c r="H7" s="4"/>
      <c r="I7" s="4"/>
      <c r="J7" s="4"/>
      <c r="K7" s="4"/>
      <c r="L7" s="4"/>
      <c r="M7" s="4"/>
      <c r="N7" s="4"/>
    </row>
    <row r="8" spans="1:19" ht="15.75" x14ac:dyDescent="0.25">
      <c r="A8" s="7" t="s">
        <v>11</v>
      </c>
      <c r="B8" s="8"/>
      <c r="C8" s="14" t="s">
        <v>77</v>
      </c>
      <c r="E8" s="4"/>
      <c r="F8" s="4"/>
      <c r="G8" s="4"/>
      <c r="H8" s="4"/>
      <c r="I8" s="4"/>
      <c r="J8" s="4"/>
      <c r="K8" s="4"/>
      <c r="L8" s="4"/>
      <c r="M8" s="4"/>
      <c r="N8" s="4"/>
    </row>
    <row r="9" spans="1:19" ht="15.75" x14ac:dyDescent="0.25">
      <c r="A9" s="7" t="s">
        <v>12</v>
      </c>
      <c r="B9" s="8"/>
      <c r="C9" s="20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9" ht="15.75" x14ac:dyDescent="0.25">
      <c r="A10" s="1"/>
      <c r="B10" s="8"/>
      <c r="C10" s="8"/>
    </row>
    <row r="11" spans="1:19" ht="26.25" customHeight="1" x14ac:dyDescent="0.25">
      <c r="A11" s="6" t="s">
        <v>0</v>
      </c>
      <c r="B11" s="12" t="s">
        <v>8</v>
      </c>
      <c r="C11" s="11" t="s">
        <v>1</v>
      </c>
      <c r="D11" s="11" t="s">
        <v>7</v>
      </c>
      <c r="E11" s="9" t="s">
        <v>2</v>
      </c>
      <c r="F11" s="13" t="s">
        <v>82</v>
      </c>
      <c r="G11" s="13" t="s">
        <v>83</v>
      </c>
      <c r="H11" s="13" t="s">
        <v>95</v>
      </c>
      <c r="I11" s="13" t="s">
        <v>100</v>
      </c>
      <c r="J11" s="13" t="s">
        <v>102</v>
      </c>
      <c r="K11" s="13" t="s">
        <v>78</v>
      </c>
      <c r="L11" s="13" t="s">
        <v>79</v>
      </c>
      <c r="M11" s="13" t="s">
        <v>80</v>
      </c>
      <c r="N11" s="13" t="s">
        <v>81</v>
      </c>
      <c r="O11" s="13" t="s">
        <v>9</v>
      </c>
      <c r="P11" s="10"/>
    </row>
    <row r="12" spans="1:19" ht="26.25" customHeight="1" x14ac:dyDescent="0.25">
      <c r="A12" s="9">
        <v>1</v>
      </c>
      <c r="B12" s="19" t="s">
        <v>30</v>
      </c>
      <c r="C12" s="26" t="s">
        <v>31</v>
      </c>
      <c r="D12" s="16"/>
      <c r="E12" s="16">
        <v>2</v>
      </c>
      <c r="F12" s="16"/>
      <c r="G12" s="16">
        <v>12</v>
      </c>
      <c r="H12" s="16" t="e">
        <v>#N/A</v>
      </c>
      <c r="I12" s="16"/>
      <c r="J12" s="32">
        <f>I12*105%*105%</f>
        <v>0</v>
      </c>
      <c r="K12" s="32">
        <f>1.79361*60%</f>
        <v>1.076166</v>
      </c>
      <c r="L12" s="32">
        <f>K12*E12</f>
        <v>2.1523319999999999</v>
      </c>
      <c r="M12" s="16" t="s">
        <v>93</v>
      </c>
      <c r="N12" s="16" t="s">
        <v>93</v>
      </c>
      <c r="O12" s="16" t="s">
        <v>33</v>
      </c>
      <c r="P12" s="17"/>
    </row>
    <row r="13" spans="1:19" ht="26.25" customHeight="1" x14ac:dyDescent="0.25">
      <c r="A13" s="9">
        <v>2</v>
      </c>
      <c r="B13" s="19" t="s">
        <v>32</v>
      </c>
      <c r="C13" s="27">
        <v>4116290</v>
      </c>
      <c r="D13" s="16"/>
      <c r="E13" s="16">
        <v>1</v>
      </c>
      <c r="F13" s="16">
        <v>16</v>
      </c>
      <c r="G13" s="16"/>
      <c r="H13" s="16" t="s">
        <v>96</v>
      </c>
      <c r="I13" s="16">
        <v>7.42</v>
      </c>
      <c r="J13" s="32">
        <f t="shared" ref="J13:J41" si="0">I13*105%*105%</f>
        <v>8.1805500000000002</v>
      </c>
      <c r="K13" s="32">
        <v>12.575199000000001</v>
      </c>
      <c r="L13" s="32">
        <f>K13*E13</f>
        <v>12.575199000000001</v>
      </c>
      <c r="M13" s="16" t="s">
        <v>84</v>
      </c>
      <c r="N13" s="16" t="s">
        <v>85</v>
      </c>
      <c r="O13" s="16" t="s">
        <v>34</v>
      </c>
      <c r="P13" s="17"/>
    </row>
    <row r="14" spans="1:19" ht="26.25" customHeight="1" x14ac:dyDescent="0.25">
      <c r="A14" s="9">
        <v>3</v>
      </c>
      <c r="B14" s="19" t="s">
        <v>32</v>
      </c>
      <c r="C14" s="27">
        <v>4274552</v>
      </c>
      <c r="D14" s="16"/>
      <c r="E14" s="16">
        <v>2</v>
      </c>
      <c r="F14" s="16">
        <v>0</v>
      </c>
      <c r="G14" s="16"/>
      <c r="H14" s="16" t="s">
        <v>97</v>
      </c>
      <c r="I14" s="16"/>
      <c r="J14" s="32">
        <f t="shared" si="0"/>
        <v>0</v>
      </c>
      <c r="K14" s="32">
        <v>3.4</v>
      </c>
      <c r="L14" s="32">
        <f>K14*E14</f>
        <v>6.8</v>
      </c>
      <c r="M14" s="16" t="s">
        <v>84</v>
      </c>
      <c r="N14" s="16" t="s">
        <v>86</v>
      </c>
      <c r="O14" s="16" t="s">
        <v>35</v>
      </c>
      <c r="P14" s="17"/>
    </row>
    <row r="15" spans="1:19" ht="26.25" customHeight="1" x14ac:dyDescent="0.25">
      <c r="A15" s="9">
        <v>4</v>
      </c>
      <c r="B15" s="19" t="s">
        <v>36</v>
      </c>
      <c r="C15" s="27">
        <v>3070581</v>
      </c>
      <c r="D15" s="16"/>
      <c r="E15" s="16">
        <v>1</v>
      </c>
      <c r="F15" s="16"/>
      <c r="G15" s="16"/>
      <c r="H15" s="16" t="e">
        <v>#N/A</v>
      </c>
      <c r="I15" s="16"/>
      <c r="J15" s="32">
        <f t="shared" si="0"/>
        <v>0</v>
      </c>
      <c r="K15" s="32">
        <v>52.216000000000001</v>
      </c>
      <c r="L15" s="32">
        <f>K15*E15</f>
        <v>52.216000000000001</v>
      </c>
      <c r="M15" s="16" t="s">
        <v>84</v>
      </c>
      <c r="N15" s="16" t="s">
        <v>86</v>
      </c>
      <c r="O15" s="16" t="s">
        <v>37</v>
      </c>
      <c r="P15" s="17"/>
    </row>
    <row r="16" spans="1:19" ht="26.25" hidden="1" customHeight="1" x14ac:dyDescent="0.25">
      <c r="A16" s="9">
        <v>5</v>
      </c>
      <c r="B16" s="19" t="s">
        <v>38</v>
      </c>
      <c r="C16" s="27">
        <v>1032319</v>
      </c>
      <c r="D16" s="16"/>
      <c r="E16" s="16">
        <v>1</v>
      </c>
      <c r="F16" s="16">
        <v>1</v>
      </c>
      <c r="G16" s="16"/>
      <c r="H16" s="16" t="s">
        <v>98</v>
      </c>
      <c r="I16" s="16">
        <v>1566.4499999999998</v>
      </c>
      <c r="J16" s="32">
        <f t="shared" si="0"/>
        <v>1727.0111249999998</v>
      </c>
      <c r="K16" s="32">
        <v>2631.16</v>
      </c>
      <c r="L16" s="32"/>
      <c r="M16" s="16" t="s">
        <v>84</v>
      </c>
      <c r="N16" s="16" t="s">
        <v>85</v>
      </c>
      <c r="O16" s="16" t="s">
        <v>54</v>
      </c>
      <c r="P16">
        <v>2088.6</v>
      </c>
      <c r="Q16">
        <v>25</v>
      </c>
      <c r="R16">
        <v>522.15</v>
      </c>
      <c r="S16">
        <v>1566.4499999999998</v>
      </c>
    </row>
    <row r="17" spans="1:16" ht="26.25" customHeight="1" x14ac:dyDescent="0.25">
      <c r="A17" s="9">
        <v>5</v>
      </c>
      <c r="B17" s="19" t="s">
        <v>38</v>
      </c>
      <c r="C17" s="27">
        <v>1032319</v>
      </c>
      <c r="D17" s="16"/>
      <c r="E17" s="16">
        <v>1</v>
      </c>
      <c r="F17" s="16"/>
      <c r="G17" s="16">
        <v>1</v>
      </c>
      <c r="H17" s="16"/>
      <c r="I17" s="16"/>
      <c r="J17" s="32">
        <f t="shared" si="0"/>
        <v>0</v>
      </c>
      <c r="K17" s="32">
        <f>1500000/3400</f>
        <v>441.1764705882353</v>
      </c>
      <c r="L17" s="32">
        <f>K17*E17</f>
        <v>441.1764705882353</v>
      </c>
      <c r="M17" s="16" t="s">
        <v>93</v>
      </c>
      <c r="N17" s="16" t="s">
        <v>85</v>
      </c>
      <c r="O17" s="31"/>
    </row>
    <row r="18" spans="1:16" ht="26.25" customHeight="1" x14ac:dyDescent="0.25">
      <c r="A18" s="9">
        <v>6</v>
      </c>
      <c r="B18" s="19" t="s">
        <v>39</v>
      </c>
      <c r="C18" s="27">
        <v>9743977</v>
      </c>
      <c r="D18" s="16"/>
      <c r="E18" s="16">
        <v>1</v>
      </c>
      <c r="F18" s="16"/>
      <c r="G18" s="16">
        <v>1</v>
      </c>
      <c r="H18" s="16" t="e">
        <v>#N/A</v>
      </c>
      <c r="I18" s="16">
        <v>31.567536</v>
      </c>
      <c r="J18" s="32">
        <f t="shared" si="0"/>
        <v>34.803208440000006</v>
      </c>
      <c r="K18" s="32">
        <f>I18*60%</f>
        <v>18.9405216</v>
      </c>
      <c r="L18" s="32">
        <f t="shared" ref="L18:L22" si="1">K18*E18</f>
        <v>18.9405216</v>
      </c>
      <c r="M18" s="16" t="s">
        <v>93</v>
      </c>
      <c r="N18" s="16" t="s">
        <v>85</v>
      </c>
      <c r="O18" s="47" t="s">
        <v>42</v>
      </c>
      <c r="P18" s="17"/>
    </row>
    <row r="19" spans="1:16" ht="26.25" customHeight="1" x14ac:dyDescent="0.25">
      <c r="A19" s="9">
        <v>7</v>
      </c>
      <c r="B19" s="27" t="s">
        <v>40</v>
      </c>
      <c r="C19" s="27">
        <v>4438059</v>
      </c>
      <c r="D19" s="27" t="s">
        <v>87</v>
      </c>
      <c r="E19" s="27">
        <v>1</v>
      </c>
      <c r="F19" s="16">
        <v>0</v>
      </c>
      <c r="G19" s="16"/>
      <c r="H19" s="16" t="e">
        <v>#N/A</v>
      </c>
      <c r="I19" s="16">
        <v>15.54462</v>
      </c>
      <c r="J19" s="32">
        <f t="shared" si="0"/>
        <v>17.137943550000003</v>
      </c>
      <c r="K19" s="32">
        <f>I19*60%</f>
        <v>9.3267720000000001</v>
      </c>
      <c r="L19" s="32">
        <f t="shared" si="1"/>
        <v>9.3267720000000001</v>
      </c>
      <c r="M19" s="16" t="s">
        <v>93</v>
      </c>
      <c r="N19" s="16" t="s">
        <v>85</v>
      </c>
      <c r="O19" s="48"/>
      <c r="P19" s="17"/>
    </row>
    <row r="20" spans="1:16" ht="26.25" customHeight="1" x14ac:dyDescent="0.25">
      <c r="A20" s="9">
        <v>8</v>
      </c>
      <c r="B20" s="27" t="s">
        <v>30</v>
      </c>
      <c r="C20" s="27" t="s">
        <v>41</v>
      </c>
      <c r="D20" s="27"/>
      <c r="E20" s="27">
        <v>2</v>
      </c>
      <c r="F20" s="16">
        <v>0</v>
      </c>
      <c r="G20" s="16"/>
      <c r="H20" s="16" t="e">
        <v>#N/A</v>
      </c>
      <c r="I20" s="16">
        <f>0.856947</f>
        <v>0.85694700000000001</v>
      </c>
      <c r="J20" s="32">
        <f t="shared" si="0"/>
        <v>0.9447840675000001</v>
      </c>
      <c r="K20" s="32">
        <f>I20*60%</f>
        <v>0.51416819999999996</v>
      </c>
      <c r="L20" s="32">
        <f t="shared" si="1"/>
        <v>1.0283363999999999</v>
      </c>
      <c r="M20" s="16" t="s">
        <v>84</v>
      </c>
      <c r="N20" s="16" t="s">
        <v>86</v>
      </c>
      <c r="O20" s="49"/>
      <c r="P20" s="17"/>
    </row>
    <row r="21" spans="1:16" ht="26.25" customHeight="1" x14ac:dyDescent="0.25">
      <c r="A21" s="9">
        <v>9</v>
      </c>
      <c r="B21" s="27" t="s">
        <v>43</v>
      </c>
      <c r="C21" s="27">
        <v>4629372</v>
      </c>
      <c r="D21" s="27"/>
      <c r="E21" s="27">
        <v>1</v>
      </c>
      <c r="F21" s="16"/>
      <c r="G21" s="16"/>
      <c r="H21" s="16" t="e">
        <v>#N/A</v>
      </c>
      <c r="I21" s="16">
        <v>9.8901495000000033</v>
      </c>
      <c r="J21" s="32">
        <f t="shared" si="0"/>
        <v>10.903889823750005</v>
      </c>
      <c r="K21" s="32">
        <f>I21*60%</f>
        <v>5.9340897000000021</v>
      </c>
      <c r="L21" s="32">
        <f t="shared" si="1"/>
        <v>5.9340897000000021</v>
      </c>
      <c r="M21" s="16" t="s">
        <v>93</v>
      </c>
      <c r="N21" s="16" t="s">
        <v>85</v>
      </c>
      <c r="O21" s="50" t="s">
        <v>45</v>
      </c>
      <c r="P21" s="17"/>
    </row>
    <row r="22" spans="1:16" ht="26.25" customHeight="1" x14ac:dyDescent="0.25">
      <c r="A22" s="9">
        <v>10</v>
      </c>
      <c r="B22" s="19" t="s">
        <v>44</v>
      </c>
      <c r="C22" s="27">
        <v>4631943</v>
      </c>
      <c r="D22" s="27"/>
      <c r="E22" s="27">
        <v>1</v>
      </c>
      <c r="F22" s="16"/>
      <c r="G22" s="16">
        <v>1</v>
      </c>
      <c r="H22" s="16" t="e">
        <v>#N/A</v>
      </c>
      <c r="I22" s="16">
        <v>9.8901495000000033</v>
      </c>
      <c r="J22" s="32">
        <f t="shared" si="0"/>
        <v>10.903889823750005</v>
      </c>
      <c r="K22" s="32">
        <f>I22*60%</f>
        <v>5.9340897000000021</v>
      </c>
      <c r="L22" s="32">
        <f t="shared" si="1"/>
        <v>5.9340897000000021</v>
      </c>
      <c r="M22" s="16" t="s">
        <v>93</v>
      </c>
      <c r="N22" s="16" t="s">
        <v>85</v>
      </c>
      <c r="O22" s="51"/>
      <c r="P22" s="17"/>
    </row>
    <row r="23" spans="1:16" ht="26.25" customHeight="1" x14ac:dyDescent="0.25">
      <c r="A23" s="9">
        <v>11</v>
      </c>
      <c r="B23" s="27" t="s">
        <v>46</v>
      </c>
      <c r="C23" s="27">
        <v>4451036</v>
      </c>
      <c r="D23" s="27"/>
      <c r="E23" s="27">
        <v>1</v>
      </c>
      <c r="F23" s="27">
        <v>6</v>
      </c>
      <c r="G23" s="27"/>
      <c r="H23" s="16" t="s">
        <v>97</v>
      </c>
      <c r="I23" s="16">
        <v>42.05</v>
      </c>
      <c r="J23" s="32">
        <f t="shared" si="0"/>
        <v>46.360124999999996</v>
      </c>
      <c r="K23" s="33">
        <v>72.164380680000022</v>
      </c>
      <c r="L23" s="32">
        <f t="shared" ref="L23:L41" si="2">K23*E23</f>
        <v>72.164380680000022</v>
      </c>
      <c r="M23" s="27" t="s">
        <v>84</v>
      </c>
      <c r="N23" s="27" t="s">
        <v>85</v>
      </c>
      <c r="O23" s="27" t="s">
        <v>47</v>
      </c>
      <c r="P23" s="17"/>
    </row>
    <row r="24" spans="1:16" ht="26.25" customHeight="1" x14ac:dyDescent="0.25">
      <c r="A24" s="9">
        <v>12</v>
      </c>
      <c r="B24" s="27" t="s">
        <v>46</v>
      </c>
      <c r="C24" s="27">
        <v>4451039</v>
      </c>
      <c r="D24" s="27"/>
      <c r="E24" s="27">
        <v>1</v>
      </c>
      <c r="F24" s="27">
        <v>18</v>
      </c>
      <c r="G24" s="27"/>
      <c r="H24" s="16" t="s">
        <v>97</v>
      </c>
      <c r="I24" s="16">
        <v>81.19</v>
      </c>
      <c r="J24" s="32">
        <f t="shared" si="0"/>
        <v>89.511975000000007</v>
      </c>
      <c r="K24" s="33">
        <v>139.36680828000004</v>
      </c>
      <c r="L24" s="32">
        <f t="shared" si="2"/>
        <v>139.36680828000004</v>
      </c>
      <c r="M24" s="27" t="s">
        <v>84</v>
      </c>
      <c r="N24" s="27" t="s">
        <v>85</v>
      </c>
      <c r="O24" s="27" t="s">
        <v>48</v>
      </c>
      <c r="P24" s="17"/>
    </row>
    <row r="25" spans="1:16" ht="26.25" customHeight="1" x14ac:dyDescent="0.25">
      <c r="A25" s="9">
        <v>13</v>
      </c>
      <c r="B25" s="27" t="s">
        <v>46</v>
      </c>
      <c r="C25" s="27">
        <v>4455719</v>
      </c>
      <c r="D25" s="27"/>
      <c r="E25" s="27">
        <v>1</v>
      </c>
      <c r="F25" s="27">
        <v>22</v>
      </c>
      <c r="G25" s="27"/>
      <c r="H25" s="16" t="s">
        <v>97</v>
      </c>
      <c r="I25" s="16">
        <v>8.4</v>
      </c>
      <c r="J25" s="32">
        <f t="shared" si="0"/>
        <v>9.261000000000001</v>
      </c>
      <c r="K25" s="33">
        <v>14.42393568</v>
      </c>
      <c r="L25" s="32">
        <f t="shared" si="2"/>
        <v>14.42393568</v>
      </c>
      <c r="M25" s="27" t="s">
        <v>84</v>
      </c>
      <c r="N25" s="27" t="s">
        <v>85</v>
      </c>
      <c r="O25" s="27" t="s">
        <v>49</v>
      </c>
      <c r="P25" s="17"/>
    </row>
    <row r="26" spans="1:16" ht="26.25" customHeight="1" x14ac:dyDescent="0.25">
      <c r="A26" s="9">
        <v>14</v>
      </c>
      <c r="B26" s="27" t="s">
        <v>46</v>
      </c>
      <c r="C26" s="27">
        <v>4455733</v>
      </c>
      <c r="D26" s="27"/>
      <c r="E26" s="27">
        <v>1</v>
      </c>
      <c r="F26" s="27">
        <v>1</v>
      </c>
      <c r="G26" s="27"/>
      <c r="H26" s="16" t="s">
        <v>97</v>
      </c>
      <c r="I26" s="16">
        <v>10.23</v>
      </c>
      <c r="J26" s="32">
        <f t="shared" si="0"/>
        <v>11.278575</v>
      </c>
      <c r="K26" s="33">
        <v>17.567996040000001</v>
      </c>
      <c r="L26" s="32">
        <f t="shared" si="2"/>
        <v>17.567996040000001</v>
      </c>
      <c r="M26" s="27" t="s">
        <v>84</v>
      </c>
      <c r="N26" s="27" t="s">
        <v>85</v>
      </c>
      <c r="O26" s="27" t="s">
        <v>50</v>
      </c>
      <c r="P26" s="17"/>
    </row>
    <row r="27" spans="1:16" ht="26.25" customHeight="1" x14ac:dyDescent="0.25">
      <c r="A27" s="9">
        <v>15</v>
      </c>
      <c r="B27" s="19" t="s">
        <v>51</v>
      </c>
      <c r="C27" s="27">
        <v>4410050</v>
      </c>
      <c r="D27" s="27"/>
      <c r="E27" s="27">
        <v>2</v>
      </c>
      <c r="F27" s="27">
        <v>8</v>
      </c>
      <c r="G27" s="27"/>
      <c r="H27" s="16" t="s">
        <v>97</v>
      </c>
      <c r="I27" s="16">
        <v>174.81</v>
      </c>
      <c r="J27" s="32">
        <f t="shared" si="0"/>
        <v>192.728025</v>
      </c>
      <c r="K27" s="33">
        <v>331.56674460000005</v>
      </c>
      <c r="L27" s="32">
        <f t="shared" si="2"/>
        <v>663.1334892000001</v>
      </c>
      <c r="M27" s="27" t="s">
        <v>84</v>
      </c>
      <c r="N27" s="27" t="s">
        <v>85</v>
      </c>
      <c r="O27" s="29"/>
      <c r="P27" s="17"/>
    </row>
    <row r="28" spans="1:16" ht="26.25" customHeight="1" x14ac:dyDescent="0.25">
      <c r="A28" s="9">
        <v>16</v>
      </c>
      <c r="B28" s="19" t="s">
        <v>51</v>
      </c>
      <c r="C28" s="27">
        <v>4622945</v>
      </c>
      <c r="D28" s="27"/>
      <c r="E28" s="27">
        <v>2</v>
      </c>
      <c r="F28" s="27">
        <v>9</v>
      </c>
      <c r="G28" s="27"/>
      <c r="H28" s="16" t="s">
        <v>97</v>
      </c>
      <c r="I28" s="16">
        <v>38.340000000000003</v>
      </c>
      <c r="J28" s="32">
        <f t="shared" si="0"/>
        <v>42.269850000000005</v>
      </c>
      <c r="K28" s="33">
        <v>72.721917449999992</v>
      </c>
      <c r="L28" s="32">
        <f t="shared" si="2"/>
        <v>145.44383489999998</v>
      </c>
      <c r="M28" s="27" t="s">
        <v>84</v>
      </c>
      <c r="N28" s="27" t="s">
        <v>85</v>
      </c>
      <c r="O28" s="29"/>
      <c r="P28" s="17"/>
    </row>
    <row r="29" spans="1:16" ht="33" customHeight="1" x14ac:dyDescent="0.25">
      <c r="A29" s="9">
        <v>17</v>
      </c>
      <c r="B29" s="19" t="s">
        <v>52</v>
      </c>
      <c r="C29" s="16">
        <v>2052956</v>
      </c>
      <c r="D29" s="16"/>
      <c r="E29" s="16">
        <v>2</v>
      </c>
      <c r="F29" s="16">
        <v>13</v>
      </c>
      <c r="G29" s="16"/>
      <c r="H29" s="16" t="s">
        <v>98</v>
      </c>
      <c r="I29" s="16">
        <v>299.07</v>
      </c>
      <c r="J29" s="32">
        <f t="shared" si="0"/>
        <v>329.72467500000005</v>
      </c>
      <c r="K29" s="32">
        <v>536.93150237999998</v>
      </c>
      <c r="L29" s="32">
        <f t="shared" si="2"/>
        <v>1073.86300476</v>
      </c>
      <c r="M29" s="27" t="s">
        <v>84</v>
      </c>
      <c r="N29" s="27" t="s">
        <v>85</v>
      </c>
      <c r="O29" s="30"/>
      <c r="P29" s="17"/>
    </row>
    <row r="30" spans="1:16" ht="31.5" customHeight="1" x14ac:dyDescent="0.25">
      <c r="A30" s="9">
        <v>18</v>
      </c>
      <c r="B30" s="19" t="s">
        <v>53</v>
      </c>
      <c r="C30" s="16">
        <v>2052073</v>
      </c>
      <c r="D30" s="16"/>
      <c r="E30" s="16">
        <v>1</v>
      </c>
      <c r="F30" s="16">
        <v>10</v>
      </c>
      <c r="G30" s="16"/>
      <c r="H30" s="16" t="s">
        <v>98</v>
      </c>
      <c r="I30" s="42">
        <v>333.72699999999998</v>
      </c>
      <c r="J30" s="32">
        <f t="shared" si="0"/>
        <v>367.93401749999998</v>
      </c>
      <c r="K30" s="32">
        <v>422.54581824000002</v>
      </c>
      <c r="L30" s="32">
        <f t="shared" si="2"/>
        <v>422.54581824000002</v>
      </c>
      <c r="M30" s="27" t="s">
        <v>84</v>
      </c>
      <c r="N30" s="27" t="s">
        <v>85</v>
      </c>
      <c r="O30" s="16" t="s">
        <v>55</v>
      </c>
      <c r="P30" s="17"/>
    </row>
    <row r="31" spans="1:16" ht="31.5" customHeight="1" x14ac:dyDescent="0.25">
      <c r="A31" s="9">
        <v>19</v>
      </c>
      <c r="B31" s="19" t="s">
        <v>53</v>
      </c>
      <c r="C31" s="28">
        <v>2052067</v>
      </c>
      <c r="D31" s="16"/>
      <c r="E31" s="16">
        <v>1</v>
      </c>
      <c r="F31" s="16">
        <v>3</v>
      </c>
      <c r="G31" s="16"/>
      <c r="H31" s="16" t="s">
        <v>98</v>
      </c>
      <c r="I31" s="16">
        <v>220.63</v>
      </c>
      <c r="J31" s="32">
        <f t="shared" si="0"/>
        <v>243.24457500000003</v>
      </c>
      <c r="K31" s="32">
        <v>422.54581824000002</v>
      </c>
      <c r="L31" s="32">
        <f t="shared" si="2"/>
        <v>422.54581824000002</v>
      </c>
      <c r="M31" s="27" t="s">
        <v>84</v>
      </c>
      <c r="N31" s="27" t="s">
        <v>85</v>
      </c>
      <c r="O31" s="16" t="s">
        <v>56</v>
      </c>
      <c r="P31" s="17"/>
    </row>
    <row r="32" spans="1:16" ht="31.5" customHeight="1" x14ac:dyDescent="0.25">
      <c r="A32" s="9">
        <v>20</v>
      </c>
      <c r="B32" s="19" t="s">
        <v>57</v>
      </c>
      <c r="C32" s="28">
        <v>3055594</v>
      </c>
      <c r="D32" s="16"/>
      <c r="E32" s="16">
        <v>1</v>
      </c>
      <c r="F32" s="16">
        <v>3</v>
      </c>
      <c r="G32" s="16"/>
      <c r="H32" s="16" t="s">
        <v>97</v>
      </c>
      <c r="I32" s="16">
        <v>97.03</v>
      </c>
      <c r="J32" s="32">
        <f t="shared" si="0"/>
        <v>106.97557500000001</v>
      </c>
      <c r="K32" s="32">
        <v>180.45689571000005</v>
      </c>
      <c r="L32" s="32">
        <f t="shared" si="2"/>
        <v>180.45689571000005</v>
      </c>
      <c r="M32" s="27" t="s">
        <v>84</v>
      </c>
      <c r="N32" s="27" t="s">
        <v>85</v>
      </c>
      <c r="O32" s="16" t="s">
        <v>58</v>
      </c>
      <c r="P32" s="17"/>
    </row>
    <row r="33" spans="1:19" ht="31.5" customHeight="1" x14ac:dyDescent="0.25">
      <c r="A33" s="9">
        <v>21</v>
      </c>
      <c r="B33" s="19" t="s">
        <v>59</v>
      </c>
      <c r="C33" s="16" t="s">
        <v>88</v>
      </c>
      <c r="D33" s="16">
        <v>958740</v>
      </c>
      <c r="E33" s="16">
        <v>2</v>
      </c>
      <c r="F33" s="16">
        <v>14</v>
      </c>
      <c r="G33" s="16"/>
      <c r="H33" s="16" t="s">
        <v>97</v>
      </c>
      <c r="I33" s="16">
        <v>14.490000000000002</v>
      </c>
      <c r="J33" s="32">
        <f t="shared" si="0"/>
        <v>15.975225000000004</v>
      </c>
      <c r="K33" s="32">
        <v>17.837451450000003</v>
      </c>
      <c r="L33" s="32">
        <f t="shared" si="2"/>
        <v>35.674902900000006</v>
      </c>
      <c r="M33" s="27" t="s">
        <v>84</v>
      </c>
      <c r="N33" s="27" t="s">
        <v>85</v>
      </c>
      <c r="O33" s="16" t="s">
        <v>60</v>
      </c>
      <c r="P33" s="17"/>
    </row>
    <row r="34" spans="1:19" ht="31.5" customHeight="1" x14ac:dyDescent="0.25">
      <c r="A34" s="9">
        <v>22</v>
      </c>
      <c r="B34" s="19" t="s">
        <v>61</v>
      </c>
      <c r="C34" s="16">
        <v>4436536</v>
      </c>
      <c r="D34" s="16"/>
      <c r="E34" s="16">
        <v>2</v>
      </c>
      <c r="F34" s="16">
        <v>5</v>
      </c>
      <c r="G34" s="16"/>
      <c r="H34" s="16" t="s">
        <v>98</v>
      </c>
      <c r="I34" s="16">
        <v>46.15</v>
      </c>
      <c r="J34" s="32">
        <f t="shared" si="0"/>
        <v>50.880375000000008</v>
      </c>
      <c r="K34" s="32">
        <v>85.813476840000007</v>
      </c>
      <c r="L34" s="32">
        <f t="shared" si="2"/>
        <v>171.62695368000001</v>
      </c>
      <c r="M34" s="27" t="s">
        <v>84</v>
      </c>
      <c r="N34" s="27" t="s">
        <v>85</v>
      </c>
      <c r="O34" s="16"/>
      <c r="P34" s="17">
        <v>63.102439024390243</v>
      </c>
    </row>
    <row r="35" spans="1:19" ht="31.5" customHeight="1" x14ac:dyDescent="0.25">
      <c r="A35" s="9">
        <v>23</v>
      </c>
      <c r="B35" s="19" t="s">
        <v>61</v>
      </c>
      <c r="C35" s="16">
        <v>4436271</v>
      </c>
      <c r="D35" s="16"/>
      <c r="E35" s="16">
        <v>2</v>
      </c>
      <c r="F35" s="16">
        <v>2</v>
      </c>
      <c r="G35" s="16"/>
      <c r="H35" s="16" t="s">
        <v>98</v>
      </c>
      <c r="I35" s="16">
        <v>263.43</v>
      </c>
      <c r="J35" s="32">
        <f t="shared" si="0"/>
        <v>290.43157500000007</v>
      </c>
      <c r="K35" s="32">
        <v>283.51055187000003</v>
      </c>
      <c r="L35" s="32">
        <f t="shared" si="2"/>
        <v>567.02110374000006</v>
      </c>
      <c r="M35" s="27" t="s">
        <v>84</v>
      </c>
      <c r="N35" s="27" t="s">
        <v>85</v>
      </c>
      <c r="O35" s="16"/>
      <c r="P35" s="17">
        <v>93.83901639344262</v>
      </c>
    </row>
    <row r="36" spans="1:19" ht="31.5" customHeight="1" x14ac:dyDescent="0.25">
      <c r="A36" s="9">
        <v>24</v>
      </c>
      <c r="B36" s="19" t="s">
        <v>62</v>
      </c>
      <c r="C36" s="16" t="s">
        <v>89</v>
      </c>
      <c r="D36" s="16"/>
      <c r="E36" s="16">
        <v>1</v>
      </c>
      <c r="F36" s="16">
        <v>4</v>
      </c>
      <c r="G36" s="16"/>
      <c r="H36" s="16" t="s">
        <v>99</v>
      </c>
      <c r="I36" s="16">
        <v>459.73949999999996</v>
      </c>
      <c r="J36" s="32">
        <f t="shared" si="0"/>
        <v>506.86279875000002</v>
      </c>
      <c r="K36" s="32">
        <v>681.49</v>
      </c>
      <c r="L36" s="32">
        <f t="shared" si="2"/>
        <v>681.49</v>
      </c>
      <c r="M36" s="27" t="s">
        <v>84</v>
      </c>
      <c r="N36" s="27" t="s">
        <v>85</v>
      </c>
      <c r="O36" s="16"/>
      <c r="P36">
        <v>540.87</v>
      </c>
      <c r="Q36">
        <v>15</v>
      </c>
      <c r="S36">
        <v>459.73950000000002</v>
      </c>
    </row>
    <row r="37" spans="1:19" ht="31.5" customHeight="1" x14ac:dyDescent="0.25">
      <c r="A37" s="9">
        <v>25</v>
      </c>
      <c r="B37" s="19" t="s">
        <v>63</v>
      </c>
      <c r="C37" s="16">
        <v>4702172</v>
      </c>
      <c r="D37" s="16">
        <v>4463992</v>
      </c>
      <c r="E37" s="16">
        <v>1</v>
      </c>
      <c r="F37" s="16">
        <v>1</v>
      </c>
      <c r="G37" s="16"/>
      <c r="H37" s="16" t="s">
        <v>96</v>
      </c>
      <c r="I37" s="16">
        <v>258.73</v>
      </c>
      <c r="J37" s="32">
        <f t="shared" si="0"/>
        <v>285.24982500000004</v>
      </c>
      <c r="K37" s="32">
        <v>464.70442199999997</v>
      </c>
      <c r="L37" s="32">
        <f t="shared" si="2"/>
        <v>464.70442199999997</v>
      </c>
      <c r="M37" s="27" t="s">
        <v>84</v>
      </c>
      <c r="N37" s="27" t="s">
        <v>85</v>
      </c>
      <c r="O37" s="16" t="s">
        <v>33</v>
      </c>
      <c r="P37" s="17"/>
    </row>
    <row r="38" spans="1:19" ht="31.5" customHeight="1" x14ac:dyDescent="0.25">
      <c r="A38" s="9">
        <v>26</v>
      </c>
      <c r="B38" s="19" t="s">
        <v>64</v>
      </c>
      <c r="C38" s="16">
        <v>4334899</v>
      </c>
      <c r="D38" s="16"/>
      <c r="E38" s="16">
        <v>2</v>
      </c>
      <c r="F38" s="16"/>
      <c r="G38" s="16"/>
      <c r="H38" s="16" t="e">
        <v>#N/A</v>
      </c>
      <c r="I38" s="16"/>
      <c r="J38" s="32">
        <f t="shared" si="0"/>
        <v>0</v>
      </c>
      <c r="K38" s="32">
        <f>10000/3400</f>
        <v>2.9411764705882355</v>
      </c>
      <c r="L38" s="32">
        <f t="shared" si="2"/>
        <v>5.882352941176471</v>
      </c>
      <c r="M38" s="16" t="s">
        <v>101</v>
      </c>
      <c r="N38" s="16"/>
      <c r="O38" s="16" t="s">
        <v>33</v>
      </c>
      <c r="P38" s="17"/>
    </row>
    <row r="39" spans="1:19" ht="31.5" customHeight="1" x14ac:dyDescent="0.25">
      <c r="A39" s="13">
        <v>27</v>
      </c>
      <c r="B39" s="34" t="s">
        <v>65</v>
      </c>
      <c r="C39" s="31" t="s">
        <v>92</v>
      </c>
      <c r="D39" s="31">
        <v>4654760</v>
      </c>
      <c r="E39" s="31">
        <v>1</v>
      </c>
      <c r="F39" s="31">
        <v>2</v>
      </c>
      <c r="G39" s="31"/>
      <c r="H39" s="16" t="s">
        <v>97</v>
      </c>
      <c r="I39" s="31">
        <v>163.22999999999999</v>
      </c>
      <c r="J39" s="32">
        <f t="shared" si="0"/>
        <v>179.96107500000002</v>
      </c>
      <c r="K39" s="35">
        <v>269.40201560999998</v>
      </c>
      <c r="L39" s="35">
        <f t="shared" si="2"/>
        <v>269.40201560999998</v>
      </c>
      <c r="M39" s="27" t="s">
        <v>84</v>
      </c>
      <c r="N39" s="27" t="s">
        <v>85</v>
      </c>
      <c r="O39" s="31" t="s">
        <v>33</v>
      </c>
      <c r="P39" s="17"/>
    </row>
    <row r="40" spans="1:19" s="38" customFormat="1" ht="31.5" customHeight="1" x14ac:dyDescent="0.25">
      <c r="A40" s="9">
        <v>28</v>
      </c>
      <c r="B40" s="19" t="s">
        <v>91</v>
      </c>
      <c r="C40" s="16">
        <v>9218005</v>
      </c>
      <c r="D40" s="16"/>
      <c r="E40" s="16">
        <v>1</v>
      </c>
      <c r="F40" s="16">
        <v>16</v>
      </c>
      <c r="G40" s="16"/>
      <c r="H40" s="16" t="s">
        <v>98</v>
      </c>
      <c r="I40" s="16">
        <v>230.91300000000001</v>
      </c>
      <c r="J40" s="32">
        <f t="shared" si="0"/>
        <v>254.58158250000005</v>
      </c>
      <c r="K40" s="32">
        <v>887.90151996000009</v>
      </c>
      <c r="L40" s="32">
        <f t="shared" si="2"/>
        <v>887.90151996000009</v>
      </c>
      <c r="M40" s="27" t="s">
        <v>84</v>
      </c>
      <c r="N40" s="27" t="s">
        <v>85</v>
      </c>
      <c r="O40" s="16"/>
      <c r="P40" s="37"/>
    </row>
    <row r="41" spans="1:19" s="38" customFormat="1" ht="31.5" customHeight="1" x14ac:dyDescent="0.25">
      <c r="A41" s="9"/>
      <c r="B41" s="19" t="s">
        <v>94</v>
      </c>
      <c r="C41" s="16">
        <v>4233165</v>
      </c>
      <c r="D41" s="16"/>
      <c r="E41" s="16">
        <v>1</v>
      </c>
      <c r="F41" s="16">
        <v>1</v>
      </c>
      <c r="G41" s="16"/>
      <c r="H41" s="16" t="s">
        <v>96</v>
      </c>
      <c r="I41" s="16">
        <v>14.37</v>
      </c>
      <c r="J41" s="32">
        <f t="shared" si="0"/>
        <v>15.842925000000001</v>
      </c>
      <c r="K41" s="32">
        <v>17.457803999999999</v>
      </c>
      <c r="L41" s="32">
        <f t="shared" si="2"/>
        <v>17.457803999999999</v>
      </c>
      <c r="M41" s="27" t="s">
        <v>84</v>
      </c>
      <c r="N41" s="27" t="s">
        <v>85</v>
      </c>
      <c r="O41" s="16"/>
      <c r="P41" s="37"/>
    </row>
    <row r="42" spans="1:19" ht="31.5" customHeight="1" x14ac:dyDescent="0.25">
      <c r="A42" s="23"/>
      <c r="B42" s="24"/>
      <c r="C42" s="25"/>
      <c r="D42" s="25"/>
      <c r="E42" s="25"/>
      <c r="F42" s="25"/>
      <c r="G42" s="25"/>
      <c r="H42" s="25"/>
      <c r="I42" s="25"/>
      <c r="J42" s="25"/>
      <c r="K42" s="36" t="s">
        <v>90</v>
      </c>
      <c r="L42" s="36">
        <f>SUM(L12:L41)</f>
        <v>6808.7568675494113</v>
      </c>
      <c r="M42" s="25"/>
      <c r="N42" s="25"/>
      <c r="O42" s="25"/>
      <c r="P42" s="17"/>
    </row>
    <row r="43" spans="1:19" ht="31.5" customHeight="1" x14ac:dyDescent="0.25">
      <c r="A43" s="52" t="s">
        <v>68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17"/>
    </row>
    <row r="44" spans="1:19" ht="31.5" customHeight="1" x14ac:dyDescent="0.2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17"/>
    </row>
    <row r="45" spans="1:19" ht="31.5" customHeight="1" x14ac:dyDescent="0.25">
      <c r="A45" s="23"/>
      <c r="B45" s="2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17"/>
    </row>
    <row r="46" spans="1:19" ht="31.5" customHeight="1" x14ac:dyDescent="0.25">
      <c r="A46" s="23"/>
      <c r="B46" s="2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17"/>
    </row>
    <row r="47" spans="1:19" ht="31.5" customHeight="1" x14ac:dyDescent="0.25">
      <c r="A47" s="23"/>
      <c r="B47" s="2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17"/>
    </row>
    <row r="48" spans="1:19" ht="31.5" customHeight="1" x14ac:dyDescent="0.25">
      <c r="A48" s="23"/>
      <c r="B48" s="2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17"/>
    </row>
    <row r="49" spans="1:16" ht="31.5" customHeight="1" x14ac:dyDescent="0.25">
      <c r="A49" s="23"/>
      <c r="B49" s="2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17"/>
    </row>
    <row r="50" spans="1:16" ht="31.5" customHeight="1" x14ac:dyDescent="0.25">
      <c r="A50" s="23"/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17"/>
    </row>
    <row r="51" spans="1:16" ht="31.5" customHeight="1" x14ac:dyDescent="0.25">
      <c r="A51" s="23"/>
      <c r="B51" s="2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17"/>
    </row>
    <row r="52" spans="1:16" ht="31.5" customHeight="1" x14ac:dyDescent="0.25">
      <c r="A52" s="23"/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17"/>
    </row>
    <row r="53" spans="1:16" ht="31.5" customHeight="1" x14ac:dyDescent="0.25">
      <c r="A53" s="23"/>
      <c r="B53" s="2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17"/>
    </row>
    <row r="54" spans="1:16" ht="31.5" customHeight="1" x14ac:dyDescent="0.25">
      <c r="A54" s="23"/>
      <c r="B54" s="2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17"/>
    </row>
    <row r="55" spans="1:16" ht="31.5" customHeight="1" x14ac:dyDescent="0.25">
      <c r="A55" s="23"/>
      <c r="B55" s="2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17"/>
    </row>
    <row r="56" spans="1:16" ht="31.5" customHeight="1" x14ac:dyDescent="0.25">
      <c r="A56" s="23"/>
      <c r="B56" s="2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17"/>
    </row>
    <row r="57" spans="1:16" ht="31.5" customHeight="1" x14ac:dyDescent="0.25">
      <c r="A57" s="23"/>
      <c r="B57" s="2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17"/>
    </row>
    <row r="58" spans="1:16" ht="31.5" customHeight="1" x14ac:dyDescent="0.25">
      <c r="A58" s="23"/>
      <c r="B58" s="2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17"/>
    </row>
    <row r="59" spans="1:16" ht="31.5" customHeight="1" x14ac:dyDescent="0.25">
      <c r="A59" s="23"/>
      <c r="B59" s="24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17"/>
    </row>
    <row r="60" spans="1:16" ht="31.5" customHeight="1" x14ac:dyDescent="0.25">
      <c r="A60" s="23"/>
      <c r="B60" s="24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17"/>
    </row>
    <row r="61" spans="1:16" ht="31.5" customHeight="1" x14ac:dyDescent="0.25">
      <c r="A61" s="23"/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17"/>
    </row>
    <row r="62" spans="1:16" ht="31.5" customHeight="1" x14ac:dyDescent="0.25">
      <c r="A62" s="23"/>
      <c r="B62" s="24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17"/>
    </row>
    <row r="63" spans="1:16" ht="31.5" customHeight="1" x14ac:dyDescent="0.25">
      <c r="A63" s="23"/>
      <c r="B63" s="2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17"/>
    </row>
    <row r="64" spans="1:16" ht="31.5" customHeight="1" x14ac:dyDescent="0.25">
      <c r="A64" s="23"/>
      <c r="B64" s="2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17"/>
    </row>
    <row r="65" spans="1:16" ht="31.5" customHeight="1" x14ac:dyDescent="0.25">
      <c r="A65" s="23"/>
      <c r="B65" s="24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17"/>
    </row>
    <row r="66" spans="1:16" ht="31.5" customHeight="1" x14ac:dyDescent="0.25">
      <c r="A66" s="23"/>
      <c r="B66" s="24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17"/>
    </row>
    <row r="67" spans="1:16" ht="31.5" customHeight="1" x14ac:dyDescent="0.25">
      <c r="A67" s="23"/>
      <c r="B67" s="24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17"/>
    </row>
    <row r="68" spans="1:16" ht="31.5" customHeight="1" x14ac:dyDescent="0.25">
      <c r="A68" s="23"/>
      <c r="B68" s="24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17"/>
    </row>
    <row r="69" spans="1:16" ht="31.5" customHeight="1" x14ac:dyDescent="0.25">
      <c r="A69" s="23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17"/>
    </row>
    <row r="70" spans="1:16" ht="31.5" customHeight="1" x14ac:dyDescent="0.25">
      <c r="A70" s="23"/>
      <c r="B70" s="24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17"/>
    </row>
    <row r="71" spans="1:16" ht="31.5" customHeight="1" x14ac:dyDescent="0.25">
      <c r="A71" s="23"/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17"/>
    </row>
    <row r="72" spans="1:16" ht="31.5" customHeight="1" x14ac:dyDescent="0.25">
      <c r="A72" s="23"/>
      <c r="B72" s="24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17"/>
    </row>
    <row r="73" spans="1:16" ht="31.5" customHeight="1" x14ac:dyDescent="0.25">
      <c r="A73" s="23"/>
      <c r="B73" s="24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17"/>
    </row>
    <row r="74" spans="1:16" ht="31.5" customHeight="1" x14ac:dyDescent="0.25">
      <c r="A74" s="23"/>
      <c r="B74" s="24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17"/>
    </row>
    <row r="75" spans="1:16" ht="31.5" customHeight="1" x14ac:dyDescent="0.25">
      <c r="A75" s="23"/>
      <c r="B75" s="24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17"/>
    </row>
    <row r="76" spans="1:16" ht="31.5" customHeight="1" x14ac:dyDescent="0.25">
      <c r="A76" s="23"/>
      <c r="B76" s="2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17"/>
    </row>
    <row r="77" spans="1:16" ht="31.5" customHeight="1" x14ac:dyDescent="0.25">
      <c r="A77" s="23"/>
      <c r="B77" s="24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17"/>
    </row>
    <row r="78" spans="1:16" ht="31.5" customHeight="1" x14ac:dyDescent="0.25">
      <c r="A78" s="23"/>
      <c r="B78" s="24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17"/>
    </row>
    <row r="79" spans="1:16" ht="31.5" customHeight="1" x14ac:dyDescent="0.25">
      <c r="A79" s="23"/>
      <c r="B79" s="24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17"/>
    </row>
    <row r="80" spans="1:16" ht="31.5" customHeight="1" x14ac:dyDescent="0.25">
      <c r="A80" s="23"/>
      <c r="B80" s="24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17"/>
    </row>
    <row r="81" spans="1:19" ht="31.5" customHeight="1" x14ac:dyDescent="0.25">
      <c r="A81" s="23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17"/>
    </row>
    <row r="82" spans="1:19" ht="31.5" customHeight="1" x14ac:dyDescent="0.25">
      <c r="A82" s="23"/>
      <c r="B82" s="24"/>
      <c r="C82" s="24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17"/>
    </row>
    <row r="83" spans="1:19" ht="36" customHeight="1" x14ac:dyDescent="0.25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</row>
    <row r="86" spans="1:19" s="5" customFormat="1" x14ac:dyDescent="0.25">
      <c r="A86"/>
      <c r="B86"/>
      <c r="C86" t="s">
        <v>28</v>
      </c>
      <c r="O86"/>
      <c r="P86"/>
      <c r="Q86"/>
      <c r="R86"/>
      <c r="S86"/>
    </row>
    <row r="95" spans="1:19" s="5" customFormat="1" x14ac:dyDescent="0.25">
      <c r="A95"/>
      <c r="B95" t="s">
        <v>28</v>
      </c>
      <c r="C95"/>
      <c r="O95"/>
      <c r="P95"/>
      <c r="Q95"/>
      <c r="R95"/>
      <c r="S95"/>
    </row>
  </sheetData>
  <autoFilter ref="A11:S44"/>
  <mergeCells count="7">
    <mergeCell ref="A83:O83"/>
    <mergeCell ref="E1:O1"/>
    <mergeCell ref="E2:O2"/>
    <mergeCell ref="A5:B5"/>
    <mergeCell ref="O18:O20"/>
    <mergeCell ref="O21:O22"/>
    <mergeCell ref="A43:O4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"/>
  <sheetViews>
    <sheetView showGridLines="0" tabSelected="1" topLeftCell="A20" zoomScaleNormal="100" workbookViewId="0">
      <selection activeCell="M28" sqref="M27:M28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5" customWidth="1"/>
    <col min="5" max="5" width="9.140625" style="5" customWidth="1"/>
    <col min="6" max="6" width="9.140625" style="5" hidden="1" customWidth="1"/>
    <col min="7" max="7" width="11.5703125" style="5" hidden="1" customWidth="1"/>
    <col min="8" max="10" width="15.5703125" style="5" hidden="1" customWidth="1"/>
    <col min="11" max="11" width="16.140625" style="5" customWidth="1"/>
    <col min="12" max="14" width="16" style="5" customWidth="1"/>
    <col min="15" max="15" width="41.5703125" customWidth="1"/>
  </cols>
  <sheetData>
    <row r="1" spans="1:19" ht="17.25" customHeight="1" x14ac:dyDescent="0.25">
      <c r="A1" s="7" t="s">
        <v>3</v>
      </c>
      <c r="B1" s="1"/>
      <c r="C1" s="21" t="s">
        <v>72</v>
      </c>
      <c r="D1" s="2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9" ht="15.75" customHeight="1" x14ac:dyDescent="0.25">
      <c r="A2" s="7" t="s">
        <v>14</v>
      </c>
      <c r="B2" s="1"/>
      <c r="C2" s="22" t="s">
        <v>77</v>
      </c>
      <c r="D2" s="2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</row>
    <row r="3" spans="1:19" ht="15.75" customHeight="1" x14ac:dyDescent="0.25">
      <c r="A3" s="7" t="s">
        <v>4</v>
      </c>
      <c r="B3" s="39"/>
      <c r="C3" s="14" t="s">
        <v>29</v>
      </c>
      <c r="D3" s="2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9" ht="15.75" customHeight="1" x14ac:dyDescent="0.25">
      <c r="A4" s="7" t="s">
        <v>5</v>
      </c>
      <c r="B4" s="39"/>
      <c r="C4" s="14" t="s">
        <v>75</v>
      </c>
      <c r="D4" s="2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9" ht="15.75" x14ac:dyDescent="0.25">
      <c r="A5" s="54" t="s">
        <v>6</v>
      </c>
      <c r="B5" s="54"/>
      <c r="C5" s="22" t="s">
        <v>76</v>
      </c>
      <c r="E5" s="4"/>
      <c r="F5" s="4"/>
      <c r="G5" s="4"/>
      <c r="H5" s="4"/>
      <c r="I5" s="4"/>
      <c r="J5" s="4"/>
      <c r="K5" s="4"/>
      <c r="L5" s="4"/>
      <c r="M5" s="4"/>
      <c r="N5" s="4"/>
    </row>
    <row r="6" spans="1:19" ht="15.75" x14ac:dyDescent="0.25">
      <c r="A6" s="7" t="s">
        <v>10</v>
      </c>
      <c r="B6" s="8"/>
      <c r="C6" s="8" t="s">
        <v>23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1:19" ht="15.75" x14ac:dyDescent="0.25">
      <c r="A7" s="7" t="s">
        <v>13</v>
      </c>
      <c r="B7" s="8"/>
      <c r="C7" s="8" t="s">
        <v>70</v>
      </c>
      <c r="E7" s="4"/>
      <c r="F7" s="4"/>
      <c r="G7" s="4"/>
      <c r="H7" s="4"/>
      <c r="I7" s="4"/>
      <c r="J7" s="4"/>
      <c r="K7" s="4"/>
      <c r="L7" s="4"/>
      <c r="M7" s="4"/>
      <c r="N7" s="4"/>
    </row>
    <row r="8" spans="1:19" ht="15.75" x14ac:dyDescent="0.25">
      <c r="A8" s="7" t="s">
        <v>11</v>
      </c>
      <c r="B8" s="8"/>
      <c r="C8" s="14" t="s">
        <v>77</v>
      </c>
      <c r="E8" s="4"/>
      <c r="F8" s="4"/>
      <c r="G8" s="4"/>
      <c r="H8" s="4"/>
      <c r="I8" s="4"/>
      <c r="J8" s="4"/>
      <c r="K8" s="4"/>
      <c r="L8" s="4"/>
      <c r="M8" s="4"/>
      <c r="N8" s="4"/>
    </row>
    <row r="9" spans="1:19" ht="15.75" x14ac:dyDescent="0.25">
      <c r="A9" s="7" t="s">
        <v>12</v>
      </c>
      <c r="B9" s="8"/>
      <c r="C9" s="20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9" ht="15.75" x14ac:dyDescent="0.25">
      <c r="A10" s="1"/>
      <c r="B10" s="8"/>
      <c r="C10" s="8"/>
    </row>
    <row r="11" spans="1:19" ht="26.25" customHeight="1" x14ac:dyDescent="0.25">
      <c r="A11" s="6" t="s">
        <v>0</v>
      </c>
      <c r="B11" s="12" t="s">
        <v>8</v>
      </c>
      <c r="C11" s="11" t="s">
        <v>1</v>
      </c>
      <c r="D11" s="11" t="s">
        <v>7</v>
      </c>
      <c r="E11" s="41" t="s">
        <v>2</v>
      </c>
      <c r="F11" s="13" t="s">
        <v>82</v>
      </c>
      <c r="G11" s="13" t="s">
        <v>83</v>
      </c>
      <c r="H11" s="13" t="s">
        <v>95</v>
      </c>
      <c r="I11" s="13" t="s">
        <v>100</v>
      </c>
      <c r="J11" s="13" t="s">
        <v>102</v>
      </c>
      <c r="K11" s="13" t="s">
        <v>78</v>
      </c>
      <c r="L11" s="13" t="s">
        <v>79</v>
      </c>
      <c r="M11" s="13" t="s">
        <v>80</v>
      </c>
      <c r="N11" s="13" t="s">
        <v>81</v>
      </c>
      <c r="O11" s="13" t="s">
        <v>9</v>
      </c>
      <c r="P11" s="10"/>
    </row>
    <row r="12" spans="1:19" ht="26.25" customHeight="1" x14ac:dyDescent="0.25">
      <c r="A12" s="41">
        <v>1</v>
      </c>
      <c r="B12" s="19" t="s">
        <v>30</v>
      </c>
      <c r="C12" s="26" t="s">
        <v>31</v>
      </c>
      <c r="D12" s="16"/>
      <c r="E12" s="16">
        <v>2</v>
      </c>
      <c r="F12" s="16"/>
      <c r="G12" s="16">
        <v>12</v>
      </c>
      <c r="H12" s="16" t="e">
        <v>#N/A</v>
      </c>
      <c r="I12" s="16"/>
      <c r="J12" s="32">
        <f>I12*105%*105%</f>
        <v>0</v>
      </c>
      <c r="K12" s="32">
        <f>1.79361*60%</f>
        <v>1.076166</v>
      </c>
      <c r="L12" s="32">
        <f>K12*E12</f>
        <v>2.1523319999999999</v>
      </c>
      <c r="M12" s="16" t="s">
        <v>93</v>
      </c>
      <c r="N12" s="16" t="s">
        <v>93</v>
      </c>
      <c r="O12" s="16" t="s">
        <v>33</v>
      </c>
      <c r="P12" s="17"/>
    </row>
    <row r="13" spans="1:19" ht="26.25" customHeight="1" x14ac:dyDescent="0.25">
      <c r="A13" s="41">
        <v>2</v>
      </c>
      <c r="B13" s="19" t="s">
        <v>32</v>
      </c>
      <c r="C13" s="27">
        <v>4116290</v>
      </c>
      <c r="D13" s="16"/>
      <c r="E13" s="16">
        <v>1</v>
      </c>
      <c r="F13" s="16">
        <v>16</v>
      </c>
      <c r="G13" s="16"/>
      <c r="H13" s="16" t="s">
        <v>96</v>
      </c>
      <c r="I13" s="16">
        <v>7.42</v>
      </c>
      <c r="J13" s="32">
        <f t="shared" ref="J13:J41" si="0">I13*105%*105%</f>
        <v>8.1805500000000002</v>
      </c>
      <c r="K13" s="32">
        <v>12.575199000000001</v>
      </c>
      <c r="L13" s="32">
        <f>K13*E13</f>
        <v>12.575199000000001</v>
      </c>
      <c r="M13" s="16" t="s">
        <v>84</v>
      </c>
      <c r="N13" s="16" t="s">
        <v>85</v>
      </c>
      <c r="O13" s="16" t="s">
        <v>34</v>
      </c>
      <c r="P13" s="17"/>
    </row>
    <row r="14" spans="1:19" ht="26.25" customHeight="1" x14ac:dyDescent="0.25">
      <c r="A14" s="41">
        <v>3</v>
      </c>
      <c r="B14" s="19" t="s">
        <v>32</v>
      </c>
      <c r="C14" s="27">
        <v>4274552</v>
      </c>
      <c r="D14" s="16"/>
      <c r="E14" s="16">
        <v>2</v>
      </c>
      <c r="F14" s="16">
        <v>0</v>
      </c>
      <c r="G14" s="16"/>
      <c r="H14" s="16" t="s">
        <v>97</v>
      </c>
      <c r="I14" s="16"/>
      <c r="J14" s="32">
        <f t="shared" si="0"/>
        <v>0</v>
      </c>
      <c r="K14" s="32">
        <v>3.4</v>
      </c>
      <c r="L14" s="32">
        <f>K14*E14</f>
        <v>6.8</v>
      </c>
      <c r="M14" s="16" t="s">
        <v>84</v>
      </c>
      <c r="N14" s="16" t="s">
        <v>86</v>
      </c>
      <c r="O14" s="16" t="s">
        <v>35</v>
      </c>
      <c r="P14" s="17"/>
    </row>
    <row r="15" spans="1:19" ht="26.25" customHeight="1" x14ac:dyDescent="0.25">
      <c r="A15" s="41">
        <v>4</v>
      </c>
      <c r="B15" s="19" t="s">
        <v>36</v>
      </c>
      <c r="C15" s="27">
        <v>3070581</v>
      </c>
      <c r="D15" s="16"/>
      <c r="E15" s="16">
        <v>1</v>
      </c>
      <c r="F15" s="16"/>
      <c r="G15" s="16"/>
      <c r="H15" s="16" t="e">
        <v>#N/A</v>
      </c>
      <c r="I15" s="16"/>
      <c r="J15" s="32">
        <f t="shared" si="0"/>
        <v>0</v>
      </c>
      <c r="K15" s="32">
        <v>52.216000000000001</v>
      </c>
      <c r="L15" s="32">
        <f>K15*E15</f>
        <v>52.216000000000001</v>
      </c>
      <c r="M15" s="16" t="s">
        <v>84</v>
      </c>
      <c r="N15" s="16" t="s">
        <v>86</v>
      </c>
      <c r="O15" s="16" t="s">
        <v>37</v>
      </c>
      <c r="P15" s="17"/>
    </row>
    <row r="16" spans="1:19" ht="26.25" customHeight="1" x14ac:dyDescent="0.25">
      <c r="A16" s="41">
        <v>5</v>
      </c>
      <c r="B16" s="19" t="s">
        <v>38</v>
      </c>
      <c r="C16" s="27">
        <v>1032319</v>
      </c>
      <c r="D16" s="16"/>
      <c r="E16" s="16">
        <v>1</v>
      </c>
      <c r="F16" s="16">
        <v>1</v>
      </c>
      <c r="G16" s="16"/>
      <c r="H16" s="16" t="s">
        <v>98</v>
      </c>
      <c r="I16" s="16">
        <v>1566.4499999999998</v>
      </c>
      <c r="J16" s="32">
        <f t="shared" si="0"/>
        <v>1727.0111249999998</v>
      </c>
      <c r="K16" s="32">
        <v>2631.16</v>
      </c>
      <c r="L16" s="32"/>
      <c r="M16" s="16" t="s">
        <v>84</v>
      </c>
      <c r="N16" s="16" t="s">
        <v>85</v>
      </c>
      <c r="O16" s="16" t="s">
        <v>54</v>
      </c>
      <c r="P16">
        <v>2088.6</v>
      </c>
      <c r="Q16">
        <v>25</v>
      </c>
      <c r="R16">
        <v>522.15</v>
      </c>
      <c r="S16">
        <v>1566.4499999999998</v>
      </c>
    </row>
    <row r="17" spans="1:16" ht="26.25" customHeight="1" x14ac:dyDescent="0.25">
      <c r="A17" s="41">
        <v>5</v>
      </c>
      <c r="B17" s="19" t="s">
        <v>38</v>
      </c>
      <c r="C17" s="27">
        <v>1032319</v>
      </c>
      <c r="D17" s="16"/>
      <c r="E17" s="16">
        <v>1</v>
      </c>
      <c r="F17" s="16"/>
      <c r="G17" s="16">
        <v>1</v>
      </c>
      <c r="H17" s="16"/>
      <c r="I17" s="16"/>
      <c r="J17" s="32">
        <f t="shared" si="0"/>
        <v>0</v>
      </c>
      <c r="K17" s="32">
        <f>1500000/3400</f>
        <v>441.1764705882353</v>
      </c>
      <c r="L17" s="32">
        <f>K17*E17</f>
        <v>441.1764705882353</v>
      </c>
      <c r="M17" s="16" t="s">
        <v>93</v>
      </c>
      <c r="N17" s="16" t="s">
        <v>85</v>
      </c>
      <c r="O17" s="40"/>
    </row>
    <row r="18" spans="1:16" ht="26.25" customHeight="1" x14ac:dyDescent="0.25">
      <c r="A18" s="41">
        <v>6</v>
      </c>
      <c r="B18" s="19" t="s">
        <v>39</v>
      </c>
      <c r="C18" s="27">
        <v>9743977</v>
      </c>
      <c r="D18" s="16"/>
      <c r="E18" s="16">
        <v>1</v>
      </c>
      <c r="F18" s="16"/>
      <c r="G18" s="16">
        <v>1</v>
      </c>
      <c r="H18" s="16" t="e">
        <v>#N/A</v>
      </c>
      <c r="I18" s="16">
        <v>31.567536</v>
      </c>
      <c r="J18" s="32">
        <f t="shared" si="0"/>
        <v>34.803208440000006</v>
      </c>
      <c r="K18" s="32">
        <f>I18*60%</f>
        <v>18.9405216</v>
      </c>
      <c r="L18" s="32">
        <f t="shared" ref="L18:L41" si="1">K18*E18</f>
        <v>18.9405216</v>
      </c>
      <c r="M18" s="16" t="s">
        <v>93</v>
      </c>
      <c r="N18" s="16" t="s">
        <v>85</v>
      </c>
      <c r="O18" s="47" t="s">
        <v>42</v>
      </c>
      <c r="P18" s="17"/>
    </row>
    <row r="19" spans="1:16" ht="26.25" customHeight="1" x14ac:dyDescent="0.25">
      <c r="A19" s="41">
        <v>7</v>
      </c>
      <c r="B19" s="27" t="s">
        <v>40</v>
      </c>
      <c r="C19" s="27">
        <v>4438059</v>
      </c>
      <c r="D19" s="27" t="s">
        <v>87</v>
      </c>
      <c r="E19" s="27">
        <v>1</v>
      </c>
      <c r="F19" s="16">
        <v>0</v>
      </c>
      <c r="G19" s="16"/>
      <c r="H19" s="16" t="e">
        <v>#N/A</v>
      </c>
      <c r="I19" s="16">
        <v>15.54462</v>
      </c>
      <c r="J19" s="32">
        <f t="shared" si="0"/>
        <v>17.137943550000003</v>
      </c>
      <c r="K19" s="32">
        <f>I19*60%</f>
        <v>9.3267720000000001</v>
      </c>
      <c r="L19" s="32">
        <f t="shared" si="1"/>
        <v>9.3267720000000001</v>
      </c>
      <c r="M19" s="16" t="s">
        <v>93</v>
      </c>
      <c r="N19" s="16" t="s">
        <v>85</v>
      </c>
      <c r="O19" s="48"/>
      <c r="P19" s="17"/>
    </row>
    <row r="20" spans="1:16" ht="26.25" customHeight="1" x14ac:dyDescent="0.25">
      <c r="A20" s="41">
        <v>8</v>
      </c>
      <c r="B20" s="27" t="s">
        <v>30</v>
      </c>
      <c r="C20" s="27" t="s">
        <v>41</v>
      </c>
      <c r="D20" s="27"/>
      <c r="E20" s="27">
        <v>2</v>
      </c>
      <c r="F20" s="16">
        <v>0</v>
      </c>
      <c r="G20" s="16"/>
      <c r="H20" s="16" t="e">
        <v>#N/A</v>
      </c>
      <c r="I20" s="16">
        <f>0.856947</f>
        <v>0.85694700000000001</v>
      </c>
      <c r="J20" s="32">
        <f t="shared" si="0"/>
        <v>0.9447840675000001</v>
      </c>
      <c r="K20" s="32">
        <f>I20*60%</f>
        <v>0.51416819999999996</v>
      </c>
      <c r="L20" s="32">
        <f t="shared" si="1"/>
        <v>1.0283363999999999</v>
      </c>
      <c r="M20" s="16" t="s">
        <v>84</v>
      </c>
      <c r="N20" s="16" t="s">
        <v>86</v>
      </c>
      <c r="O20" s="49"/>
      <c r="P20" s="17"/>
    </row>
    <row r="21" spans="1:16" ht="26.25" customHeight="1" x14ac:dyDescent="0.25">
      <c r="A21" s="41">
        <v>9</v>
      </c>
      <c r="B21" s="27" t="s">
        <v>43</v>
      </c>
      <c r="C21" s="27">
        <v>4629372</v>
      </c>
      <c r="D21" s="27"/>
      <c r="E21" s="27">
        <v>1</v>
      </c>
      <c r="F21" s="16"/>
      <c r="G21" s="16"/>
      <c r="H21" s="16" t="e">
        <v>#N/A</v>
      </c>
      <c r="I21" s="16">
        <v>9.8901495000000033</v>
      </c>
      <c r="J21" s="32">
        <f t="shared" si="0"/>
        <v>10.903889823750005</v>
      </c>
      <c r="K21" s="32">
        <f>I21*60%</f>
        <v>5.9340897000000021</v>
      </c>
      <c r="L21" s="32">
        <f t="shared" si="1"/>
        <v>5.9340897000000021</v>
      </c>
      <c r="M21" s="16" t="s">
        <v>93</v>
      </c>
      <c r="N21" s="16" t="s">
        <v>85</v>
      </c>
      <c r="O21" s="50" t="s">
        <v>45</v>
      </c>
      <c r="P21" s="17"/>
    </row>
    <row r="22" spans="1:16" ht="26.25" customHeight="1" x14ac:dyDescent="0.25">
      <c r="A22" s="41">
        <v>10</v>
      </c>
      <c r="B22" s="19" t="s">
        <v>44</v>
      </c>
      <c r="C22" s="27">
        <v>4631943</v>
      </c>
      <c r="D22" s="27"/>
      <c r="E22" s="27">
        <v>1</v>
      </c>
      <c r="F22" s="16"/>
      <c r="G22" s="16">
        <v>1</v>
      </c>
      <c r="H22" s="16" t="e">
        <v>#N/A</v>
      </c>
      <c r="I22" s="16">
        <v>9.8901495000000033</v>
      </c>
      <c r="J22" s="32">
        <f t="shared" si="0"/>
        <v>10.903889823750005</v>
      </c>
      <c r="K22" s="32">
        <f>I22*60%</f>
        <v>5.9340897000000021</v>
      </c>
      <c r="L22" s="32">
        <f t="shared" si="1"/>
        <v>5.9340897000000021</v>
      </c>
      <c r="M22" s="16" t="s">
        <v>93</v>
      </c>
      <c r="N22" s="16" t="s">
        <v>85</v>
      </c>
      <c r="O22" s="51"/>
      <c r="P22" s="17"/>
    </row>
    <row r="23" spans="1:16" ht="26.25" customHeight="1" x14ac:dyDescent="0.25">
      <c r="A23" s="41">
        <v>11</v>
      </c>
      <c r="B23" s="27" t="s">
        <v>46</v>
      </c>
      <c r="C23" s="27">
        <v>4451036</v>
      </c>
      <c r="D23" s="27"/>
      <c r="E23" s="27">
        <v>1</v>
      </c>
      <c r="F23" s="27">
        <v>6</v>
      </c>
      <c r="G23" s="27"/>
      <c r="H23" s="16" t="s">
        <v>97</v>
      </c>
      <c r="I23" s="16">
        <v>42.05</v>
      </c>
      <c r="J23" s="32">
        <f t="shared" si="0"/>
        <v>46.360124999999996</v>
      </c>
      <c r="K23" s="33">
        <v>72.164380680000022</v>
      </c>
      <c r="L23" s="32">
        <f t="shared" si="1"/>
        <v>72.164380680000022</v>
      </c>
      <c r="M23" s="27" t="s">
        <v>84</v>
      </c>
      <c r="N23" s="27" t="s">
        <v>85</v>
      </c>
      <c r="O23" s="27" t="s">
        <v>47</v>
      </c>
      <c r="P23" s="17"/>
    </row>
    <row r="24" spans="1:16" ht="26.25" customHeight="1" x14ac:dyDescent="0.25">
      <c r="A24" s="41">
        <v>12</v>
      </c>
      <c r="B24" s="27" t="s">
        <v>46</v>
      </c>
      <c r="C24" s="27">
        <v>4451039</v>
      </c>
      <c r="D24" s="27"/>
      <c r="E24" s="27">
        <v>1</v>
      </c>
      <c r="F24" s="27">
        <v>18</v>
      </c>
      <c r="G24" s="27"/>
      <c r="H24" s="16" t="s">
        <v>97</v>
      </c>
      <c r="I24" s="16">
        <v>81.19</v>
      </c>
      <c r="J24" s="32">
        <f t="shared" si="0"/>
        <v>89.511975000000007</v>
      </c>
      <c r="K24" s="33">
        <v>139.36680828000004</v>
      </c>
      <c r="L24" s="32">
        <f t="shared" si="1"/>
        <v>139.36680828000004</v>
      </c>
      <c r="M24" s="27" t="s">
        <v>84</v>
      </c>
      <c r="N24" s="27" t="s">
        <v>85</v>
      </c>
      <c r="O24" s="27" t="s">
        <v>48</v>
      </c>
      <c r="P24" s="17"/>
    </row>
    <row r="25" spans="1:16" ht="26.25" customHeight="1" x14ac:dyDescent="0.25">
      <c r="A25" s="41">
        <v>13</v>
      </c>
      <c r="B25" s="27" t="s">
        <v>46</v>
      </c>
      <c r="C25" s="27">
        <v>4455719</v>
      </c>
      <c r="D25" s="27"/>
      <c r="E25" s="27">
        <v>1</v>
      </c>
      <c r="F25" s="27">
        <v>22</v>
      </c>
      <c r="G25" s="27"/>
      <c r="H25" s="16" t="s">
        <v>97</v>
      </c>
      <c r="I25" s="16">
        <v>8.4</v>
      </c>
      <c r="J25" s="32">
        <f t="shared" si="0"/>
        <v>9.261000000000001</v>
      </c>
      <c r="K25" s="33">
        <v>14.42393568</v>
      </c>
      <c r="L25" s="32">
        <f t="shared" si="1"/>
        <v>14.42393568</v>
      </c>
      <c r="M25" s="27" t="s">
        <v>84</v>
      </c>
      <c r="N25" s="27" t="s">
        <v>85</v>
      </c>
      <c r="O25" s="27" t="s">
        <v>49</v>
      </c>
      <c r="P25" s="17"/>
    </row>
    <row r="26" spans="1:16" ht="26.25" customHeight="1" x14ac:dyDescent="0.25">
      <c r="A26" s="41">
        <v>14</v>
      </c>
      <c r="B26" s="27" t="s">
        <v>46</v>
      </c>
      <c r="C26" s="27">
        <v>4455733</v>
      </c>
      <c r="D26" s="27"/>
      <c r="E26" s="27">
        <v>1</v>
      </c>
      <c r="F26" s="27">
        <v>1</v>
      </c>
      <c r="G26" s="27"/>
      <c r="H26" s="16" t="s">
        <v>97</v>
      </c>
      <c r="I26" s="16">
        <v>10.23</v>
      </c>
      <c r="J26" s="32">
        <f t="shared" si="0"/>
        <v>11.278575</v>
      </c>
      <c r="K26" s="33">
        <v>17.567996040000001</v>
      </c>
      <c r="L26" s="32">
        <f t="shared" si="1"/>
        <v>17.567996040000001</v>
      </c>
      <c r="M26" s="27" t="s">
        <v>84</v>
      </c>
      <c r="N26" s="27" t="s">
        <v>85</v>
      </c>
      <c r="O26" s="27" t="s">
        <v>50</v>
      </c>
      <c r="P26" s="17"/>
    </row>
    <row r="27" spans="1:16" ht="26.25" customHeight="1" x14ac:dyDescent="0.25">
      <c r="A27" s="41">
        <v>15</v>
      </c>
      <c r="B27" s="19" t="s">
        <v>51</v>
      </c>
      <c r="C27" s="27">
        <v>4410050</v>
      </c>
      <c r="D27" s="27"/>
      <c r="E27" s="27">
        <v>2</v>
      </c>
      <c r="F27" s="27">
        <v>8</v>
      </c>
      <c r="G27" s="27"/>
      <c r="H27" s="16" t="s">
        <v>97</v>
      </c>
      <c r="I27" s="16">
        <v>174.81</v>
      </c>
      <c r="J27" s="32">
        <f t="shared" si="0"/>
        <v>192.728025</v>
      </c>
      <c r="K27" s="33">
        <v>88.36</v>
      </c>
      <c r="L27" s="32">
        <f t="shared" si="1"/>
        <v>176.72</v>
      </c>
      <c r="M27" s="27" t="s">
        <v>103</v>
      </c>
      <c r="N27" s="27" t="s">
        <v>101</v>
      </c>
      <c r="O27" s="29"/>
      <c r="P27" s="17"/>
    </row>
    <row r="28" spans="1:16" ht="26.25" customHeight="1" x14ac:dyDescent="0.25">
      <c r="A28" s="41">
        <v>16</v>
      </c>
      <c r="B28" s="19" t="s">
        <v>51</v>
      </c>
      <c r="C28" s="27">
        <v>4622945</v>
      </c>
      <c r="D28" s="27"/>
      <c r="E28" s="27">
        <v>2</v>
      </c>
      <c r="F28" s="27">
        <v>9</v>
      </c>
      <c r="G28" s="27"/>
      <c r="H28" s="16" t="s">
        <v>97</v>
      </c>
      <c r="I28" s="16">
        <v>38.340000000000003</v>
      </c>
      <c r="J28" s="32">
        <f t="shared" si="0"/>
        <v>42.269850000000005</v>
      </c>
      <c r="K28" s="33">
        <v>10.28</v>
      </c>
      <c r="L28" s="32">
        <f t="shared" si="1"/>
        <v>20.56</v>
      </c>
      <c r="M28" s="27" t="s">
        <v>104</v>
      </c>
      <c r="N28" s="27" t="s">
        <v>101</v>
      </c>
      <c r="O28" s="29"/>
      <c r="P28" s="17"/>
    </row>
    <row r="29" spans="1:16" ht="33" customHeight="1" x14ac:dyDescent="0.25">
      <c r="A29" s="41">
        <v>17</v>
      </c>
      <c r="B29" s="19" t="s">
        <v>52</v>
      </c>
      <c r="C29" s="16">
        <v>2052956</v>
      </c>
      <c r="D29" s="16"/>
      <c r="E29" s="16">
        <v>2</v>
      </c>
      <c r="F29" s="16">
        <v>13</v>
      </c>
      <c r="G29" s="16"/>
      <c r="H29" s="16" t="s">
        <v>98</v>
      </c>
      <c r="I29" s="16">
        <v>299.07</v>
      </c>
      <c r="J29" s="32">
        <f t="shared" si="0"/>
        <v>329.72467500000005</v>
      </c>
      <c r="K29" s="32">
        <v>212.63</v>
      </c>
      <c r="L29" s="32">
        <f t="shared" si="1"/>
        <v>425.26</v>
      </c>
      <c r="M29" s="27" t="s">
        <v>105</v>
      </c>
      <c r="N29" s="27" t="s">
        <v>101</v>
      </c>
      <c r="O29" s="30"/>
      <c r="P29" s="17"/>
    </row>
    <row r="30" spans="1:16" ht="31.5" customHeight="1" x14ac:dyDescent="0.25">
      <c r="A30" s="41">
        <v>18</v>
      </c>
      <c r="B30" s="19" t="s">
        <v>53</v>
      </c>
      <c r="C30" s="16">
        <v>2052073</v>
      </c>
      <c r="D30" s="16"/>
      <c r="E30" s="16">
        <v>1</v>
      </c>
      <c r="F30" s="16">
        <v>10</v>
      </c>
      <c r="G30" s="16"/>
      <c r="H30" s="16" t="s">
        <v>98</v>
      </c>
      <c r="I30" s="42">
        <v>333.72699999999998</v>
      </c>
      <c r="J30" s="32">
        <f t="shared" si="0"/>
        <v>367.93401749999998</v>
      </c>
      <c r="K30" s="32">
        <v>141.12</v>
      </c>
      <c r="L30" s="32">
        <f t="shared" si="1"/>
        <v>141.12</v>
      </c>
      <c r="M30" s="27" t="s">
        <v>105</v>
      </c>
      <c r="N30" s="27" t="s">
        <v>101</v>
      </c>
      <c r="O30" s="16" t="s">
        <v>55</v>
      </c>
      <c r="P30" s="17"/>
    </row>
    <row r="31" spans="1:16" ht="31.5" customHeight="1" x14ac:dyDescent="0.25">
      <c r="A31" s="41">
        <v>19</v>
      </c>
      <c r="B31" s="19" t="s">
        <v>53</v>
      </c>
      <c r="C31" s="28">
        <v>2052067</v>
      </c>
      <c r="D31" s="16"/>
      <c r="E31" s="16">
        <v>1</v>
      </c>
      <c r="F31" s="16">
        <v>3</v>
      </c>
      <c r="G31" s="16"/>
      <c r="H31" s="16" t="s">
        <v>98</v>
      </c>
      <c r="I31" s="16">
        <v>220.63</v>
      </c>
      <c r="J31" s="32">
        <f t="shared" si="0"/>
        <v>243.24457500000003</v>
      </c>
      <c r="K31" s="32">
        <v>141.12</v>
      </c>
      <c r="L31" s="32">
        <f t="shared" si="1"/>
        <v>141.12</v>
      </c>
      <c r="M31" s="27" t="s">
        <v>105</v>
      </c>
      <c r="N31" s="27" t="s">
        <v>101</v>
      </c>
      <c r="O31" s="16" t="s">
        <v>56</v>
      </c>
      <c r="P31" s="17"/>
    </row>
    <row r="32" spans="1:16" ht="31.5" customHeight="1" x14ac:dyDescent="0.25">
      <c r="A32" s="41">
        <v>20</v>
      </c>
      <c r="B32" s="19" t="s">
        <v>57</v>
      </c>
      <c r="C32" s="28">
        <v>3055594</v>
      </c>
      <c r="D32" s="16"/>
      <c r="E32" s="16">
        <v>1</v>
      </c>
      <c r="F32" s="16">
        <v>3</v>
      </c>
      <c r="G32" s="16"/>
      <c r="H32" s="16" t="s">
        <v>97</v>
      </c>
      <c r="I32" s="16">
        <v>97.03</v>
      </c>
      <c r="J32" s="32">
        <f t="shared" si="0"/>
        <v>106.97557500000001</v>
      </c>
      <c r="K32" s="32">
        <v>122.18181818181819</v>
      </c>
      <c r="L32" s="32">
        <f t="shared" si="1"/>
        <v>122.18181818181819</v>
      </c>
      <c r="M32" s="27" t="s">
        <v>101</v>
      </c>
      <c r="N32" s="27" t="s">
        <v>101</v>
      </c>
      <c r="O32" s="16" t="s">
        <v>58</v>
      </c>
      <c r="P32" s="17"/>
    </row>
    <row r="33" spans="1:19" ht="31.5" customHeight="1" x14ac:dyDescent="0.25">
      <c r="A33" s="41">
        <v>21</v>
      </c>
      <c r="B33" s="19" t="s">
        <v>59</v>
      </c>
      <c r="C33" s="16" t="s">
        <v>88</v>
      </c>
      <c r="D33" s="16">
        <v>958740</v>
      </c>
      <c r="E33" s="16">
        <v>2</v>
      </c>
      <c r="F33" s="16">
        <v>14</v>
      </c>
      <c r="G33" s="16"/>
      <c r="H33" s="16" t="s">
        <v>97</v>
      </c>
      <c r="I33" s="16">
        <v>14.490000000000002</v>
      </c>
      <c r="J33" s="32">
        <f t="shared" si="0"/>
        <v>15.975225000000004</v>
      </c>
      <c r="K33" s="32">
        <v>17.837451450000003</v>
      </c>
      <c r="L33" s="32">
        <f t="shared" si="1"/>
        <v>35.674902900000006</v>
      </c>
      <c r="M33" s="27" t="s">
        <v>84</v>
      </c>
      <c r="N33" s="27" t="s">
        <v>85</v>
      </c>
      <c r="O33" s="16" t="s">
        <v>60</v>
      </c>
      <c r="P33" s="17"/>
    </row>
    <row r="34" spans="1:19" ht="31.5" customHeight="1" x14ac:dyDescent="0.25">
      <c r="A34" s="41">
        <v>22</v>
      </c>
      <c r="B34" s="19" t="s">
        <v>61</v>
      </c>
      <c r="C34" s="16">
        <v>4436536</v>
      </c>
      <c r="D34" s="16"/>
      <c r="E34" s="16">
        <v>2</v>
      </c>
      <c r="F34" s="16">
        <v>5</v>
      </c>
      <c r="G34" s="16"/>
      <c r="H34" s="16" t="s">
        <v>98</v>
      </c>
      <c r="I34" s="16">
        <v>46.15</v>
      </c>
      <c r="J34" s="32">
        <f t="shared" si="0"/>
        <v>50.880375000000008</v>
      </c>
      <c r="K34" s="32">
        <v>34.479999999999997</v>
      </c>
      <c r="L34" s="32">
        <f t="shared" si="1"/>
        <v>68.959999999999994</v>
      </c>
      <c r="M34" s="27" t="s">
        <v>106</v>
      </c>
      <c r="N34" s="27" t="s">
        <v>101</v>
      </c>
      <c r="O34" s="16"/>
      <c r="P34" s="17">
        <v>63.102439024390243</v>
      </c>
    </row>
    <row r="35" spans="1:19" ht="31.5" customHeight="1" x14ac:dyDescent="0.25">
      <c r="A35" s="41">
        <v>23</v>
      </c>
      <c r="B35" s="19" t="s">
        <v>61</v>
      </c>
      <c r="C35" s="16">
        <v>4436271</v>
      </c>
      <c r="D35" s="16"/>
      <c r="E35" s="16">
        <v>2</v>
      </c>
      <c r="F35" s="16">
        <v>2</v>
      </c>
      <c r="G35" s="16"/>
      <c r="H35" s="16" t="s">
        <v>98</v>
      </c>
      <c r="I35" s="16">
        <v>263.43</v>
      </c>
      <c r="J35" s="32">
        <f t="shared" si="0"/>
        <v>290.43157500000007</v>
      </c>
      <c r="K35" s="32">
        <v>21</v>
      </c>
      <c r="L35" s="32">
        <f t="shared" si="1"/>
        <v>42</v>
      </c>
      <c r="M35" s="27" t="s">
        <v>106</v>
      </c>
      <c r="N35" s="27" t="s">
        <v>101</v>
      </c>
      <c r="O35" s="16"/>
      <c r="P35" s="17">
        <v>93.83901639344262</v>
      </c>
    </row>
    <row r="36" spans="1:19" ht="31.5" customHeight="1" x14ac:dyDescent="0.25">
      <c r="A36" s="41">
        <v>24</v>
      </c>
      <c r="B36" s="19" t="s">
        <v>62</v>
      </c>
      <c r="C36" s="16" t="s">
        <v>89</v>
      </c>
      <c r="D36" s="16"/>
      <c r="E36" s="16">
        <v>1</v>
      </c>
      <c r="F36" s="16">
        <v>4</v>
      </c>
      <c r="G36" s="16"/>
      <c r="H36" s="16" t="s">
        <v>99</v>
      </c>
      <c r="I36" s="16">
        <v>459.73949999999996</v>
      </c>
      <c r="J36" s="32">
        <f t="shared" si="0"/>
        <v>506.86279875000002</v>
      </c>
      <c r="K36" s="32">
        <v>481.09090909090907</v>
      </c>
      <c r="L36" s="32">
        <f t="shared" si="1"/>
        <v>481.09090909090907</v>
      </c>
      <c r="M36" s="27" t="s">
        <v>101</v>
      </c>
      <c r="N36" s="27" t="s">
        <v>101</v>
      </c>
      <c r="O36" s="16"/>
      <c r="P36">
        <v>540.87</v>
      </c>
      <c r="Q36">
        <v>15</v>
      </c>
      <c r="S36">
        <v>459.73950000000002</v>
      </c>
    </row>
    <row r="37" spans="1:19" ht="31.5" customHeight="1" x14ac:dyDescent="0.25">
      <c r="A37" s="41">
        <v>25</v>
      </c>
      <c r="B37" s="19" t="s">
        <v>63</v>
      </c>
      <c r="C37" s="16">
        <v>4702172</v>
      </c>
      <c r="D37" s="16">
        <v>4463992</v>
      </c>
      <c r="E37" s="16">
        <v>1</v>
      </c>
      <c r="F37" s="16">
        <v>1</v>
      </c>
      <c r="G37" s="16"/>
      <c r="H37" s="16" t="s">
        <v>96</v>
      </c>
      <c r="I37" s="16">
        <v>258.73</v>
      </c>
      <c r="J37" s="32">
        <f t="shared" si="0"/>
        <v>285.24982500000004</v>
      </c>
      <c r="K37" s="32">
        <v>464.70442199999997</v>
      </c>
      <c r="L37" s="32">
        <f t="shared" si="1"/>
        <v>464.70442199999997</v>
      </c>
      <c r="M37" s="27" t="s">
        <v>84</v>
      </c>
      <c r="N37" s="27" t="s">
        <v>85</v>
      </c>
      <c r="O37" s="16" t="s">
        <v>33</v>
      </c>
      <c r="P37" s="17"/>
    </row>
    <row r="38" spans="1:19" ht="31.5" customHeight="1" x14ac:dyDescent="0.25">
      <c r="A38" s="41">
        <v>26</v>
      </c>
      <c r="B38" s="19" t="s">
        <v>64</v>
      </c>
      <c r="C38" s="16">
        <v>4334899</v>
      </c>
      <c r="D38" s="16"/>
      <c r="E38" s="16">
        <v>2</v>
      </c>
      <c r="F38" s="16"/>
      <c r="G38" s="16"/>
      <c r="H38" s="16" t="e">
        <v>#N/A</v>
      </c>
      <c r="I38" s="16"/>
      <c r="J38" s="32">
        <f t="shared" si="0"/>
        <v>0</v>
      </c>
      <c r="K38" s="32">
        <f>10000/3400</f>
        <v>2.9411764705882355</v>
      </c>
      <c r="L38" s="32">
        <f t="shared" si="1"/>
        <v>5.882352941176471</v>
      </c>
      <c r="M38" s="16" t="s">
        <v>101</v>
      </c>
      <c r="N38" s="16" t="s">
        <v>101</v>
      </c>
      <c r="O38" s="16" t="s">
        <v>33</v>
      </c>
      <c r="P38" s="17"/>
    </row>
    <row r="39" spans="1:19" ht="31.5" customHeight="1" x14ac:dyDescent="0.25">
      <c r="A39" s="13">
        <v>27</v>
      </c>
      <c r="B39" s="34" t="s">
        <v>65</v>
      </c>
      <c r="C39" s="40" t="s">
        <v>92</v>
      </c>
      <c r="D39" s="40">
        <v>4654760</v>
      </c>
      <c r="E39" s="40">
        <v>1</v>
      </c>
      <c r="F39" s="40">
        <v>2</v>
      </c>
      <c r="G39" s="40"/>
      <c r="H39" s="16" t="s">
        <v>97</v>
      </c>
      <c r="I39" s="40">
        <v>163.22999999999999</v>
      </c>
      <c r="J39" s="32">
        <f t="shared" si="0"/>
        <v>179.96107500000002</v>
      </c>
      <c r="K39" s="35">
        <v>36.272727272727273</v>
      </c>
      <c r="L39" s="35">
        <f t="shared" si="1"/>
        <v>36.272727272727273</v>
      </c>
      <c r="M39" s="27" t="s">
        <v>106</v>
      </c>
      <c r="N39" s="27" t="s">
        <v>101</v>
      </c>
      <c r="O39" s="40" t="s">
        <v>33</v>
      </c>
      <c r="P39" s="17"/>
    </row>
    <row r="40" spans="1:19" s="38" customFormat="1" ht="31.5" customHeight="1" x14ac:dyDescent="0.25">
      <c r="A40" s="41">
        <v>28</v>
      </c>
      <c r="B40" s="19" t="s">
        <v>91</v>
      </c>
      <c r="C40" s="16">
        <v>9218005</v>
      </c>
      <c r="D40" s="16"/>
      <c r="E40" s="16">
        <v>1</v>
      </c>
      <c r="F40" s="16">
        <v>16</v>
      </c>
      <c r="G40" s="16"/>
      <c r="H40" s="16" t="s">
        <v>98</v>
      </c>
      <c r="I40" s="16">
        <v>230.91300000000001</v>
      </c>
      <c r="J40" s="32">
        <f t="shared" si="0"/>
        <v>254.58158250000005</v>
      </c>
      <c r="K40" s="32">
        <v>141.68</v>
      </c>
      <c r="L40" s="32">
        <f t="shared" si="1"/>
        <v>141.68</v>
      </c>
      <c r="M40" s="27" t="s">
        <v>107</v>
      </c>
      <c r="N40" s="27" t="s">
        <v>101</v>
      </c>
      <c r="O40" s="16"/>
      <c r="P40" s="37"/>
    </row>
    <row r="41" spans="1:19" s="38" customFormat="1" ht="31.5" customHeight="1" x14ac:dyDescent="0.25">
      <c r="A41" s="41">
        <v>29</v>
      </c>
      <c r="B41" s="19" t="s">
        <v>94</v>
      </c>
      <c r="C41" s="16">
        <v>4233165</v>
      </c>
      <c r="D41" s="16"/>
      <c r="E41" s="16">
        <v>1</v>
      </c>
      <c r="F41" s="16">
        <v>1</v>
      </c>
      <c r="G41" s="16"/>
      <c r="H41" s="16" t="s">
        <v>96</v>
      </c>
      <c r="I41" s="16">
        <v>14.37</v>
      </c>
      <c r="J41" s="32">
        <f t="shared" si="0"/>
        <v>15.842925000000001</v>
      </c>
      <c r="K41" s="32">
        <v>17.457803999999999</v>
      </c>
      <c r="L41" s="32">
        <f t="shared" si="1"/>
        <v>17.457803999999999</v>
      </c>
      <c r="M41" s="27" t="s">
        <v>84</v>
      </c>
      <c r="N41" s="27" t="s">
        <v>85</v>
      </c>
      <c r="O41" s="16"/>
      <c r="P41" s="37"/>
    </row>
    <row r="42" spans="1:19" ht="31.5" customHeight="1" x14ac:dyDescent="0.25">
      <c r="A42" s="23"/>
      <c r="B42" s="24"/>
      <c r="C42" s="25"/>
      <c r="D42" s="25"/>
      <c r="E42" s="25"/>
      <c r="F42" s="25"/>
      <c r="G42" s="25"/>
      <c r="H42" s="25"/>
      <c r="I42" s="25"/>
      <c r="J42" s="25"/>
      <c r="K42" s="36" t="s">
        <v>90</v>
      </c>
      <c r="L42" s="36">
        <f>SUM(L12:L41)</f>
        <v>3120.291868054866</v>
      </c>
      <c r="M42" s="25"/>
      <c r="N42" s="43"/>
      <c r="O42" s="25"/>
      <c r="P42" s="17"/>
    </row>
    <row r="43" spans="1:19" ht="31.5" customHeight="1" x14ac:dyDescent="0.25">
      <c r="A43" s="52" t="s">
        <v>68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17"/>
    </row>
    <row r="44" spans="1:19" ht="31.5" customHeight="1" x14ac:dyDescent="0.2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17"/>
    </row>
    <row r="45" spans="1:19" ht="31.5" customHeight="1" x14ac:dyDescent="0.25">
      <c r="A45" s="23"/>
      <c r="B45" s="2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17"/>
    </row>
    <row r="46" spans="1:19" ht="31.5" customHeight="1" x14ac:dyDescent="0.25">
      <c r="A46" s="23"/>
      <c r="B46" s="2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17"/>
    </row>
    <row r="47" spans="1:19" ht="31.5" customHeight="1" x14ac:dyDescent="0.25">
      <c r="A47" s="23"/>
      <c r="B47" s="2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17"/>
    </row>
    <row r="48" spans="1:19" ht="31.5" customHeight="1" x14ac:dyDescent="0.25">
      <c r="A48" s="23"/>
      <c r="B48" s="2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17"/>
    </row>
    <row r="49" spans="1:16" ht="31.5" customHeight="1" x14ac:dyDescent="0.25">
      <c r="A49" s="23"/>
      <c r="B49" s="2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17"/>
    </row>
    <row r="50" spans="1:16" ht="31.5" customHeight="1" x14ac:dyDescent="0.25">
      <c r="A50" s="23"/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17"/>
    </row>
    <row r="51" spans="1:16" ht="31.5" customHeight="1" x14ac:dyDescent="0.25">
      <c r="A51" s="23"/>
      <c r="B51" s="2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17"/>
    </row>
    <row r="52" spans="1:16" ht="31.5" customHeight="1" x14ac:dyDescent="0.25">
      <c r="A52" s="23"/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17"/>
    </row>
    <row r="53" spans="1:16" ht="31.5" customHeight="1" x14ac:dyDescent="0.25">
      <c r="A53" s="23"/>
      <c r="B53" s="2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17"/>
    </row>
    <row r="54" spans="1:16" ht="31.5" customHeight="1" x14ac:dyDescent="0.25">
      <c r="A54" s="23"/>
      <c r="B54" s="2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17"/>
    </row>
    <row r="55" spans="1:16" ht="31.5" customHeight="1" x14ac:dyDescent="0.25">
      <c r="A55" s="23"/>
      <c r="B55" s="2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17"/>
    </row>
    <row r="56" spans="1:16" ht="31.5" customHeight="1" x14ac:dyDescent="0.25">
      <c r="A56" s="23"/>
      <c r="B56" s="2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17"/>
    </row>
    <row r="57" spans="1:16" ht="31.5" customHeight="1" x14ac:dyDescent="0.25">
      <c r="A57" s="23"/>
      <c r="B57" s="2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17"/>
    </row>
    <row r="58" spans="1:16" ht="31.5" customHeight="1" x14ac:dyDescent="0.25">
      <c r="A58" s="23"/>
      <c r="B58" s="2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17"/>
    </row>
    <row r="59" spans="1:16" ht="31.5" customHeight="1" x14ac:dyDescent="0.25">
      <c r="A59" s="23"/>
      <c r="B59" s="24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17"/>
    </row>
    <row r="60" spans="1:16" ht="31.5" customHeight="1" x14ac:dyDescent="0.25">
      <c r="A60" s="23"/>
      <c r="B60" s="24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17"/>
    </row>
    <row r="61" spans="1:16" ht="31.5" customHeight="1" x14ac:dyDescent="0.25">
      <c r="A61" s="23"/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17"/>
    </row>
    <row r="62" spans="1:16" ht="31.5" customHeight="1" x14ac:dyDescent="0.25">
      <c r="A62" s="23"/>
      <c r="B62" s="24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17"/>
    </row>
    <row r="63" spans="1:16" ht="31.5" customHeight="1" x14ac:dyDescent="0.25">
      <c r="A63" s="23"/>
      <c r="B63" s="2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17"/>
    </row>
    <row r="64" spans="1:16" ht="31.5" customHeight="1" x14ac:dyDescent="0.25">
      <c r="A64" s="23"/>
      <c r="B64" s="2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17"/>
    </row>
    <row r="65" spans="1:16" ht="31.5" customHeight="1" x14ac:dyDescent="0.25">
      <c r="A65" s="23"/>
      <c r="B65" s="24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17"/>
    </row>
    <row r="66" spans="1:16" ht="31.5" customHeight="1" x14ac:dyDescent="0.25">
      <c r="A66" s="23"/>
      <c r="B66" s="24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17"/>
    </row>
    <row r="67" spans="1:16" ht="31.5" customHeight="1" x14ac:dyDescent="0.25">
      <c r="A67" s="23"/>
      <c r="B67" s="24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17"/>
    </row>
    <row r="68" spans="1:16" ht="31.5" customHeight="1" x14ac:dyDescent="0.25">
      <c r="A68" s="23"/>
      <c r="B68" s="24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17"/>
    </row>
    <row r="69" spans="1:16" ht="31.5" customHeight="1" x14ac:dyDescent="0.25">
      <c r="A69" s="23"/>
      <c r="B69" s="2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17"/>
    </row>
    <row r="70" spans="1:16" ht="31.5" customHeight="1" x14ac:dyDescent="0.25">
      <c r="A70" s="23"/>
      <c r="B70" s="24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17"/>
    </row>
    <row r="71" spans="1:16" ht="31.5" customHeight="1" x14ac:dyDescent="0.25">
      <c r="A71" s="23"/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17"/>
    </row>
    <row r="72" spans="1:16" ht="31.5" customHeight="1" x14ac:dyDescent="0.25">
      <c r="A72" s="23"/>
      <c r="B72" s="24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17"/>
    </row>
    <row r="73" spans="1:16" ht="31.5" customHeight="1" x14ac:dyDescent="0.25">
      <c r="A73" s="23"/>
      <c r="B73" s="24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17"/>
    </row>
    <row r="74" spans="1:16" ht="31.5" customHeight="1" x14ac:dyDescent="0.25">
      <c r="A74" s="23"/>
      <c r="B74" s="24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17"/>
    </row>
    <row r="75" spans="1:16" ht="31.5" customHeight="1" x14ac:dyDescent="0.25">
      <c r="A75" s="23"/>
      <c r="B75" s="24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17"/>
    </row>
    <row r="76" spans="1:16" ht="31.5" customHeight="1" x14ac:dyDescent="0.25">
      <c r="A76" s="23"/>
      <c r="B76" s="2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17"/>
    </row>
    <row r="77" spans="1:16" ht="31.5" customHeight="1" x14ac:dyDescent="0.25">
      <c r="A77" s="23"/>
      <c r="B77" s="24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17"/>
    </row>
    <row r="78" spans="1:16" ht="31.5" customHeight="1" x14ac:dyDescent="0.25">
      <c r="A78" s="23"/>
      <c r="B78" s="24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17"/>
    </row>
    <row r="79" spans="1:16" ht="31.5" customHeight="1" x14ac:dyDescent="0.25">
      <c r="A79" s="23"/>
      <c r="B79" s="24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17"/>
    </row>
    <row r="80" spans="1:16" ht="31.5" customHeight="1" x14ac:dyDescent="0.25">
      <c r="A80" s="23"/>
      <c r="B80" s="24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17"/>
    </row>
    <row r="81" spans="1:19" ht="31.5" customHeight="1" x14ac:dyDescent="0.25">
      <c r="A81" s="23"/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17"/>
    </row>
    <row r="82" spans="1:19" ht="31.5" customHeight="1" x14ac:dyDescent="0.25">
      <c r="A82" s="23"/>
      <c r="B82" s="24"/>
      <c r="C82" s="24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17"/>
    </row>
    <row r="83" spans="1:19" ht="36" customHeight="1" x14ac:dyDescent="0.25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</row>
    <row r="86" spans="1:19" s="5" customFormat="1" x14ac:dyDescent="0.25">
      <c r="A86"/>
      <c r="B86"/>
      <c r="C86" t="s">
        <v>28</v>
      </c>
      <c r="O86"/>
      <c r="P86"/>
      <c r="Q86"/>
      <c r="R86"/>
      <c r="S86"/>
    </row>
    <row r="95" spans="1:19" s="5" customFormat="1" x14ac:dyDescent="0.25">
      <c r="A95"/>
      <c r="B95" t="s">
        <v>28</v>
      </c>
      <c r="C95"/>
      <c r="O95"/>
      <c r="P95"/>
      <c r="Q95"/>
      <c r="R95"/>
      <c r="S95"/>
    </row>
  </sheetData>
  <autoFilter ref="A11:S44"/>
  <mergeCells count="7">
    <mergeCell ref="A83:O83"/>
    <mergeCell ref="E1:O1"/>
    <mergeCell ref="E2:O2"/>
    <mergeCell ref="A5:B5"/>
    <mergeCell ref="O18:O20"/>
    <mergeCell ref="O21:O22"/>
    <mergeCell ref="A43:O4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55" t="s">
        <v>15</v>
      </c>
      <c r="B1" s="55" t="s">
        <v>16</v>
      </c>
      <c r="C1" s="55" t="s">
        <v>3</v>
      </c>
      <c r="D1" s="55" t="s">
        <v>17</v>
      </c>
      <c r="E1" s="55" t="s">
        <v>18</v>
      </c>
      <c r="F1" s="55" t="s">
        <v>19</v>
      </c>
      <c r="G1" s="55" t="s">
        <v>20</v>
      </c>
      <c r="H1" s="55" t="s">
        <v>21</v>
      </c>
      <c r="I1" s="55" t="s">
        <v>9</v>
      </c>
    </row>
    <row r="2" spans="1:9" x14ac:dyDescent="0.25">
      <c r="A2" s="55"/>
      <c r="B2" s="55"/>
      <c r="C2" s="55"/>
      <c r="D2" s="55"/>
      <c r="E2" s="55"/>
      <c r="F2" s="55"/>
      <c r="G2" s="55"/>
      <c r="H2" s="55"/>
      <c r="I2" s="55"/>
    </row>
    <row r="3" spans="1:9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200-2023090211</vt:lpstr>
      <vt:lpstr>Component Repair Recommend</vt:lpstr>
      <vt:lpstr>200-2023090211 (Ex stock)</vt:lpstr>
      <vt:lpstr>200-2023090211 ( local 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2023-10-07T02:28:16Z</dcterms:modified>
</cp:coreProperties>
</file>