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~2025\New folder\CE3\PO\"/>
    </mc:Choice>
  </mc:AlternateContent>
  <bookViews>
    <workbookView xWindow="0" yWindow="0" windowWidth="20490" windowHeight="7755" firstSheet="42" activeTab="54"/>
  </bookViews>
  <sheets>
    <sheet name="001" sheetId="51" r:id="rId1"/>
    <sheet name="002" sheetId="52" r:id="rId2"/>
    <sheet name="003" sheetId="53" r:id="rId3"/>
    <sheet name="Sheet1" sheetId="31" r:id="rId4"/>
    <sheet name="004" sheetId="54" r:id="rId5"/>
    <sheet name="005" sheetId="55" r:id="rId6"/>
    <sheet name="006" sheetId="56" r:id="rId7"/>
    <sheet name="007" sheetId="57" r:id="rId8"/>
    <sheet name="008" sheetId="58" r:id="rId9"/>
    <sheet name="009" sheetId="60" r:id="rId10"/>
    <sheet name="010" sheetId="61" r:id="rId11"/>
    <sheet name="011" sheetId="62" r:id="rId12"/>
    <sheet name="012" sheetId="63" r:id="rId13"/>
    <sheet name="013" sheetId="64" r:id="rId14"/>
    <sheet name="014" sheetId="65" r:id="rId15"/>
    <sheet name="015" sheetId="66" r:id="rId16"/>
    <sheet name="016" sheetId="67" r:id="rId17"/>
    <sheet name="017" sheetId="68" r:id="rId18"/>
    <sheet name="018" sheetId="69" r:id="rId19"/>
    <sheet name="019" sheetId="70" r:id="rId20"/>
    <sheet name="020" sheetId="71" r:id="rId21"/>
    <sheet name="021" sheetId="72" r:id="rId22"/>
    <sheet name="022" sheetId="73" r:id="rId23"/>
    <sheet name="023" sheetId="74" r:id="rId24"/>
    <sheet name="024" sheetId="75" r:id="rId25"/>
    <sheet name="025" sheetId="76" r:id="rId26"/>
    <sheet name="026" sheetId="77" r:id="rId27"/>
    <sheet name="027" sheetId="78" r:id="rId28"/>
    <sheet name="028" sheetId="79" r:id="rId29"/>
    <sheet name="029" sheetId="80" r:id="rId30"/>
    <sheet name="030" sheetId="81" r:id="rId31"/>
    <sheet name="031" sheetId="82" r:id="rId32"/>
    <sheet name="032" sheetId="83" r:id="rId33"/>
    <sheet name="033" sheetId="84" r:id="rId34"/>
    <sheet name="035" sheetId="87" r:id="rId35"/>
    <sheet name="034" sheetId="86" r:id="rId36"/>
    <sheet name="036" sheetId="85" r:id="rId37"/>
    <sheet name="037" sheetId="88" r:id="rId38"/>
    <sheet name="038" sheetId="89" r:id="rId39"/>
    <sheet name="039" sheetId="90" r:id="rId40"/>
    <sheet name="040" sheetId="93" r:id="rId41"/>
    <sheet name="041" sheetId="94" r:id="rId42"/>
    <sheet name="042" sheetId="95" r:id="rId43"/>
    <sheet name="043" sheetId="96" r:id="rId44"/>
    <sheet name="044" sheetId="97" r:id="rId45"/>
    <sheet name="045" sheetId="98" r:id="rId46"/>
    <sheet name="046" sheetId="99" r:id="rId47"/>
    <sheet name="047" sheetId="101" r:id="rId48"/>
    <sheet name="048" sheetId="102" r:id="rId49"/>
    <sheet name="049" sheetId="103" r:id="rId50"/>
    <sheet name="050" sheetId="104" r:id="rId51"/>
    <sheet name="051" sheetId="105" r:id="rId52"/>
    <sheet name="052" sheetId="106" r:id="rId53"/>
    <sheet name="053" sheetId="107" r:id="rId54"/>
    <sheet name="054" sheetId="108" r:id="rId55"/>
  </sheets>
  <definedNames>
    <definedName name="_xlnm.Print_Area" localSheetId="47">'047'!$A$1:$N$21</definedName>
    <definedName name="_xlnm.Print_Area" localSheetId="48">'048'!$A$1:$N$21</definedName>
    <definedName name="_xlnm.Print_Area" localSheetId="49">'049'!$A$1:$N$21</definedName>
    <definedName name="_xlnm.Print_Area" localSheetId="50">'050'!$A$1:$N$21</definedName>
    <definedName name="_xlnm.Print_Area" localSheetId="51">'051'!$A$1:$N$21</definedName>
    <definedName name="_xlnm.Print_Area" localSheetId="52">'052'!$A$1:$N$21</definedName>
    <definedName name="_xlnm.Print_Area" localSheetId="53">'053'!$A$1:$N$21</definedName>
    <definedName name="_xlnm.Print_Area" localSheetId="54">'054'!$A$1:$N$21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08" l="1"/>
  <c r="H7" i="108" s="1"/>
  <c r="H5" i="107"/>
  <c r="H7" i="107" s="1"/>
  <c r="H7" i="106"/>
  <c r="H5" i="106"/>
  <c r="H5" i="105" l="1"/>
  <c r="H7" i="105" s="1"/>
  <c r="H5" i="104" l="1"/>
  <c r="H7" i="104" s="1"/>
  <c r="H7" i="103" l="1"/>
  <c r="H5" i="103"/>
  <c r="H5" i="101" l="1"/>
  <c r="I5" i="99" l="1"/>
  <c r="I6" i="99" s="1"/>
  <c r="I8" i="95" l="1"/>
  <c r="I5" i="97" l="1"/>
  <c r="I5" i="98" l="1"/>
  <c r="I6" i="98" s="1"/>
  <c r="I6" i="97"/>
  <c r="I6" i="96"/>
  <c r="I5" i="96"/>
  <c r="I7" i="95" l="1"/>
  <c r="G8" i="95" l="1"/>
  <c r="I6" i="95"/>
  <c r="I5" i="95"/>
  <c r="G7" i="94" l="1"/>
  <c r="I6" i="94"/>
  <c r="I5" i="94"/>
  <c r="I7" i="94" l="1"/>
  <c r="I5" i="93" l="1"/>
  <c r="I6" i="93" s="1"/>
  <c r="I5" i="90" l="1"/>
  <c r="I7" i="89" l="1"/>
  <c r="I6" i="89"/>
  <c r="I6" i="90" l="1"/>
  <c r="O7" i="88" l="1"/>
  <c r="O5" i="88"/>
  <c r="I5" i="89" l="1"/>
  <c r="I5" i="88" l="1"/>
  <c r="I7" i="88" s="1"/>
  <c r="O7" i="87" l="1"/>
  <c r="M7" i="87"/>
  <c r="J7" i="87"/>
  <c r="I5" i="87"/>
  <c r="I7" i="87" s="1"/>
  <c r="I5" i="86"/>
  <c r="I6" i="86" s="1"/>
  <c r="I5" i="85" l="1"/>
  <c r="I6" i="85" s="1"/>
  <c r="I6" i="84"/>
  <c r="I5" i="84"/>
  <c r="I8" i="83" l="1"/>
  <c r="G8" i="83"/>
  <c r="I6" i="83"/>
  <c r="I7" i="83"/>
  <c r="I5" i="83"/>
  <c r="I6" i="82" l="1"/>
  <c r="I5" i="82"/>
  <c r="I5" i="78" l="1"/>
  <c r="I7" i="81" l="1"/>
  <c r="I6" i="81"/>
  <c r="I5" i="81" l="1"/>
  <c r="I6" i="80" l="1"/>
  <c r="G6" i="80"/>
  <c r="I5" i="80"/>
  <c r="O6" i="80" l="1"/>
  <c r="L6" i="80"/>
  <c r="I10" i="79" l="1"/>
  <c r="I6" i="79"/>
  <c r="I7" i="79"/>
  <c r="I8" i="79"/>
  <c r="I9" i="79"/>
  <c r="I5" i="79"/>
  <c r="G10" i="79"/>
  <c r="O10" i="79" l="1"/>
  <c r="L10" i="79"/>
  <c r="L5" i="78" l="1"/>
  <c r="L6" i="78" s="1"/>
  <c r="O5" i="78" l="1"/>
  <c r="O6" i="78" s="1"/>
  <c r="I6" i="78"/>
  <c r="I6" i="77" l="1"/>
  <c r="I5" i="77"/>
  <c r="I7" i="76"/>
  <c r="I6" i="76" l="1"/>
  <c r="I5" i="76"/>
  <c r="I7" i="75"/>
  <c r="I6" i="75"/>
  <c r="I8" i="75" s="1"/>
  <c r="I5" i="75"/>
  <c r="I5" i="73" l="1"/>
  <c r="I8" i="73" l="1"/>
  <c r="I7" i="73"/>
  <c r="I6" i="73" l="1"/>
  <c r="I9" i="73"/>
  <c r="I5" i="74"/>
  <c r="I6" i="74" s="1"/>
  <c r="O9" i="73"/>
  <c r="M9" i="73"/>
  <c r="J9" i="73"/>
  <c r="I7" i="72" l="1"/>
  <c r="O7" i="72" l="1"/>
  <c r="M7" i="72"/>
  <c r="J7" i="72"/>
  <c r="I5" i="72"/>
  <c r="I5" i="71" l="1"/>
  <c r="I8" i="69" l="1"/>
  <c r="I7" i="69"/>
  <c r="G8" i="69" l="1"/>
  <c r="I6" i="69"/>
  <c r="I5" i="69"/>
  <c r="G7" i="68" l="1"/>
  <c r="I6" i="68"/>
  <c r="I5" i="68"/>
  <c r="I7" i="68" l="1"/>
  <c r="M7" i="67"/>
  <c r="J7" i="67"/>
  <c r="O7" i="67"/>
  <c r="I5" i="67"/>
  <c r="J7" i="66"/>
  <c r="M7" i="66"/>
  <c r="N7" i="66"/>
  <c r="O7" i="66"/>
  <c r="O5" i="66"/>
  <c r="I5" i="66"/>
  <c r="I7" i="66" s="1"/>
  <c r="I5" i="65" l="1"/>
  <c r="I7" i="65" s="1"/>
  <c r="I8" i="64" l="1"/>
  <c r="I6" i="64"/>
  <c r="I5" i="64"/>
  <c r="O5" i="61"/>
  <c r="I6" i="61"/>
  <c r="I8" i="62"/>
  <c r="I5" i="62" l="1"/>
  <c r="I5" i="61" l="1"/>
  <c r="G9" i="60"/>
  <c r="I6" i="60" l="1"/>
  <c r="J9" i="60"/>
  <c r="L9" i="60"/>
  <c r="O5" i="60" l="1"/>
  <c r="I5" i="60"/>
  <c r="I9" i="60" s="1"/>
  <c r="O6" i="58" l="1"/>
  <c r="I5" i="58"/>
  <c r="O9" i="57"/>
  <c r="I7" i="57"/>
  <c r="I9" i="57" s="1"/>
  <c r="I6" i="57"/>
  <c r="I5" i="57"/>
  <c r="I7" i="56" l="1"/>
  <c r="G7" i="56"/>
  <c r="I6" i="56" l="1"/>
  <c r="I5" i="56" l="1"/>
  <c r="I6" i="55"/>
  <c r="I5" i="55" l="1"/>
  <c r="G8" i="54" l="1"/>
  <c r="I8" i="54"/>
  <c r="I6" i="54"/>
  <c r="I7" i="54"/>
  <c r="I5" i="54"/>
  <c r="L5" i="53" l="1"/>
  <c r="L6" i="53"/>
  <c r="L7" i="53"/>
  <c r="L8" i="53"/>
  <c r="O10" i="53" l="1"/>
  <c r="L10" i="53"/>
  <c r="I10" i="53"/>
  <c r="I5" i="52" l="1"/>
  <c r="O10" i="52"/>
  <c r="I10" i="52"/>
  <c r="L10" i="52"/>
  <c r="O7" i="51" l="1"/>
  <c r="I6" i="51"/>
  <c r="L5" i="51"/>
  <c r="O10" i="51" l="1"/>
  <c r="L10" i="51"/>
  <c r="I10" i="51"/>
</calcChain>
</file>

<file path=xl/sharedStrings.xml><?xml version="1.0" encoding="utf-8"?>
<sst xmlns="http://schemas.openxmlformats.org/spreadsheetml/2006/main" count="1739" uniqueCount="312">
  <si>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</si>
  <si>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</si>
  <si>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</si>
  <si>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</si>
  <si>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</si>
  <si>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</si>
  <si>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</si>
  <si>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</si>
  <si>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</si>
  <si>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</si>
  <si>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</si>
  <si>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</si>
  <si>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</si>
  <si>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</si>
  <si>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</si>
  <si>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</si>
  <si>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</si>
  <si>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Air Con Belt(V13*1160) for ME210LC</t>
  </si>
  <si>
    <t>04123-A1160-CEIII</t>
  </si>
  <si>
    <t xml:space="preserve">                Supplier - C
Name - Tet Lu Co.,Ltd (Heavy Machinery S'Part)
Contact No.-09 784010861
Address -No.56, Naung Yoe Street, Ma Yan Gone , Yangon.
</t>
  </si>
  <si>
    <t>CPO-CE3-MYK-2024-04-0002, Customer Name- U Aung Myo</t>
  </si>
  <si>
    <r>
      <t xml:space="preserve">
BU Name         :   ……CE3 BU…………
Proposal No.    :   ………001……………
Proposal Date  :   ……3.4.2024………..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MYK Customer</t>
    </r>
  </si>
  <si>
    <r>
      <t xml:space="preserve">
BU Name         :   ……CE3 BU…………
Proposal No.    :   ………002……………
Proposal Date  :   ……3.4.2024………..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MYK Customer</t>
    </r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</si>
  <si>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</si>
  <si>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Arm Cylinder Seal Kit for ME210 </t>
  </si>
  <si>
    <t>TPJ221-86D-300000-X(NG)-CEIII</t>
  </si>
  <si>
    <t>TPJ221-86D-400000-X-(N)CEIII</t>
  </si>
  <si>
    <t>Seal Kit, Bucket Cylinder For ME210</t>
  </si>
  <si>
    <t>TPJ221-86D-100000-X(NG)-CEIII</t>
  </si>
  <si>
    <t xml:space="preserve">Boom Cylinder Seal Kit for ME210 </t>
  </si>
  <si>
    <t>Air Filter (Out) of SD16</t>
  </si>
  <si>
    <t>6I0275T-CEIII</t>
  </si>
  <si>
    <t>SD16</t>
  </si>
  <si>
    <t>1) to 3) CPO-CE3-KDE-2024-04-0001, Customer Name- Daw Arr May  4) CPO-CE3-NPT-2024-4-002</t>
  </si>
  <si>
    <r>
      <t xml:space="preserve">
BU Name         :   ……CE3 BU…………
Proposal No.    :   ………003……………
Proposal Date  :   ……4.4.2024………..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KHD BR, NPT BR and Inventory Stock</t>
    </r>
  </si>
  <si>
    <r>
      <t xml:space="preserve">
BU Name         :   ……CE3 BU…………
Proposal No.    :   ………004……………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SBO BR and Inventory Stock</t>
    </r>
  </si>
  <si>
    <t>Oil Suction Strainer</t>
  </si>
  <si>
    <t>Hydraulic pilot filter element(old-4 Seriies)</t>
  </si>
  <si>
    <t>J221-78B-041000</t>
  </si>
  <si>
    <t>J213-84A-021000-CElll</t>
  </si>
  <si>
    <t>J213-92A-000040</t>
  </si>
  <si>
    <t xml:space="preserve">Lever Sensor for ME210 </t>
  </si>
  <si>
    <t xml:space="preserve">               Supplier -C
Name-  Zawe
Contact No.- 09-450159886, 09-254006057, 09-775687554
Address - Block(12),Room(16),Bayint Naung Market.
</t>
  </si>
  <si>
    <t>1,2) SBO-CPO-CE3-0001-04-2024, Customer Name- U Nyein Maung , Unit FOC For Customer - U LAH SENG (ME210 (66SE22EWNM0000579))</t>
  </si>
  <si>
    <t>Bushing (Boom Cylinder Pin)70*95*80 for ME210</t>
  </si>
  <si>
    <t>H71392100(L)</t>
  </si>
  <si>
    <r>
      <t xml:space="preserve">
BU Name         :   ……CE3 BU…………
Proposal No.    :   ………005……………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BR</t>
    </r>
  </si>
  <si>
    <t>MGK-CPO-PT-CE3-2024-04-001, Customer Name- Ko Khin Maung Myint</t>
  </si>
  <si>
    <r>
      <t xml:space="preserve">               Supplier - A
Name: King Roller Co.,Ltd (Heavy Machinery S'Part)
Contact No.01_686447 /  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</si>
  <si>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</si>
  <si>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Water Separator for ME210/ML30/ML50/MC10/ME315</t>
  </si>
  <si>
    <t xml:space="preserve">Fuel filter for ML50 </t>
  </si>
  <si>
    <t>ML50</t>
  </si>
  <si>
    <t>1) SBO-CPO-CE3-0001-04-2024 Customer Name - U Nyein Maung and Inventory Stock , 2) CPO-CE3-YGN-2024-04-0001 Customer Name - GLOBAL EARTH</t>
  </si>
  <si>
    <r>
      <t xml:space="preserve">
BU Name         :   ……CE3 BU…………
Proposal No.    :   ………006……………
Proposal Date  :   ……5.4.2024………..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SB and YGN BR, Inventory Stock</t>
    </r>
  </si>
  <si>
    <r>
      <t xml:space="preserve">
BU Name         :   ……CE3 BU…………
Proposal No.    :   ………007……………
Proposal Date  :   ……6.4.2024………..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</si>
  <si>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r>
      <t xml:space="preserve">               Supplier - A
Name:  APOLO SUNSHINE CO.,LTD
Contact No.09450046080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(NaNa/21) 66 Road , Master Phoe La Gyi Street Between San Pu street , Zone (1) , Mandalay</t>
    </r>
  </si>
  <si>
    <t>Motor Shaft for ME210</t>
  </si>
  <si>
    <t>J221-41C-100000-7-NG</t>
  </si>
  <si>
    <t>Sun Gear Shaft for ME210</t>
  </si>
  <si>
    <t>J221-41C-100000-8-NG</t>
  </si>
  <si>
    <t>Travel Motor Seal Kit for ME210</t>
  </si>
  <si>
    <t>J222-41G-010000TM(L)</t>
  </si>
  <si>
    <t>MGK-CPO-PT-CE3-2024-04-002(Selling Price- $ 434 /MMK 1,684,000)</t>
  </si>
  <si>
    <r>
      <t xml:space="preserve">
BU Name         :   ……CE3 BU…………
Proposal No.    :   ………008……………
Proposal Date  :   ……6.4.2024………..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</si>
  <si>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r>
      <t xml:space="preserve">               Supplier - A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</si>
  <si>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t xml:space="preserve">Bucket Main Flang Bushing (80*110*95) for ME210 </t>
  </si>
  <si>
    <t xml:space="preserve">J221-63H-00085(L) </t>
  </si>
  <si>
    <t>MGK-CPO-PT-CE3-2024-04-002(Selling Price- $ 64 /MMK 248,400)</t>
  </si>
  <si>
    <t>J221-41C-100000-9-NG</t>
  </si>
  <si>
    <t>L key Bolt For Travel Motor(Gear ) ME210</t>
  </si>
  <si>
    <t>02-CE3-PRT-FRM-003-02</t>
  </si>
  <si>
    <t>JA2M5017A(NG)-CEIII</t>
  </si>
  <si>
    <t xml:space="preserve">Pusher ass'y of RCV Seal for ME210LC </t>
  </si>
  <si>
    <t>1) MGK-CPO-PT-CE3-2024-04-002 , 2) MGK-CPO-PT-CE3-2024-04-003</t>
  </si>
  <si>
    <r>
      <t xml:space="preserve">
BU Name         :   ……CE3 BU…………
Proposal No.    :   ………010……………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</si>
  <si>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r>
      <t xml:space="preserve">               Supplier - A
Name: Proven Distribution Co.,Ltd
Contact No. 01- 527667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No. F/S-14, Shwe Sabai Yeik Mon, Bayint Naung Road, Kamayut Township, Yangon</t>
    </r>
  </si>
  <si>
    <t xml:space="preserve">Battery </t>
  </si>
  <si>
    <t>ML20</t>
  </si>
  <si>
    <r>
      <t xml:space="preserve">               Supplier - C
Name:   Than Toe Aung Battery
Contact No. 09 776015077, 09 422668861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…Anawyahtar Road, 11 Quarter, No.4/B 12 Near Thama Gone Bus Stop, Hlaing Thar Ya</t>
    </r>
  </si>
  <si>
    <r>
      <t xml:space="preserve">               Supplier - C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</si>
  <si>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t>Swing Ring Gear for ME210</t>
  </si>
  <si>
    <t>J221-23A-010000-CEIII</t>
  </si>
  <si>
    <r>
      <t xml:space="preserve">               Supplier -A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</si>
  <si>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 King Roller Co.,Ltd (Heavy Machinery S'Part)
Contact No.09_765140335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…No.56, Naung Yoe Street, Ma Yan Gone , Yangon.</t>
    </r>
  </si>
  <si>
    <r>
      <t xml:space="preserve">
BU Name         :   ……CE3 BU…………
Proposal No.    :   ………011……………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MKN BR </t>
    </r>
  </si>
  <si>
    <t>1)  CPO-CE 3-MKN-2024-04-0001 ,  Cus; - U AUNG THINT</t>
  </si>
  <si>
    <t>Service Use for machine repair , Model - ML20</t>
  </si>
  <si>
    <r>
      <t xml:space="preserve">
BU Name         :   ……CE3 BU…………
Proposal No.    :   ………012……………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</si>
  <si>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t>Alternator Belt(13*1330) for ML30</t>
  </si>
  <si>
    <t>ML30</t>
  </si>
  <si>
    <r>
      <t xml:space="preserve">               Supplier - C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</si>
  <si>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 A
Name: Ngwe La Thar 
Contact No. 01-682393, 01-686367, 01-528687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Ka-36 No(4+5), Bayint Naung Market ,Yangon</t>
    </r>
  </si>
  <si>
    <r>
      <t xml:space="preserve">
BU Name         :   ……CE3 BU…………
Proposal No.    :   ………013……………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(Machine Repair) </t>
    </r>
  </si>
  <si>
    <t>140-S-H</t>
  </si>
  <si>
    <t>80-S-H</t>
  </si>
  <si>
    <r>
      <t xml:space="preserve">               Supplier - A
Name: KO HLA NWE WITH BROTHERS(2)  
Contact No.  09 5145546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BAYINT NAUNG</t>
    </r>
  </si>
  <si>
    <t>Bucket Head Seal Kit For ML30</t>
  </si>
  <si>
    <t>Steering Head Seal Kit For ML30</t>
  </si>
  <si>
    <t>Service Use for machine repair , Model - ML30, Sr No. - 1003118( MR NO-0001/4/2024)</t>
  </si>
  <si>
    <r>
      <t xml:space="preserve">
BU Name         :   ……CE3 BU…………
Proposal No.    :   ………014……………
Proposal Date  :   ……22.4.2024………..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KHD BR</t>
    </r>
  </si>
  <si>
    <r>
      <t xml:space="preserve">               Supplier - A
Name: Diamond Queen (Glass Accessory Sale)
Contact No.  09 420 092 155 /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Da Nyin Gone/ Insein.</t>
    </r>
  </si>
  <si>
    <t>Front Glass of ME315</t>
  </si>
  <si>
    <t>ME315</t>
  </si>
  <si>
    <t>J213-33D-400200</t>
  </si>
  <si>
    <t>CPO/CE3/KDE/2024/04/0002, Customer - U Kyaw Min Aung , RV No. 35491</t>
  </si>
  <si>
    <r>
      <t xml:space="preserve">
BU Name         :   ……CE3 BU…………
Proposal No.    :   ………009……………
Proposal Date  :   ……9.4.2024………..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Customer-U Win Naing Oo</t>
    </r>
  </si>
  <si>
    <t>12V/70Ah</t>
  </si>
  <si>
    <t xml:space="preserve">Service Use for machine repair , Model - ML30, Sr No. - 3880 (MR No. - 0002) </t>
  </si>
  <si>
    <r>
      <t xml:space="preserve">
BU Name         :   ……CE3 BU…………
Proposal No.    :   ………015……………
Proposal Date  :   ……26.4.2024………..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ready to sale ( MR No -0001/4/2024)</t>
    </r>
  </si>
  <si>
    <t xml:space="preserve">                Supplier - A
Name - Tet Lu Co.,Ltd (Heavy Machinery S'Part)
Contact No.-09 784010861
Address -No.56, Naung Yoe Street, Ma Yan Gone , Yangon.
</t>
  </si>
  <si>
    <t>221-45A-100100/10</t>
  </si>
  <si>
    <t>Bolt &amp; Nut of Track Shoe for ME210</t>
  </si>
  <si>
    <t xml:space="preserve">Service Use for ready to sale ( MR No -0001/4/2024), Model - ME210LC, Sr No. - 309 </t>
  </si>
  <si>
    <r>
      <t xml:space="preserve">
BU Name         :   ……CE3 BU…………
Proposal No.    :   ………016……………
Proposal Date  :   ……26.4.2024………..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ready to sale ( MR No -0001/4/2024)</t>
    </r>
  </si>
  <si>
    <t xml:space="preserve"> </t>
  </si>
  <si>
    <t>20Y-32-00023</t>
  </si>
  <si>
    <t>Track link for ME210</t>
  </si>
  <si>
    <r>
      <t xml:space="preserve">               Supplier - B
Name: Ngwe La Thar 
Contact No. 01-682393, 01-686367, 01-528687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Ka-36 No(4+5), Bayint Naung Market ,Yangon</t>
    </r>
  </si>
  <si>
    <t xml:space="preserve">1000422382-CEIII </t>
  </si>
  <si>
    <t>Fuel Main Filter For ME315/ME210/ME375</t>
  </si>
  <si>
    <t xml:space="preserve">1000442627-CEIII </t>
  </si>
  <si>
    <t xml:space="preserve">Engine Oil Filter For ME315/ME210 </t>
  </si>
  <si>
    <r>
      <t xml:space="preserve">
BU Name         :   ……CE3 BU…………
Proposal No.    :   ………017……………
Proposal Date  :   ……4.5.2024………..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FOC (4500 Hrs) and Inventory Stock</t>
    </r>
  </si>
  <si>
    <t>For Unit FOC (4500 Hrs) and Inventory Stock</t>
  </si>
  <si>
    <r>
      <t xml:space="preserve">               Supplier - A
Name: MBM HEAVY DUTY MACHINERY SPARE PARTS TRADIND CO.,LTD
Contact No. 09 956510510,09 420709077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(4) ,NO.88,MIN GYI MAHAR MIN KHAUNG ROAD,ZONE -2,HLAING THARYAR TOWNSHIP, YANGON</t>
    </r>
    <r>
      <rPr>
        <sz val="12"/>
        <color theme="1"/>
        <rFont val="Times New Roman"/>
        <family val="1"/>
      </rPr>
      <t xml:space="preserve">
</t>
    </r>
  </si>
  <si>
    <t>J160-63A-000031(L)</t>
  </si>
  <si>
    <t>Bucket tooth for ME75</t>
  </si>
  <si>
    <t>J160-63A-000041(L)</t>
  </si>
  <si>
    <t xml:space="preserve">Pin of bucket tooth for ME75 </t>
  </si>
  <si>
    <t>ME75</t>
  </si>
  <si>
    <t>Drain Flang Cap for Travel Device of ME210</t>
  </si>
  <si>
    <t xml:space="preserve">00015-69DFL </t>
  </si>
  <si>
    <t xml:space="preserve">1,2) TCL-PO-CE3-2024-05-0002, Customer -  U Sai Tint Aung (ME75) , 3) Service Use for ready to sale ( MR No -0001/4/2024), Model - ME210LC, Sr No. - 309 </t>
  </si>
  <si>
    <r>
      <t xml:space="preserve">
BU Name         :   ……CE3 BU…………
Proposal No.    :   ………018……………
Proposal Date  :   ……9.5.2024………..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TCL BR and Service use (machine repair) </t>
    </r>
  </si>
  <si>
    <t>1003637615-CEIII</t>
  </si>
  <si>
    <t>Air con Belt for ME375</t>
  </si>
  <si>
    <t>ME375</t>
  </si>
  <si>
    <r>
      <t xml:space="preserve">
BU Name         :   ……CE3 BU…………
Proposal No.    :   ………019……………
Proposal Date  :   ……9.5.2024………..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BR Customer order </t>
    </r>
  </si>
  <si>
    <t>CPO-MDY-PT-2024-April-CE3-0004, Customer - Ko Ye' Htet Aung, Model - ME375, Selling Price - $ 5.62</t>
  </si>
  <si>
    <t>612600061361-CEIII</t>
  </si>
  <si>
    <t>Alternator Belt for ME375</t>
  </si>
  <si>
    <r>
      <t xml:space="preserve">               Supplier - C
Name: Ngwe La Thar 
Contact No. 01-682393, 01-686367, 01-528687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: Ka-36 No(4+5), Bayint Naung Market ,Yangon</t>
    </r>
  </si>
  <si>
    <t>CPO-MDY-PT-2024-April-CE3-0004, Customer - Ko Ye' Htet Aung, Model - ME375, Sellling Price - $22</t>
  </si>
  <si>
    <r>
      <t xml:space="preserve">
BU Name         :   ……CE3 BU…………
Proposal No.    :   ………020……………
Proposal Date  :   ……30.4.2024………..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BR Customer order </t>
    </r>
  </si>
  <si>
    <t>FS1240</t>
  </si>
  <si>
    <t>Water Separator for ME75</t>
  </si>
  <si>
    <t>TCL-PO-CE3-2024-05-0003, Customer Name - U Sai Tint Aung, Selling Price -  $9.33</t>
  </si>
  <si>
    <r>
      <t xml:space="preserve">
BU Name         :   ……CE3 BU…………
Proposal No.    :   ………021……………
Proposal Date  :   ……8.5.2024………..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TCL BR Customer Order </t>
    </r>
  </si>
  <si>
    <t>J170-42B-020000(L)</t>
  </si>
  <si>
    <t>Track Roller for ME75</t>
  </si>
  <si>
    <t>J170-44B-011000</t>
  </si>
  <si>
    <t xml:space="preserve"> Idler for ME75</t>
  </si>
  <si>
    <r>
      <t xml:space="preserve">
BU Name         :   ……CE3 BU…………
Proposal No.    :   ………022……………
Proposal Date  :   ……15.5.2024………..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YGN BR Customer Order </t>
    </r>
  </si>
  <si>
    <t>J170-43B-010000(L)</t>
  </si>
  <si>
    <t>Carrier roller for ME75</t>
  </si>
  <si>
    <t>Track Link Assembly of ME75</t>
  </si>
  <si>
    <t>J170-45B-010001-CEIII</t>
  </si>
  <si>
    <t>CPO-CE3-YGN-2024-05-0002, Customer - GLOBAL EARTH, Model - ME75 , Selling Price-$ 2646.3</t>
  </si>
  <si>
    <t>Track Link Segment For ME210(Include Link(RH,LH &amp; Bushing)</t>
  </si>
  <si>
    <t>J221-45A-100020(L)</t>
  </si>
  <si>
    <t>J221-45A-100001-01(L)</t>
  </si>
  <si>
    <t>Chain Master Pin (Pin shaft) for ME210</t>
  </si>
  <si>
    <t>J221-45A-100040(L)</t>
  </si>
  <si>
    <t>Track Link Pin for ME210</t>
  </si>
  <si>
    <t>CPO-CE3-NPT-2024-5-004 , Customer - Daw Yamin, Model - ME210 , Selling Price-$ 47.63</t>
  </si>
  <si>
    <r>
      <t xml:space="preserve">
BU Name         :   ……CE3 BU…………
Proposal No.    :   ………025……………
Proposal Date  :   ……17.5.2024………..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MH , TCL BR Customer Order</t>
    </r>
  </si>
  <si>
    <t>612630060836-CEIII</t>
  </si>
  <si>
    <t>Tensioner for ME210</t>
  </si>
  <si>
    <t>1) MAH-CPO-CE3-2024-05-0002 , Customer - U Kyaw Zayar Lin, Model - ME210 , Selling Price-$ 47.42, 2) TCL-PO-CE3-2024-05-0004, Customer - U Arr Chine, Selling Price - $ 23.69</t>
  </si>
  <si>
    <r>
      <t xml:space="preserve">
BU Name         :   ……CE3 BU…………
Proposal No.    :   ………026……………
Proposal Date  :   ……17.5.2024………..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</si>
  <si>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r>
      <t xml:space="preserve">               Supplier - A
Name: Ko Bo Bo
Contact No. 09-43095433,09-761635357, 09-978391458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…Building (B/4) Room (7) Corner of Market Circle, Byun Naung Market Square</t>
    </r>
    <r>
      <rPr>
        <sz val="12"/>
        <color theme="1"/>
        <rFont val="Times New Roman"/>
        <family val="1"/>
      </rPr>
      <t xml:space="preserve">
</t>
    </r>
  </si>
  <si>
    <t>GB8-88-CEIII</t>
  </si>
  <si>
    <t>Bucket Bolt &amp; Nut for ML30</t>
  </si>
  <si>
    <t xml:space="preserve">(MR No -0006/26/5/2024) Service use for Repossess machine repair , Model - ML30, Sr No. - 4061, 3645 (Repossess Machine ) </t>
  </si>
  <si>
    <r>
      <t xml:space="preserve">
BU Name         :   ……CE3 BU…………
Proposal No.    :   ………024……………
Proposal Date  :   ……16.5.2024………..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BR Customer Order </t>
    </r>
  </si>
  <si>
    <t>J221-78B-041000-CEIII</t>
  </si>
  <si>
    <t>Oil Suction Strainer for ME210</t>
  </si>
  <si>
    <r>
      <t xml:space="preserve">
BU Name         :   ……CE3 BU…………
Proposal No.    :   ………027……………
Proposal Date  :   ……27.5.2024………..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and Unit FOC</t>
    </r>
  </si>
  <si>
    <t xml:space="preserve">CE1-PRT-PO-24050018, Customer - CE1, Selling Price - $ 43.46 and For Unit FOC </t>
  </si>
  <si>
    <r>
      <t xml:space="preserve">               Supplier - B
Name:  APOLO SUNSHINE CO.,LTD
Contact No.09450046080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(NaNa/21) 66 Road , Master Phoe La Gyi Street Between San Pu street , Zone (1) , Mandalay</t>
    </r>
  </si>
  <si>
    <r>
      <t xml:space="preserve">
BU Name         :   ……CE3 BU…………
Proposal No.    :   ………023……………
Proposal Date  :   ……15.5.2024………..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YGN BR Customer Order </t>
    </r>
  </si>
  <si>
    <t>CPO-CE3-YGN-2024-05-0002, Customer - GLOBAL EARTH, Model - ME75 , Selling Price-$ 147.94</t>
  </si>
  <si>
    <t>Cylinder Block of Swing Motor For ME210</t>
  </si>
  <si>
    <t>3724370-0251</t>
  </si>
  <si>
    <t>M5X130/0788809</t>
  </si>
  <si>
    <t>Valve Plate Of Swing Motor For ME220/ME210</t>
  </si>
  <si>
    <t>Friction Plate Of Swing Motor For ME210</t>
  </si>
  <si>
    <t>M5X130/0788816</t>
  </si>
  <si>
    <t xml:space="preserve">Ball Bearing(Head) of Swing Motor </t>
  </si>
  <si>
    <t>PNJ2304EHT</t>
  </si>
  <si>
    <t>PNJ307EVV</t>
  </si>
  <si>
    <t>Ball Bearing(Shaft) of Swing Motor</t>
  </si>
  <si>
    <r>
      <t xml:space="preserve">
BU Name         :   ……CE3 BU…………
Proposal No.    :   ………028……………
Proposal Date  :   ……28.5.2024………..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MKN BR Customer Order </t>
    </r>
  </si>
  <si>
    <t>CPO-CE 3-MKN-2024-05-0003, Customer - U Htay Tin, Selling Price - $ 412.56</t>
  </si>
  <si>
    <t>J170-45B-010100</t>
  </si>
  <si>
    <t>Bolt &amp; Nut of Track Link</t>
  </si>
  <si>
    <t xml:space="preserve">CPO-CE3-YGN-2024-05-0003, Customer - GLOBAL EARTH, Selling Price - $ 0.53 </t>
  </si>
  <si>
    <r>
      <t xml:space="preserve">
BU Name         :   ……CE3 BU…………
Proposal No.    :   ………029……………
Proposal Date  :   ……29.5.2024………..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YGN BR Customer Order </t>
    </r>
  </si>
  <si>
    <r>
      <t xml:space="preserve">
BU Name         :   ……CE3 BU…………
Proposal No.    :   ………030……………
Proposal Date  :   ……30.5.2024………..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MGK BR Customer Order </t>
    </r>
  </si>
  <si>
    <t>Disc Plate of swing motor for ME210</t>
  </si>
  <si>
    <t>3724690-0008(L)</t>
  </si>
  <si>
    <t xml:space="preserve"> MGK-CPO-PT-CE3-2024-05-005, Customer -Ko Naing Myo Aung, Selling Price - $ 119.11</t>
  </si>
  <si>
    <r>
      <t xml:space="preserve">
BU Name         :   ……CE3 BU…………
Proposal No.    :   ………031……………
Proposal Date  :   ……3.6.2024………..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</si>
  <si>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t>610800040023-CEIII</t>
  </si>
  <si>
    <t xml:space="preserve">(MR No -0002/3/6/2024) Service use for Repossess machine repair , Model - ME210LC , Sr No. - 0000241 (Repossess Machine) </t>
  </si>
  <si>
    <t>1000422382-CEIII</t>
  </si>
  <si>
    <t>Engine Oil Filter For ME315/ME210</t>
  </si>
  <si>
    <t xml:space="preserve">Unit FOC (UFOC/2024/06/001) for Customer - U Kan Kaung , Model - ME315, Sr No. - 66SE30EWNP0003389  &amp; 66SE30EWNP0003399, Inventory Stock </t>
  </si>
  <si>
    <t xml:space="preserve">Engine Head Gasket </t>
  </si>
  <si>
    <r>
      <t xml:space="preserve">               Supplier - A
Name: Min Zaw Oo
Contact No. 09 444788896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No(8)Bayint Naing Market ,Yangon</t>
    </r>
    <r>
      <rPr>
        <sz val="12"/>
        <color theme="1"/>
        <rFont val="Times New Roman"/>
        <family val="1"/>
      </rPr>
      <t xml:space="preserve">
</t>
    </r>
  </si>
  <si>
    <r>
      <t xml:space="preserve">
BU Name         :   ……CE3 BU…………
Proposal No.    :   ………032……………
Proposal Date  :   ……11.6.2024………..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Unit FOC and Inventory Stock </t>
    </r>
  </si>
  <si>
    <t>Reverse Glass For ML20</t>
  </si>
  <si>
    <t>EQ-142-CEIII</t>
  </si>
  <si>
    <t xml:space="preserve">(MR No -0001/1/6/2024) Service use for Repossess machine repair , Model - ML20 , Sr No. - 1000451 (Repossess Machine) </t>
  </si>
  <si>
    <r>
      <t xml:space="preserve">
BU Name         :   ……CE3 BU…………
Proposal No.    :   ………033……………
Proposal Date  :   ……11.6.2024………..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</si>
  <si>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t xml:space="preserve"> Door Lock For ML20</t>
  </si>
  <si>
    <t>NBS502-CEIII</t>
  </si>
  <si>
    <t>(MR No -0003/6/2024) Service use for warranty machine repair , Model - ME75 , Sr No. - 1303</t>
  </si>
  <si>
    <t>Stop Solenoid for ME75</t>
  </si>
  <si>
    <r>
      <t xml:space="preserve">
BU Name         :   ……CE3 BU…………
Proposal No.    :   ………034……………
Proposal Date  :   ……12.6.2024………..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</si>
  <si>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t>Y160-03D-012000-CEIII</t>
  </si>
  <si>
    <r>
      <t xml:space="preserve">
BU Name         :   ……CE3 BU…………
Proposal No.    :   ………036……………
Proposal Date  :   ……12.6.2024………..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</si>
  <si>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r>
      <t xml:space="preserve">
BU Name         :   ……CE3 BU…………
Proposal No.    :   ………035……………
Proposal Date  :   ……12.6.2024………..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TCL BR Customer Order </t>
    </r>
  </si>
  <si>
    <t>CPO-CE3-NPT-2024-6-0005, Customer -Ko U HLA KHAING. For Customer and Inv Stock</t>
  </si>
  <si>
    <r>
      <t xml:space="preserve">
BU Name         :   ……CE3 BU…………
Proposal No.    :   ………037……………
Proposal Date  :   ……13.6.2024………..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Unit FOC and Inventory Stock </t>
    </r>
  </si>
  <si>
    <t xml:space="preserve">                Supplier - A
Name - Anae Gyi
Contact No - 09 977402221
Address - Building (Ka/40), Room (5/6), Market Road, Bayint Naung Market
</t>
  </si>
  <si>
    <r>
      <t xml:space="preserve">               Supplier - C
Name: Shwe Myaing 
Contact No. 09 795337435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…Hall(12), No(11/31), Bayint Naung Market, Mayangone</t>
    </r>
  </si>
  <si>
    <t>Donalson</t>
  </si>
  <si>
    <t>ME210/ME315</t>
  </si>
  <si>
    <t>J233-07A-040010-01-CEIII</t>
  </si>
  <si>
    <t>Air Filter (In+Out) for ME210/ME315</t>
  </si>
  <si>
    <t>Unit FOC For ME315(MC Sr-66SE30EWNP0003389  &amp; 66SE30EWNP0003399)For each 2000hrs,ME210 SRV Use for Ready to sale machine and Inventory Stock-1</t>
  </si>
  <si>
    <t>Have Stock In(CE3-1,HML-1,MDY-4(already deal with customer),MHN-2(have prospect customer),MGK-2(have prospect customer)</t>
  </si>
  <si>
    <t xml:space="preserve">                Supplier - C
Name - Anae Gyi
Contact No - 09 977402221
Address - Building (Ka/40), Room (5/6), Market Road, Bayint Naung Market
</t>
  </si>
  <si>
    <t>J213-84C-011000-CEIII</t>
  </si>
  <si>
    <t>Hydraulic Pilot Filter For ME315/ME375/ME140</t>
  </si>
  <si>
    <t>Unit FOC For ME315(MC Sr-66SE30EWNP0003389  &amp; 66SE30EWNP0003399)For each 2000hrs,ME210 SRV Use for Ready to sale machine and Inventory Stock</t>
  </si>
  <si>
    <t>J213-84A-021000</t>
  </si>
  <si>
    <t xml:space="preserve">Hydraulic pilot filter element (Old -4 Seriies) for ME210 </t>
  </si>
  <si>
    <r>
      <t xml:space="preserve">
BU Name         :   ……CE3 BU…………
Proposal No.    :   ………038……………
Proposal Date  :   ……14.6.2024………..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Unit FOC , Service Use and Inventory Stock </t>
    </r>
  </si>
  <si>
    <t xml:space="preserve">J225-44A-012000-R1-NG </t>
  </si>
  <si>
    <t>Chain Cylinder Seal kit for ME210</t>
  </si>
  <si>
    <t>Service Use (MR No. 0004/11/6/2024), for ready to sale machine, Model - ME210LC, Sr No. - 0000574 (Repossess Machine)</t>
  </si>
  <si>
    <r>
      <t xml:space="preserve">
BU Name         :   ……CE3 BU…………
Proposal No.    :   ………039……………
Proposal Date  :   ……13.6.2024………..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repossess machine repair</t>
    </r>
  </si>
  <si>
    <t>66SE210-396(OEM)</t>
  </si>
  <si>
    <t>Hydraulic Pilot Filter element for ME210((For SH-6 Series)</t>
  </si>
  <si>
    <r>
      <t xml:space="preserve">
BU Name         :   ……CE3 BU…………
Proposal No.    :   ………040……………
Proposal Date  :   ……21.6.2024………..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Unit FOC </t>
    </r>
  </si>
  <si>
    <t>Unit FOC for Customer - U LAH SENG, Model - ME210LC, Sr No. - 66SE22EWNM0000579</t>
  </si>
  <si>
    <t>JX1008L-CEIII</t>
  </si>
  <si>
    <t xml:space="preserve">  
Oil Filter for ML20</t>
  </si>
  <si>
    <t>Fuel Filter for ML20</t>
  </si>
  <si>
    <t>CX0708-CEIII</t>
  </si>
  <si>
    <t xml:space="preserve">CPO-MDY-PT-2024-June-CE3-0010, Customer - Ko Htun Lin, Model - ML20 and Inventory Stock </t>
  </si>
  <si>
    <r>
      <t xml:space="preserve">
BU Name         :   ……CE3 BU…………
Proposal No.    :   ………041……………
Proposal Date  :   ……21.6.2024………..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and Inventory Stock</t>
    </r>
  </si>
  <si>
    <r>
      <t xml:space="preserve">
BU Name         :   ……CE3 BU…………
Proposal No.    :   ………042……………
Proposal Date  :   ……24.6.2024………..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for ready to Sale </t>
    </r>
  </si>
  <si>
    <t>W9501-31070</t>
  </si>
  <si>
    <t>Engine Oil Filter for ME75</t>
  </si>
  <si>
    <t>Fuel Filter for ME75</t>
  </si>
  <si>
    <t>W9501-81020</t>
  </si>
  <si>
    <r>
      <t xml:space="preserve">               Supplier - A
Name: Shwe Myaing 
Contact No. 09 795337435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…Hall(12), No(11/31), Bayint Naung Market, Mayangone</t>
    </r>
  </si>
  <si>
    <t>Service Use (MR No. 0006/24/6/2024), for ready to sale machine, Model - ME75, Sr No. - 1299,1304</t>
  </si>
  <si>
    <r>
      <t xml:space="preserve">
BU Name         :   ……CE3 BU…………
Proposal No.    :   ………043……………
Proposal Date  :   ……27.6.2024………..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</t>
    </r>
  </si>
  <si>
    <t>610800040023(CEIII)</t>
  </si>
  <si>
    <t xml:space="preserve">Engine Head Gasket for ME210/ME315 </t>
  </si>
  <si>
    <t>TCL BR Customer Order (TCL-PO-CE3-2024-06-0006), for Customer - Shan Nway Moe Soung ( U San Ngwe), Model - ME210</t>
  </si>
  <si>
    <r>
      <t xml:space="preserve">
BU Name         :   ……CE3 BU…………
Proposal No.    :   ………044……………
Proposal Date  :   ……27.6.2024………..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</t>
    </r>
  </si>
  <si>
    <t>J221-24A-01000A</t>
  </si>
  <si>
    <t xml:space="preserve">Main Pump Coupling </t>
  </si>
  <si>
    <t>MKN BR Customer Order (CPO-CE 3-MKN-2024-06-0004), for Customer - U AUNG HTINT, Model - ME210</t>
  </si>
  <si>
    <r>
      <t xml:space="preserve">
BU Name         :   ……CE3 BU…………
Proposal No.    :   ………045……………
Proposal Date  :   ……2.7.2024………..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</t>
    </r>
  </si>
  <si>
    <t>MAH BR Customer Order (MAH-CPO-CE3-2024-07-0005), for Customer - U Kyaw Zayar Lin, Model - ME210</t>
  </si>
  <si>
    <t>AV280-210</t>
  </si>
  <si>
    <t>Main Relief Valve for ME210</t>
  </si>
  <si>
    <t>J221-22D-010000-X-NG</t>
  </si>
  <si>
    <t>Center Joint Seal Kit for ME210</t>
  </si>
  <si>
    <r>
      <t xml:space="preserve">
BU Name         :   ……CE3 BU…………
Proposal No.    :   ………046……………
Proposal Date  :   ……8.7.2024………..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Order </t>
    </r>
  </si>
  <si>
    <r>
      <t xml:space="preserve">               Supplier - B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</si>
  <si>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Selling Margin</t>
  </si>
  <si>
    <t>02-CE3-PRT-FRM-003-03</t>
  </si>
  <si>
    <r>
      <t xml:space="preserve">               Supplier -A
Name</t>
    </r>
    <r>
      <rPr>
        <sz val="12"/>
        <color theme="1"/>
        <rFont val="Times New Roman"/>
        <family val="1"/>
      </rPr>
      <t>…Chit Saw Maung…...</t>
    </r>
    <r>
      <rPr>
        <b/>
        <sz val="12"/>
        <color theme="1"/>
        <rFont val="Times New Roman"/>
        <family val="1"/>
      </rPr>
      <t xml:space="preserve">
Contact No. - 09 452118959, 09 31074562, 09 963669973
Address - Building (13), Room (12), Bayint Naung Market, Mayangone</t>
    </r>
  </si>
  <si>
    <t>Air Cleaner Cap</t>
  </si>
  <si>
    <t>J170-07C-050000</t>
  </si>
  <si>
    <t>-</t>
  </si>
  <si>
    <t xml:space="preserve">Service Use for MR-0002/15/7/24, Model - ME75, Sr No. - 1299 , repossess machine repair </t>
  </si>
  <si>
    <t>MKN BR (CPO-CE 3-MKN-2024-07-0005) and TCL BR Customer Order (TCL-PO-CE3-2024-07-0008), for Customer - U HTET AUNG KO, Shan Nway Moe Soung ( U San Ngwe), Model - ME210</t>
  </si>
  <si>
    <r>
      <t xml:space="preserve">
BU Name         :   ……CE3 BU…………
Proposal No.    :   ………CE3-PRT-2024-07-047……
Proposal Date  :   ……15.7.2024………..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Service Use </t>
    </r>
  </si>
  <si>
    <t>Safety Switch for ME210</t>
  </si>
  <si>
    <t>111-4799-CEIII</t>
  </si>
  <si>
    <r>
      <t xml:space="preserve">
BU Name         :   ……CE3 BU…………
Proposal No.    :   ………CE3-PRT-2024-07-048……
Proposal Date  :   ……17.7.2024………..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BR Customer Order </t>
    </r>
  </si>
  <si>
    <t xml:space="preserve">                Supplier - B
Name - Tet Lu Co.,Ltd (Heavy Machinery S'Part)
Contact No.-09 784010861
Address -No.56, Naung Yoe Street, Ma Yan Gone , Yangon.
</t>
  </si>
  <si>
    <r>
      <t xml:space="preserve">
BU Name         :   ……CE3 BU…………
Proposal No.    :   ………CE3-PRT-2024-07-049……
Proposal Date  :   ……17.7.2024………..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BR Customer Order </t>
    </r>
  </si>
  <si>
    <t>MYK BR Customer Order (CPO-CE3-MYK-2024-07-0006), Customer - U Aung Myo,  Model - ME210, Selling Price - $17.19 /Pc</t>
  </si>
  <si>
    <t xml:space="preserve">Safety Solenoid for ME210 </t>
  </si>
  <si>
    <t>TCL BR Customer Order (TCL-PO-CE3-2024-07-0009), Customer - U Aung Paing , Model - ME210, Selling Price - $ 69.05 /Pc</t>
  </si>
  <si>
    <r>
      <t xml:space="preserve">
BU Name         :   ……CE3 BU…………
Proposal No.    :   ………CE3-PRT-2024-07-050……
Proposal Date  :   ……17.7.2024………..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FOC and Inventory Stock </t>
    </r>
  </si>
  <si>
    <t xml:space="preserve">Water Separator for ME210/ML30/ML50/MC10/ME315 </t>
  </si>
  <si>
    <t xml:space="preserve">Unit FOC for Customer - U KAN KAUNG and  U LAH SENG, Model - ME210 and ME315 and Inventory Stock </t>
  </si>
  <si>
    <t>JMV147-9</t>
  </si>
  <si>
    <t>Shaft (15/21T,304 MM) of Travel Motor For ME210</t>
  </si>
  <si>
    <r>
      <t xml:space="preserve">
BU Name         :   ……CE3 BU…………
Proposal No.    :   …CE3-PRT-2024-07-051……
Proposal Date  :   ……18.7.2024………..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MNK BR Customer Order  </t>
    </r>
  </si>
  <si>
    <t>MNK BR Customer Order (CPO-CE 3-MKN-2024-07-0006),  Customer - U HTET AUNG KO, Model - ME210, Selling Price - $74.75/pc</t>
  </si>
  <si>
    <t>Description</t>
  </si>
  <si>
    <r>
      <t xml:space="preserve">
BU Name         :   ……CE3 BU…………
Proposal No.    :   …CE3-PRT-2024-07-052……
Proposal Date  :   ……23.7.2024………..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Service Use </t>
    </r>
  </si>
  <si>
    <t>Main Switch</t>
  </si>
  <si>
    <t xml:space="preserve">No Stock </t>
  </si>
  <si>
    <t xml:space="preserve">Service Use , machine repair for ready to sale , Model - ML20 </t>
  </si>
  <si>
    <r>
      <t xml:space="preserve">
BU Name         :   ……CE3 BU…………
Proposal No.    :   …CE3-PRT-2024-07-053……
Proposal Date  :   ……23.7.2024………..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Service Use </t>
    </r>
  </si>
  <si>
    <t xml:space="preserve">Air Con Belt </t>
  </si>
  <si>
    <t>Service Use , machine repair for ready to sale , Model - ML30, Sr No. - 4061</t>
  </si>
  <si>
    <t xml:space="preserve">Air Compressor </t>
  </si>
  <si>
    <r>
      <t xml:space="preserve">
BU Name         :   ……CE3 BU…………
Proposal No.    :   …CE3-PRT-2024-07-054……
Proposal Date  :   ……23.7.2024………..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Service Use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</si>
</sst>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.0_);_(&quot;$&quot;* \(#,##0.0\);_(&quot;$&quot;* &quot;-&quot;??_);_(@_)"/>
    <numFmt numFmtId="166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8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0" fontId="3" fillId="0" borderId="4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1" applyFont="1" applyBorder="1" applyAlignment="1" applyProtection="1">
      <alignment horizontal="center" vertical="center"/>
      <protection locked="0"/>
    </xf>
    <xf numFmtId="2" fontId="5" fillId="0" borderId="15" xfId="1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Protection="1"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44" fontId="3" fillId="0" borderId="7" xfId="1" applyFont="1" applyBorder="1" applyAlignment="1" applyProtection="1">
      <alignment horizontal="center" vertical="center"/>
      <protection locked="0"/>
    </xf>
    <xf numFmtId="44" fontId="5" fillId="0" borderId="5" xfId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164" fontId="5" fillId="0" borderId="5" xfId="2" applyNumberFormat="1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3" fontId="3" fillId="0" borderId="20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164" fontId="5" fillId="0" borderId="5" xfId="2" applyNumberFormat="1" applyFont="1" applyBorder="1" applyAlignment="1" applyProtection="1">
      <alignment horizontal="left" vertical="center"/>
      <protection locked="0"/>
    </xf>
    <xf numFmtId="164" fontId="3" fillId="0" borderId="10" xfId="2" applyNumberFormat="1" applyFont="1" applyBorder="1" applyAlignment="1" applyProtection="1">
      <alignment horizontal="center" vertical="center"/>
      <protection locked="0"/>
    </xf>
    <xf numFmtId="3" fontId="3" fillId="0" borderId="22" xfId="0" applyNumberFormat="1" applyFont="1" applyBorder="1" applyAlignment="1" applyProtection="1">
      <alignment horizontal="center" vertical="center"/>
      <protection locked="0"/>
    </xf>
    <xf numFmtId="164" fontId="3" fillId="0" borderId="15" xfId="2" applyNumberFormat="1" applyFont="1" applyBorder="1" applyAlignment="1" applyProtection="1">
      <alignment horizontal="center" vertical="center"/>
      <protection locked="0"/>
    </xf>
    <xf numFmtId="0" fontId="3" fillId="0" borderId="23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24" xfId="0" applyFont="1" applyBorder="1" applyProtection="1">
      <protection locked="0"/>
    </xf>
    <xf numFmtId="0" fontId="3" fillId="0" borderId="25" xfId="0" applyFont="1" applyBorder="1" applyProtection="1">
      <protection locked="0"/>
    </xf>
    <xf numFmtId="164" fontId="3" fillId="0" borderId="3" xfId="0" applyNumberFormat="1" applyFont="1" applyBorder="1" applyProtection="1">
      <protection locked="0"/>
    </xf>
    <xf numFmtId="164" fontId="3" fillId="0" borderId="3" xfId="0" applyNumberFormat="1" applyFont="1" applyBorder="1" applyAlignment="1" applyProtection="1">
      <alignment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Protection="1"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44" fontId="3" fillId="0" borderId="3" xfId="1" applyFont="1" applyBorder="1" applyAlignment="1" applyProtection="1">
      <alignment vertical="center"/>
      <protection locked="0"/>
    </xf>
    <xf numFmtId="3" fontId="3" fillId="0" borderId="17" xfId="0" applyNumberFormat="1" applyFont="1" applyBorder="1" applyAlignment="1" applyProtection="1">
      <alignment horizontal="center" vertical="center"/>
      <protection locked="0"/>
    </xf>
    <xf numFmtId="44" fontId="3" fillId="0" borderId="16" xfId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44" fontId="3" fillId="0" borderId="22" xfId="1" applyFont="1" applyBorder="1" applyAlignment="1" applyProtection="1">
      <alignment horizontal="center" vertical="center"/>
      <protection locked="0"/>
    </xf>
    <xf numFmtId="44" fontId="3" fillId="0" borderId="15" xfId="1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4" fontId="3" fillId="0" borderId="27" xfId="2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3" fillId="0" borderId="1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65" fontId="5" fillId="0" borderId="5" xfId="1" applyNumberFormat="1" applyFont="1" applyBorder="1" applyAlignment="1" applyProtection="1">
      <alignment horizontal="center" vertical="center"/>
      <protection locked="0"/>
    </xf>
    <xf numFmtId="166" fontId="3" fillId="0" borderId="3" xfId="0" applyNumberFormat="1" applyFont="1" applyBorder="1" applyAlignment="1" applyProtection="1">
      <alignment vertical="center"/>
      <protection locked="0"/>
    </xf>
    <xf numFmtId="44" fontId="5" fillId="0" borderId="5" xfId="1" applyNumberFormat="1" applyFont="1" applyBorder="1" applyAlignment="1" applyProtection="1">
      <alignment horizontal="center" vertical="center"/>
      <protection locked="0"/>
    </xf>
    <xf numFmtId="4" fontId="3" fillId="0" borderId="7" xfId="0" applyNumberFormat="1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166" fontId="5" fillId="0" borderId="3" xfId="0" applyNumberFormat="1" applyFont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vertical="center"/>
    </xf>
    <xf numFmtId="0" fontId="3" fillId="0" borderId="30" xfId="0" applyFont="1" applyBorder="1" applyAlignment="1" applyProtection="1">
      <alignment horizontal="center" vertical="center"/>
      <protection locked="0"/>
    </xf>
    <xf numFmtId="44" fontId="3" fillId="0" borderId="28" xfId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3" fillId="0" borderId="20" xfId="0" applyFont="1" applyBorder="1" applyAlignment="1" applyProtection="1">
      <alignment vertical="center"/>
      <protection locked="0"/>
    </xf>
    <xf numFmtId="0" fontId="3" fillId="0" borderId="22" xfId="0" applyFont="1" applyBorder="1" applyAlignment="1" applyProtection="1">
      <alignment vertical="center"/>
      <protection locked="0"/>
    </xf>
    <xf numFmtId="0" fontId="3" fillId="0" borderId="23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0" fontId="3" fillId="0" borderId="25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5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3" fillId="0" borderId="7" xfId="2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3" xfId="2" applyNumberFormat="1" applyFont="1" applyBorder="1" applyAlignment="1" applyProtection="1">
      <alignment vertical="center"/>
      <protection locked="0"/>
    </xf>
    <xf numFmtId="44" fontId="3" fillId="0" borderId="7" xfId="1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6" fillId="0" borderId="19" xfId="0" applyFont="1" applyBorder="1" applyAlignment="1" applyProtection="1">
      <alignment horizontal="left" vertical="top" wrapText="1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9" fontId="5" fillId="0" borderId="13" xfId="0" applyNumberFormat="1" applyFont="1" applyBorder="1" applyAlignment="1" applyProtection="1">
      <alignment horizontal="left" vertical="center"/>
      <protection locked="0"/>
    </xf>
    <xf numFmtId="164" fontId="3" fillId="0" borderId="10" xfId="2" applyNumberFormat="1" applyFont="1" applyBorder="1" applyAlignment="1" applyProtection="1">
      <alignment vertical="center"/>
      <protection locked="0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10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437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341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057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8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057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067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048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5372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9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53721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53816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5362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400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11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400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:Hnin Nu Nu Hlaing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410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11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391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5524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8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5524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:Hnin Nu Nu Hlaing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5534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5514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200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72009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857875" y="72104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258300" y="71913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322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389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484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293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172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153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9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5724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57054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10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5724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57054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162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172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153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8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57150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5724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57054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3531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3531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3627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3436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543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543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553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534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543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5436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5532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5341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0483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0483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0579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0388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5626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435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5626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435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534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7534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7543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7524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534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7534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7543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7524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219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219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2293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2102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5530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5626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435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86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86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960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770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8578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8674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8483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1436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1436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1531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1340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686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66865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66960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66770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Yu Nandar 	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8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57500" y="5600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Hnin Nu Nu Hlaing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8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7286625" y="5610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Zarni Aung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8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87050" y="5591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</xdr:col>
      <xdr:colOff>38099</xdr:colOff>
      <xdr:row>0</xdr:row>
      <xdr:rowOff>28575</xdr:rowOff>
    </xdr:from>
    <xdr:to>
      <xdr:col>2</xdr:col>
      <xdr:colOff>690849</xdr:colOff>
      <xdr:row>0</xdr:row>
      <xdr:rowOff>628650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9" y="28575"/>
          <a:ext cx="1100425" cy="600075"/>
        </a:xfrm>
        <a:prstGeom prst="rect">
          <a:avLst/>
        </a:prstGeom>
      </xdr:spPr>
    </xdr:pic>
    <xdr:clientData/>
  </xdr:twoCellAnchor>
  <xdr:oneCellAnchor>
    <xdr:from>
      <xdr:col>13</xdr:col>
      <xdr:colOff>542925</xdr:colOff>
      <xdr:row>0</xdr:row>
      <xdr:rowOff>28575</xdr:rowOff>
    </xdr:from>
    <xdr:ext cx="1059631" cy="59091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1975" y="28575"/>
          <a:ext cx="1059631" cy="590910"/>
        </a:xfrm>
        <a:prstGeom prst="rect">
          <a:avLst/>
        </a:prstGeom>
      </xdr:spPr>
    </xdr:pic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2866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2866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6134100" y="72961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2220575" y="72770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9820275" y="72866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390525</xdr:colOff>
      <xdr:row>0</xdr:row>
      <xdr:rowOff>0</xdr:rowOff>
    </xdr:from>
    <xdr:to>
      <xdr:col>13</xdr:col>
      <xdr:colOff>817598</xdr:colOff>
      <xdr:row>0</xdr:row>
      <xdr:rowOff>488410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5175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666751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9550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1575" y="5153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220325" y="5133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7720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390525</xdr:colOff>
      <xdr:row>0</xdr:row>
      <xdr:rowOff>0</xdr:rowOff>
    </xdr:from>
    <xdr:to>
      <xdr:col>13</xdr:col>
      <xdr:colOff>817598</xdr:colOff>
      <xdr:row>0</xdr:row>
      <xdr:rowOff>488410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5175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666751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9550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1575" y="5153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220325" y="5133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77200" y="5143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390525</xdr:colOff>
      <xdr:row>0</xdr:row>
      <xdr:rowOff>0</xdr:rowOff>
    </xdr:from>
    <xdr:to>
      <xdr:col>13</xdr:col>
      <xdr:colOff>817598</xdr:colOff>
      <xdr:row>0</xdr:row>
      <xdr:rowOff>488410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5175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666751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3054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95500" y="53054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1575" y="53149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220325" y="52958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77200" y="53054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390525</xdr:colOff>
      <xdr:row>0</xdr:row>
      <xdr:rowOff>0</xdr:rowOff>
    </xdr:from>
    <xdr:to>
      <xdr:col>13</xdr:col>
      <xdr:colOff>817598</xdr:colOff>
      <xdr:row>0</xdr:row>
      <xdr:rowOff>488410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5175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666751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4673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095500" y="54673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6875" y="54768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287000" y="54578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43875" y="54673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390525</xdr:colOff>
      <xdr:row>0</xdr:row>
      <xdr:rowOff>0</xdr:rowOff>
    </xdr:from>
    <xdr:to>
      <xdr:col>13</xdr:col>
      <xdr:colOff>817598</xdr:colOff>
      <xdr:row>0</xdr:row>
      <xdr:rowOff>488410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18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666751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96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96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056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865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961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590550</xdr:colOff>
      <xdr:row>0</xdr:row>
      <xdr:rowOff>38100</xdr:rowOff>
    </xdr:from>
    <xdr:to>
      <xdr:col>13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609601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19325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86350" y="5362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58375" y="53435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58075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590550</xdr:colOff>
      <xdr:row>0</xdr:row>
      <xdr:rowOff>38100</xdr:rowOff>
    </xdr:from>
    <xdr:to>
      <xdr:col>13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32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609601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19050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3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219325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4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86350" y="53625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58375" y="53435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7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58075" y="53530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12</xdr:col>
      <xdr:colOff>590550</xdr:colOff>
      <xdr:row>0</xdr:row>
      <xdr:rowOff>38100</xdr:rowOff>
    </xdr:from>
    <xdr:to>
      <xdr:col>13</xdr:col>
      <xdr:colOff>1017623</xdr:colOff>
      <xdr:row>0</xdr:row>
      <xdr:rowOff>526510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32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0</xdr:row>
      <xdr:rowOff>28576</xdr:rowOff>
    </xdr:from>
    <xdr:to>
      <xdr:col>1</xdr:col>
      <xdr:colOff>609601</xdr:colOff>
      <xdr:row>1</xdr:row>
      <xdr:rowOff>18038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6" y="28576"/>
          <a:ext cx="1028700" cy="5609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F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21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/>
      <c r="D5" s="10"/>
      <c r="E5" s="28"/>
      <c r="F5" s="29"/>
      <c r="G5" s="9"/>
      <c r="H5" s="11"/>
      <c r="I5" s="12"/>
      <c r="J5" s="9">
        <v>5</v>
      </c>
      <c r="K5" s="11">
        <v>59000</v>
      </c>
      <c r="L5" s="12">
        <f>J5*K5</f>
        <v>295000</v>
      </c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/>
      <c r="D6" s="10"/>
      <c r="E6" s="28"/>
      <c r="F6" s="14"/>
      <c r="G6" s="9"/>
      <c r="H6" s="11"/>
      <c r="I6" s="12">
        <f>G6*H6</f>
        <v>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6"/>
    </row>
    <row r="7" spans="2:15" ht="27" customHeight="1" x14ac:dyDescent="0.25">
      <c r="B7" s="9">
        <v>3</v>
      </c>
      <c r="C7" s="10"/>
      <c r="D7" s="10"/>
      <c r="E7" s="31"/>
      <c r="F7" s="14"/>
      <c r="G7" s="9"/>
      <c r="H7" s="11"/>
      <c r="I7" s="12"/>
      <c r="J7" s="9">
        <v>0</v>
      </c>
      <c r="K7" s="11" t="s">
        <v>13</v>
      </c>
      <c r="L7" s="12"/>
      <c r="M7" s="9">
        <v>4</v>
      </c>
      <c r="N7" s="11">
        <v>55000</v>
      </c>
      <c r="O7" s="12">
        <f>M7*N7</f>
        <v>220000</v>
      </c>
    </row>
    <row r="8" spans="2:15" ht="27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107" t="s">
        <v>10</v>
      </c>
      <c r="C10" s="108"/>
      <c r="D10" s="108"/>
      <c r="E10" s="108"/>
      <c r="F10" s="109"/>
      <c r="G10" s="17"/>
      <c r="H10" s="18"/>
      <c r="I10" s="20">
        <f>I5+I6+I7+I8+I9</f>
        <v>0</v>
      </c>
      <c r="J10" s="30"/>
      <c r="K10" s="19"/>
      <c r="L10" s="20">
        <f>L5+L6+L7+L8+L9</f>
        <v>295000</v>
      </c>
      <c r="M10" s="21"/>
      <c r="N10" s="22"/>
      <c r="O10" s="27">
        <f>O5+O6+O7+O8+O9</f>
        <v>220000</v>
      </c>
    </row>
    <row r="11" spans="2:15" ht="12" customHeight="1" thickBot="1" x14ac:dyDescent="0.3">
      <c r="B11" s="23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1"/>
    </row>
    <row r="12" spans="2:15" ht="49.5" customHeight="1" thickBot="1" x14ac:dyDescent="0.3">
      <c r="B12" s="107" t="s">
        <v>11</v>
      </c>
      <c r="C12" s="109"/>
      <c r="D12" s="112" t="s">
        <v>20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4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115" t="s">
        <v>12</v>
      </c>
      <c r="N22" s="115"/>
      <c r="O22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E7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22</v>
      </c>
      <c r="C3" s="106"/>
      <c r="D3" s="106"/>
      <c r="E3" s="106"/>
      <c r="G3" s="106" t="s">
        <v>15</v>
      </c>
      <c r="H3" s="106"/>
      <c r="I3" s="106"/>
      <c r="J3" s="106" t="s">
        <v>16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17</v>
      </c>
      <c r="F5" s="14" t="s">
        <v>18</v>
      </c>
      <c r="G5" s="9">
        <v>1</v>
      </c>
      <c r="H5" s="11">
        <v>25000</v>
      </c>
      <c r="I5" s="12">
        <f>G5*H5</f>
        <v>25000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6"/>
    </row>
    <row r="6" spans="2:15" ht="27" customHeight="1" x14ac:dyDescent="0.25">
      <c r="B6" s="9"/>
      <c r="C6" s="10"/>
      <c r="D6" s="10"/>
      <c r="E6" s="28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7" customHeight="1" x14ac:dyDescent="0.25">
      <c r="B7" s="9"/>
      <c r="C7" s="10"/>
      <c r="D7" s="10"/>
      <c r="E7" s="31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7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107" t="s">
        <v>10</v>
      </c>
      <c r="C10" s="108"/>
      <c r="D10" s="108"/>
      <c r="E10" s="108"/>
      <c r="F10" s="109"/>
      <c r="G10" s="17"/>
      <c r="H10" s="18"/>
      <c r="I10" s="20">
        <f>I5+I6+I7+I8+I9</f>
        <v>25000</v>
      </c>
      <c r="J10" s="30"/>
      <c r="K10" s="19"/>
      <c r="L10" s="20">
        <f>L5+L6+L7+L8+L9</f>
        <v>0</v>
      </c>
      <c r="M10" s="21"/>
      <c r="N10" s="22"/>
      <c r="O10" s="20">
        <f>O5+O6+O7+O8+O9</f>
        <v>0</v>
      </c>
    </row>
    <row r="11" spans="2:15" ht="12" customHeight="1" thickBot="1" x14ac:dyDescent="0.3">
      <c r="B11" s="23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1"/>
    </row>
    <row r="12" spans="2:15" ht="49.5" customHeight="1" thickBot="1" x14ac:dyDescent="0.3">
      <c r="B12" s="107" t="s">
        <v>11</v>
      </c>
      <c r="C12" s="109"/>
      <c r="D12" s="112" t="s">
        <v>20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4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115" t="s">
        <v>12</v>
      </c>
      <c r="N22" s="115"/>
      <c r="O22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34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24</v>
      </c>
      <c r="F5" s="14" t="s">
        <v>25</v>
      </c>
      <c r="G5" s="9">
        <v>0</v>
      </c>
      <c r="H5" s="11" t="s">
        <v>13</v>
      </c>
      <c r="I5" s="12"/>
      <c r="J5" s="9">
        <v>5</v>
      </c>
      <c r="K5" s="32">
        <v>34.96</v>
      </c>
      <c r="L5" s="26">
        <f t="shared" ref="L5:L7" si="0">J5*K5</f>
        <v>174.8</v>
      </c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28" t="s">
        <v>27</v>
      </c>
      <c r="F6" s="14" t="s">
        <v>26</v>
      </c>
      <c r="G6" s="9">
        <v>0</v>
      </c>
      <c r="H6" s="11" t="s">
        <v>13</v>
      </c>
      <c r="I6" s="12"/>
      <c r="J6" s="9">
        <v>5</v>
      </c>
      <c r="K6" s="32">
        <v>28.7</v>
      </c>
      <c r="L6" s="26">
        <f t="shared" si="0"/>
        <v>143.5</v>
      </c>
      <c r="M6" s="9">
        <v>0</v>
      </c>
      <c r="N6" s="11" t="s">
        <v>13</v>
      </c>
      <c r="O6" s="12"/>
    </row>
    <row r="7" spans="2:15" ht="27" customHeight="1" x14ac:dyDescent="0.25">
      <c r="B7" s="9">
        <v>3</v>
      </c>
      <c r="C7" s="10" t="s">
        <v>14</v>
      </c>
      <c r="D7" s="10" t="s">
        <v>14</v>
      </c>
      <c r="E7" s="31" t="s">
        <v>29</v>
      </c>
      <c r="F7" s="14" t="s">
        <v>28</v>
      </c>
      <c r="G7" s="9">
        <v>0</v>
      </c>
      <c r="H7" s="11" t="s">
        <v>13</v>
      </c>
      <c r="I7" s="12"/>
      <c r="J7" s="9">
        <v>10</v>
      </c>
      <c r="K7" s="32">
        <v>31.41</v>
      </c>
      <c r="L7" s="26">
        <f t="shared" si="0"/>
        <v>314.10000000000002</v>
      </c>
      <c r="M7" s="9">
        <v>0</v>
      </c>
      <c r="N7" s="11" t="s">
        <v>13</v>
      </c>
      <c r="O7" s="12"/>
    </row>
    <row r="8" spans="2:15" ht="27" customHeight="1" x14ac:dyDescent="0.25">
      <c r="B8" s="9">
        <v>4</v>
      </c>
      <c r="C8" s="10" t="s">
        <v>14</v>
      </c>
      <c r="D8" s="10" t="s">
        <v>32</v>
      </c>
      <c r="E8" s="34" t="s">
        <v>30</v>
      </c>
      <c r="F8" s="13" t="s">
        <v>31</v>
      </c>
      <c r="G8" s="9">
        <v>0</v>
      </c>
      <c r="H8" s="11" t="s">
        <v>13</v>
      </c>
      <c r="I8" s="12"/>
      <c r="J8" s="9">
        <v>1</v>
      </c>
      <c r="K8" s="32">
        <v>24.05</v>
      </c>
      <c r="L8" s="26">
        <f>J8*K8</f>
        <v>24.05</v>
      </c>
      <c r="M8" s="9">
        <v>0</v>
      </c>
      <c r="N8" s="11" t="s">
        <v>13</v>
      </c>
      <c r="O8" s="12"/>
    </row>
    <row r="9" spans="2:15" ht="27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107" t="s">
        <v>10</v>
      </c>
      <c r="C10" s="108"/>
      <c r="D10" s="108"/>
      <c r="E10" s="108"/>
      <c r="F10" s="109"/>
      <c r="G10" s="17"/>
      <c r="H10" s="18"/>
      <c r="I10" s="20">
        <f>I5+I6+I7+I8+I9</f>
        <v>0</v>
      </c>
      <c r="J10" s="30"/>
      <c r="K10" s="19"/>
      <c r="L10" s="33">
        <f>L5+L6+L7+L8+L9</f>
        <v>656.45</v>
      </c>
      <c r="M10" s="21"/>
      <c r="N10" s="22"/>
      <c r="O10" s="20">
        <f>O5+O6+O7+O8+O9</f>
        <v>0</v>
      </c>
    </row>
    <row r="11" spans="2:15" ht="12" customHeight="1" thickBot="1" x14ac:dyDescent="0.3">
      <c r="B11" s="23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1"/>
    </row>
    <row r="12" spans="2:15" ht="49.5" customHeight="1" thickBot="1" x14ac:dyDescent="0.3">
      <c r="B12" s="107" t="s">
        <v>11</v>
      </c>
      <c r="C12" s="109"/>
      <c r="D12" s="112" t="s">
        <v>33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4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>
      <c r="E20" s="25"/>
    </row>
    <row r="21" spans="5:15" ht="15" customHeight="1" x14ac:dyDescent="0.25"/>
    <row r="22" spans="5:15" x14ac:dyDescent="0.25">
      <c r="K22" s="24"/>
      <c r="M22" s="115" t="s">
        <v>12</v>
      </c>
      <c r="N22" s="115"/>
      <c r="O22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0"/>
  <sheetViews>
    <sheetView showGridLines="0" topLeftCell="B6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35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37" t="s">
        <v>36</v>
      </c>
      <c r="F5" s="35" t="s">
        <v>38</v>
      </c>
      <c r="G5" s="9">
        <v>5</v>
      </c>
      <c r="H5" s="11">
        <v>95000</v>
      </c>
      <c r="I5" s="12">
        <f>G5*H5</f>
        <v>475000</v>
      </c>
      <c r="J5" s="9">
        <v>5</v>
      </c>
      <c r="K5" s="32" t="s">
        <v>13</v>
      </c>
      <c r="L5" s="26"/>
      <c r="M5" s="9">
        <v>5</v>
      </c>
      <c r="N5" s="11">
        <v>100000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37" t="s">
        <v>37</v>
      </c>
      <c r="F6" s="35" t="s">
        <v>39</v>
      </c>
      <c r="G6" s="9">
        <v>10</v>
      </c>
      <c r="H6" s="11">
        <v>55000</v>
      </c>
      <c r="I6" s="12">
        <f t="shared" ref="I6:I7" si="0">G6*H6</f>
        <v>550000</v>
      </c>
      <c r="J6" s="9">
        <v>5</v>
      </c>
      <c r="K6" s="32" t="s">
        <v>13</v>
      </c>
      <c r="L6" s="26"/>
      <c r="M6" s="9">
        <v>5</v>
      </c>
      <c r="N6" s="11">
        <v>60000</v>
      </c>
      <c r="O6" s="12"/>
    </row>
    <row r="7" spans="2:15" ht="27" customHeight="1" thickBot="1" x14ac:dyDescent="0.3">
      <c r="B7" s="9">
        <v>3</v>
      </c>
      <c r="C7" s="10" t="s">
        <v>9</v>
      </c>
      <c r="D7" s="10" t="s">
        <v>14</v>
      </c>
      <c r="E7" s="31" t="s">
        <v>41</v>
      </c>
      <c r="F7" s="14" t="s">
        <v>40</v>
      </c>
      <c r="G7" s="9">
        <v>10</v>
      </c>
      <c r="H7" s="11">
        <v>75000</v>
      </c>
      <c r="I7" s="12">
        <f t="shared" si="0"/>
        <v>750000</v>
      </c>
      <c r="J7" s="9">
        <v>10</v>
      </c>
      <c r="K7" s="32" t="s">
        <v>13</v>
      </c>
      <c r="L7" s="26"/>
      <c r="M7" s="9">
        <v>10</v>
      </c>
      <c r="N7" s="11" t="s">
        <v>13</v>
      </c>
      <c r="O7" s="12"/>
    </row>
    <row r="8" spans="2:15" ht="24" customHeight="1" thickBot="1" x14ac:dyDescent="0.3">
      <c r="B8" s="107" t="s">
        <v>10</v>
      </c>
      <c r="C8" s="108"/>
      <c r="D8" s="108"/>
      <c r="E8" s="108"/>
      <c r="F8" s="109"/>
      <c r="G8" s="36">
        <f>G5+G6+G7</f>
        <v>25</v>
      </c>
      <c r="H8" s="18"/>
      <c r="I8" s="36">
        <f>I5+I6+I7</f>
        <v>1775000</v>
      </c>
      <c r="J8" s="30"/>
      <c r="K8" s="19"/>
      <c r="L8" s="33"/>
      <c r="M8" s="21"/>
      <c r="N8" s="22"/>
      <c r="O8" s="33"/>
    </row>
    <row r="9" spans="2:15" ht="12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49.5" customHeight="1" thickBot="1" x14ac:dyDescent="0.3">
      <c r="B10" s="107" t="s">
        <v>11</v>
      </c>
      <c r="C10" s="109"/>
      <c r="D10" s="112" t="s">
        <v>43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/>
    <row r="20" spans="5:15" x14ac:dyDescent="0.25">
      <c r="K20" s="24"/>
      <c r="M20" s="115" t="s">
        <v>12</v>
      </c>
      <c r="N20" s="115"/>
      <c r="O20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0:O20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"/>
  <sheetViews>
    <sheetView showGridLines="0" topLeftCell="D4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46</v>
      </c>
      <c r="C3" s="106"/>
      <c r="D3" s="106"/>
      <c r="E3" s="106"/>
      <c r="G3" s="106" t="s">
        <v>48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44</v>
      </c>
      <c r="F5" s="35" t="s">
        <v>45</v>
      </c>
      <c r="G5" s="41">
        <v>2</v>
      </c>
      <c r="H5" s="38">
        <v>55000</v>
      </c>
      <c r="I5" s="12">
        <f>G5*H5</f>
        <v>110000</v>
      </c>
      <c r="J5" s="9">
        <v>2</v>
      </c>
      <c r="K5" s="32" t="s">
        <v>13</v>
      </c>
      <c r="L5" s="26"/>
      <c r="M5" s="9">
        <v>2</v>
      </c>
      <c r="N5" s="11" t="s">
        <v>13</v>
      </c>
      <c r="O5" s="26"/>
    </row>
    <row r="6" spans="2:15" ht="24" customHeight="1" thickBot="1" x14ac:dyDescent="0.3">
      <c r="B6" s="107" t="s">
        <v>10</v>
      </c>
      <c r="C6" s="108"/>
      <c r="D6" s="108"/>
      <c r="E6" s="108"/>
      <c r="F6" s="109"/>
      <c r="G6" s="40">
        <v>2</v>
      </c>
      <c r="H6" s="39"/>
      <c r="I6" s="36">
        <f>I5</f>
        <v>110000</v>
      </c>
      <c r="J6" s="30"/>
      <c r="K6" s="19"/>
      <c r="L6" s="33"/>
      <c r="M6" s="21"/>
      <c r="N6" s="22"/>
      <c r="O6" s="33"/>
    </row>
    <row r="7" spans="2:15" ht="12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49.5" customHeight="1" thickBot="1" x14ac:dyDescent="0.3">
      <c r="B8" s="107" t="s">
        <v>11</v>
      </c>
      <c r="C8" s="109"/>
      <c r="D8" s="112" t="s">
        <v>47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4"/>
    </row>
    <row r="9" spans="2:15" ht="15" customHeight="1" x14ac:dyDescent="0.25">
      <c r="E9" s="25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11:15" ht="15" customHeight="1" x14ac:dyDescent="0.25"/>
    <row r="18" spans="11:15" x14ac:dyDescent="0.25">
      <c r="K18" s="24"/>
      <c r="M18" s="115" t="s">
        <v>12</v>
      </c>
      <c r="N18" s="115"/>
      <c r="O18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8:O18"/>
  </mergeCells>
  <pageMargins left="0" right="0" top="0" bottom="0" header="0" footer="0"/>
  <pageSetup paperSize="9" scale="6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9"/>
  <sheetViews>
    <sheetView showGridLines="0" topLeftCell="C1" zoomScaleNormal="100" workbookViewId="0">
      <selection activeCell="E21" sqref="E2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54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50</v>
      </c>
      <c r="F5" s="35">
        <v>1000495963</v>
      </c>
      <c r="G5" s="41">
        <v>20</v>
      </c>
      <c r="H5" s="38">
        <v>49000</v>
      </c>
      <c r="I5" s="12">
        <f>G5*H5</f>
        <v>980000</v>
      </c>
      <c r="J5" s="41">
        <v>20</v>
      </c>
      <c r="K5" s="32" t="s">
        <v>13</v>
      </c>
      <c r="L5" s="26"/>
      <c r="M5" s="41">
        <v>20</v>
      </c>
      <c r="N5" s="11" t="s">
        <v>13</v>
      </c>
      <c r="O5" s="26"/>
    </row>
    <row r="6" spans="2:15" ht="27" customHeight="1" thickBot="1" x14ac:dyDescent="0.3">
      <c r="B6" s="9">
        <v>2</v>
      </c>
      <c r="C6" s="10" t="s">
        <v>9</v>
      </c>
      <c r="D6" s="10" t="s">
        <v>52</v>
      </c>
      <c r="E6" s="37" t="s">
        <v>51</v>
      </c>
      <c r="F6" s="35">
        <v>1000422384</v>
      </c>
      <c r="G6" s="41">
        <v>20</v>
      </c>
      <c r="H6" s="38">
        <v>31500</v>
      </c>
      <c r="I6" s="12">
        <f>G6*H6</f>
        <v>630000</v>
      </c>
      <c r="J6" s="41">
        <v>20</v>
      </c>
      <c r="K6" s="32" t="s">
        <v>13</v>
      </c>
      <c r="L6" s="26"/>
      <c r="M6" s="41">
        <v>20</v>
      </c>
      <c r="N6" s="11" t="s">
        <v>13</v>
      </c>
      <c r="O6" s="26"/>
    </row>
    <row r="7" spans="2:15" ht="24" customHeight="1" thickBot="1" x14ac:dyDescent="0.3">
      <c r="B7" s="107" t="s">
        <v>10</v>
      </c>
      <c r="C7" s="108"/>
      <c r="D7" s="108"/>
      <c r="E7" s="108"/>
      <c r="F7" s="109"/>
      <c r="G7" s="40">
        <f>G5+G6</f>
        <v>40</v>
      </c>
      <c r="H7" s="39"/>
      <c r="I7" s="36">
        <f>I5+I6</f>
        <v>1610000</v>
      </c>
      <c r="J7" s="30"/>
      <c r="K7" s="19"/>
      <c r="L7" s="33"/>
      <c r="M7" s="21"/>
      <c r="N7" s="22"/>
      <c r="O7" s="33"/>
    </row>
    <row r="8" spans="2:15" ht="12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49.5" customHeight="1" thickBot="1" x14ac:dyDescent="0.3">
      <c r="B9" s="107" t="s">
        <v>11</v>
      </c>
      <c r="C9" s="109"/>
      <c r="D9" s="112" t="s">
        <v>53</v>
      </c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4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/>
    <row r="19" spans="5:15" x14ac:dyDescent="0.25">
      <c r="K19" s="24"/>
      <c r="M19" s="115" t="s">
        <v>12</v>
      </c>
      <c r="N19" s="115"/>
      <c r="O19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19:O19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1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55</v>
      </c>
      <c r="C3" s="106"/>
      <c r="D3" s="106"/>
      <c r="E3" s="106"/>
      <c r="G3" s="106" t="s">
        <v>56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x14ac:dyDescent="0.25">
      <c r="B5" s="9">
        <v>1</v>
      </c>
      <c r="C5" s="10" t="s">
        <v>9</v>
      </c>
      <c r="D5" s="10" t="s">
        <v>14</v>
      </c>
      <c r="E5" s="28" t="s">
        <v>57</v>
      </c>
      <c r="F5" s="14" t="s">
        <v>58</v>
      </c>
      <c r="G5" s="9">
        <v>2</v>
      </c>
      <c r="H5" s="11">
        <v>185000</v>
      </c>
      <c r="I5" s="12">
        <f>G5*H5</f>
        <v>370000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26"/>
    </row>
    <row r="6" spans="2:15" ht="27" customHeight="1" x14ac:dyDescent="0.25">
      <c r="B6" s="9">
        <v>2</v>
      </c>
      <c r="C6" s="10" t="s">
        <v>9</v>
      </c>
      <c r="D6" s="10" t="s">
        <v>14</v>
      </c>
      <c r="E6" s="28" t="s">
        <v>59</v>
      </c>
      <c r="F6" s="14" t="s">
        <v>60</v>
      </c>
      <c r="G6" s="9">
        <v>2</v>
      </c>
      <c r="H6" s="11">
        <v>180000</v>
      </c>
      <c r="I6" s="12">
        <f t="shared" ref="I6:I7" si="0">G6*H6</f>
        <v>360000</v>
      </c>
      <c r="J6" s="9">
        <v>0</v>
      </c>
      <c r="K6" s="11" t="s">
        <v>13</v>
      </c>
      <c r="L6" s="26"/>
      <c r="M6" s="9">
        <v>0</v>
      </c>
      <c r="N6" s="11" t="s">
        <v>13</v>
      </c>
      <c r="O6" s="12"/>
    </row>
    <row r="7" spans="2:15" ht="27" customHeight="1" x14ac:dyDescent="0.25">
      <c r="B7" s="9">
        <v>3</v>
      </c>
      <c r="C7" s="10" t="s">
        <v>14</v>
      </c>
      <c r="D7" s="10" t="s">
        <v>14</v>
      </c>
      <c r="E7" s="31" t="s">
        <v>61</v>
      </c>
      <c r="F7" s="14" t="s">
        <v>62</v>
      </c>
      <c r="G7" s="9">
        <v>2</v>
      </c>
      <c r="H7" s="11">
        <v>180000</v>
      </c>
      <c r="I7" s="12">
        <f t="shared" si="0"/>
        <v>360000</v>
      </c>
      <c r="J7" s="9">
        <v>0</v>
      </c>
      <c r="K7" s="11" t="s">
        <v>13</v>
      </c>
      <c r="L7" s="26"/>
      <c r="M7" s="9">
        <v>0</v>
      </c>
      <c r="N7" s="11" t="s">
        <v>13</v>
      </c>
      <c r="O7" s="12"/>
    </row>
    <row r="8" spans="2:15" ht="27" customHeight="1" thickBot="1" x14ac:dyDescent="0.3">
      <c r="B8" s="9"/>
      <c r="C8" s="10"/>
      <c r="D8" s="10"/>
      <c r="E8" s="15"/>
      <c r="F8" s="14"/>
      <c r="G8" s="16"/>
      <c r="H8" s="11"/>
      <c r="I8" s="12"/>
      <c r="J8" s="9"/>
      <c r="K8" s="11"/>
      <c r="L8" s="12"/>
      <c r="M8" s="12"/>
      <c r="N8" s="11"/>
      <c r="O8" s="12"/>
    </row>
    <row r="9" spans="2:15" ht="24" customHeight="1" thickBot="1" x14ac:dyDescent="0.3">
      <c r="B9" s="107" t="s">
        <v>10</v>
      </c>
      <c r="C9" s="108"/>
      <c r="D9" s="108"/>
      <c r="E9" s="108"/>
      <c r="F9" s="109"/>
      <c r="G9" s="17"/>
      <c r="H9" s="18"/>
      <c r="I9" s="42">
        <f>I7+I6+I5</f>
        <v>1090000</v>
      </c>
      <c r="J9" s="30"/>
      <c r="K9" s="19"/>
      <c r="L9" s="33"/>
      <c r="M9" s="21"/>
      <c r="N9" s="22"/>
      <c r="O9" s="20" t="e">
        <f>O5+O6+O7+#REF!+O8</f>
        <v>#REF!</v>
      </c>
    </row>
    <row r="10" spans="2:15" ht="12" customHeight="1" thickBot="1" x14ac:dyDescent="0.3">
      <c r="B10" s="23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2:15" ht="49.5" customHeight="1" thickBot="1" x14ac:dyDescent="0.3">
      <c r="B11" s="107" t="s">
        <v>11</v>
      </c>
      <c r="C11" s="109"/>
      <c r="D11" s="112" t="s">
        <v>63</v>
      </c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4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>
      <c r="E19" s="25"/>
    </row>
    <row r="20" spans="5:15" ht="15" customHeight="1" x14ac:dyDescent="0.25"/>
    <row r="21" spans="5:15" x14ac:dyDescent="0.25">
      <c r="K21" s="24"/>
      <c r="M21" s="115" t="s">
        <v>12</v>
      </c>
      <c r="N21" s="115"/>
      <c r="O21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9:F9"/>
    <mergeCell ref="C10:O10"/>
    <mergeCell ref="B11:C11"/>
    <mergeCell ref="D11:O11"/>
    <mergeCell ref="M21:O21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64</v>
      </c>
      <c r="C3" s="106"/>
      <c r="D3" s="106"/>
      <c r="E3" s="106"/>
      <c r="G3" s="106" t="s">
        <v>65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66</v>
      </c>
      <c r="F5" s="14" t="s">
        <v>67</v>
      </c>
      <c r="G5" s="9">
        <v>2</v>
      </c>
      <c r="H5" s="11">
        <v>80000</v>
      </c>
      <c r="I5" s="43">
        <f>G5*H5</f>
        <v>160000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26"/>
    </row>
    <row r="6" spans="2:15" ht="24" customHeight="1" thickBot="1" x14ac:dyDescent="0.3">
      <c r="B6" s="107" t="s">
        <v>10</v>
      </c>
      <c r="C6" s="108"/>
      <c r="D6" s="108"/>
      <c r="E6" s="108"/>
      <c r="F6" s="109"/>
      <c r="G6" s="17"/>
      <c r="H6" s="18"/>
      <c r="I6" s="42">
        <v>160000</v>
      </c>
      <c r="J6" s="30"/>
      <c r="K6" s="19"/>
      <c r="L6" s="33"/>
      <c r="M6" s="21"/>
      <c r="N6" s="22"/>
      <c r="O6" s="20" t="e">
        <f>O5+#REF!+#REF!+#REF!+#REF!</f>
        <v>#REF!</v>
      </c>
    </row>
    <row r="7" spans="2:15" ht="12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49.5" customHeight="1" thickBot="1" x14ac:dyDescent="0.3">
      <c r="B8" s="107" t="s">
        <v>11</v>
      </c>
      <c r="C8" s="109"/>
      <c r="D8" s="112" t="s">
        <v>68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4"/>
    </row>
    <row r="9" spans="2:15" ht="15" customHeight="1" x14ac:dyDescent="0.25">
      <c r="E9" s="25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11:15" ht="15" customHeight="1" x14ac:dyDescent="0.25"/>
    <row r="18" spans="11:15" x14ac:dyDescent="0.25">
      <c r="K18" s="24"/>
      <c r="M18" s="115" t="s">
        <v>12</v>
      </c>
      <c r="N18" s="115"/>
      <c r="O18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8:O18"/>
  </mergeCells>
  <pageMargins left="0" right="0" top="0" bottom="0" header="0" footer="0"/>
  <pageSetup paperSize="9" scale="6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workbookViewId="0">
      <selection activeCell="F13" sqref="F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106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06" t="s">
        <v>80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70</v>
      </c>
      <c r="F5" s="14" t="s">
        <v>69</v>
      </c>
      <c r="G5" s="9">
        <v>32</v>
      </c>
      <c r="H5" s="44">
        <v>2500</v>
      </c>
      <c r="I5" s="45">
        <f>G5*H5</f>
        <v>80000</v>
      </c>
      <c r="J5" s="9">
        <v>0</v>
      </c>
      <c r="K5" s="11" t="s">
        <v>13</v>
      </c>
      <c r="L5" s="26"/>
      <c r="M5" s="9">
        <v>32</v>
      </c>
      <c r="N5" s="11">
        <v>2700</v>
      </c>
      <c r="O5" s="45">
        <f>M5*N5</f>
        <v>86400</v>
      </c>
    </row>
    <row r="6" spans="2:15" ht="37.5" customHeight="1" thickBot="1" x14ac:dyDescent="0.3">
      <c r="B6" s="9">
        <v>2</v>
      </c>
      <c r="C6" s="10" t="s">
        <v>9</v>
      </c>
      <c r="D6" s="10" t="s">
        <v>14</v>
      </c>
      <c r="E6" s="28" t="s">
        <v>73</v>
      </c>
      <c r="F6" s="14" t="s">
        <v>72</v>
      </c>
      <c r="G6" s="9">
        <v>2</v>
      </c>
      <c r="H6" s="44">
        <v>150000</v>
      </c>
      <c r="I6" s="45">
        <f>G6*H6</f>
        <v>300000</v>
      </c>
      <c r="J6" s="9">
        <v>0</v>
      </c>
      <c r="K6" s="11" t="s">
        <v>13</v>
      </c>
      <c r="L6" s="49"/>
      <c r="M6" s="9">
        <v>0</v>
      </c>
      <c r="N6" s="11" t="s">
        <v>13</v>
      </c>
      <c r="O6" s="47"/>
    </row>
    <row r="7" spans="2:15" ht="24" customHeight="1" x14ac:dyDescent="0.25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4" customHeight="1" thickBot="1" x14ac:dyDescent="0.3">
      <c r="B8" s="46"/>
      <c r="C8" s="15"/>
      <c r="D8" s="15"/>
      <c r="E8" s="15"/>
      <c r="F8" s="47"/>
      <c r="G8" s="46"/>
      <c r="H8" s="15"/>
      <c r="I8" s="47"/>
      <c r="J8" s="48"/>
      <c r="K8" s="15"/>
      <c r="L8" s="49"/>
      <c r="M8" s="46"/>
      <c r="N8" s="15"/>
      <c r="O8" s="47"/>
    </row>
    <row r="9" spans="2:15" ht="27" customHeight="1" thickBot="1" x14ac:dyDescent="0.3">
      <c r="B9" s="107" t="s">
        <v>10</v>
      </c>
      <c r="C9" s="108"/>
      <c r="D9" s="108"/>
      <c r="E9" s="108"/>
      <c r="F9" s="109"/>
      <c r="G9" s="51">
        <f>G5+G6+G7+G8</f>
        <v>34</v>
      </c>
      <c r="H9" s="18"/>
      <c r="I9" s="51">
        <f>I5+I6+I7+I8</f>
        <v>380000</v>
      </c>
      <c r="J9" s="50">
        <f>J5+J6+J7+J8</f>
        <v>0</v>
      </c>
      <c r="K9" s="50"/>
      <c r="L9" s="50">
        <f>L5+L6+L7+L8</f>
        <v>0</v>
      </c>
      <c r="M9" s="50"/>
      <c r="N9" s="50"/>
      <c r="O9" s="50"/>
    </row>
    <row r="10" spans="2:15" ht="10.5" customHeight="1" thickBot="1" x14ac:dyDescent="0.3">
      <c r="B10" s="23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2:15" ht="50.25" customHeight="1" thickBot="1" x14ac:dyDescent="0.3">
      <c r="B11" s="107" t="s">
        <v>11</v>
      </c>
      <c r="C11" s="109"/>
      <c r="D11" s="117" t="s">
        <v>74</v>
      </c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/>
    <row r="18" spans="5:15" ht="15" customHeight="1" x14ac:dyDescent="0.25">
      <c r="E18" s="25"/>
    </row>
    <row r="19" spans="5:15" ht="15" customHeight="1" x14ac:dyDescent="0.25"/>
    <row r="20" spans="5:15" ht="11.25" customHeight="1" x14ac:dyDescent="0.25"/>
    <row r="21" spans="5:15" ht="11.25" customHeight="1" x14ac:dyDescent="0.25"/>
    <row r="22" spans="5:15" x14ac:dyDescent="0.25">
      <c r="K22" s="24"/>
      <c r="M22" s="115" t="s">
        <v>71</v>
      </c>
      <c r="N22" s="115"/>
      <c r="O22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9:F9"/>
    <mergeCell ref="C10:O10"/>
    <mergeCell ref="B11:C11"/>
    <mergeCell ref="D11:O11"/>
    <mergeCell ref="M22:O22"/>
  </mergeCells>
  <pageMargins left="0" right="0" top="0.19" bottom="0.27" header="0.21" footer="0.21"/>
  <pageSetup paperSize="9" scale="70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75</v>
      </c>
      <c r="C3" s="106"/>
      <c r="D3" s="106"/>
      <c r="E3" s="106"/>
      <c r="G3" s="106" t="s">
        <v>76</v>
      </c>
      <c r="H3" s="106"/>
      <c r="I3" s="106"/>
      <c r="J3" s="106" t="s">
        <v>23</v>
      </c>
      <c r="K3" s="106"/>
      <c r="L3" s="106"/>
      <c r="M3" s="106" t="s">
        <v>79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78</v>
      </c>
      <c r="E5" s="28" t="s">
        <v>77</v>
      </c>
      <c r="F5" s="14" t="s">
        <v>107</v>
      </c>
      <c r="G5" s="52">
        <v>4</v>
      </c>
      <c r="H5" s="44">
        <v>188100</v>
      </c>
      <c r="I5" s="45">
        <f>G5*H5</f>
        <v>752400</v>
      </c>
      <c r="J5" s="9">
        <v>0</v>
      </c>
      <c r="K5" s="11" t="s">
        <v>13</v>
      </c>
      <c r="L5" s="26"/>
      <c r="M5" s="52">
        <v>4</v>
      </c>
      <c r="N5" s="11">
        <v>290000</v>
      </c>
      <c r="O5" s="45">
        <f>M5*N5</f>
        <v>1160000</v>
      </c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4</v>
      </c>
      <c r="H6" s="39"/>
      <c r="I6" s="45">
        <f>I5</f>
        <v>752400</v>
      </c>
      <c r="J6" s="50"/>
      <c r="K6" s="50"/>
      <c r="L6" s="50"/>
      <c r="M6" s="41">
        <v>4</v>
      </c>
      <c r="N6" s="53"/>
      <c r="O6" s="45">
        <v>1160000</v>
      </c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87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J3" sqref="J3:L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85</v>
      </c>
      <c r="C3" s="106"/>
      <c r="D3" s="106"/>
      <c r="E3" s="106"/>
      <c r="G3" s="106" t="s">
        <v>83</v>
      </c>
      <c r="H3" s="106"/>
      <c r="I3" s="106"/>
      <c r="J3" s="106" t="s">
        <v>84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81</v>
      </c>
      <c r="F5" s="14" t="s">
        <v>82</v>
      </c>
      <c r="G5" s="9">
        <v>1</v>
      </c>
      <c r="H5" s="44">
        <v>1026</v>
      </c>
      <c r="I5" s="45">
        <f>G5*H5</f>
        <v>1026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x14ac:dyDescent="0.25">
      <c r="B6" s="46"/>
      <c r="C6" s="15"/>
      <c r="D6" s="15"/>
      <c r="E6" s="15"/>
      <c r="F6" s="47"/>
      <c r="G6" s="46"/>
      <c r="H6" s="15"/>
      <c r="I6" s="47"/>
      <c r="J6" s="48"/>
      <c r="K6" s="15"/>
      <c r="L6" s="49"/>
      <c r="M6" s="46"/>
      <c r="N6" s="15"/>
      <c r="O6" s="47"/>
    </row>
    <row r="7" spans="2:15" ht="24" customHeight="1" thickBot="1" x14ac:dyDescent="0.3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51">
        <v>1</v>
      </c>
      <c r="H8" s="18"/>
      <c r="I8" s="51">
        <f>I5+I6+I7</f>
        <v>1026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86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1:O21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88</v>
      </c>
      <c r="C3" s="106"/>
      <c r="D3" s="106"/>
      <c r="E3" s="106"/>
      <c r="G3" s="106" t="s">
        <v>92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90</v>
      </c>
      <c r="E5" s="28" t="s">
        <v>89</v>
      </c>
      <c r="F5" s="14">
        <v>13023543</v>
      </c>
      <c r="G5" s="9">
        <v>1</v>
      </c>
      <c r="H5" s="44">
        <v>18500</v>
      </c>
      <c r="I5" s="45">
        <v>18500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x14ac:dyDescent="0.25">
      <c r="B6" s="46"/>
      <c r="C6" s="15"/>
      <c r="D6" s="15"/>
      <c r="E6" s="15"/>
      <c r="F6" s="47"/>
      <c r="G6" s="46"/>
      <c r="H6" s="15"/>
      <c r="I6" s="47"/>
      <c r="J6" s="48"/>
      <c r="K6" s="15"/>
      <c r="L6" s="49"/>
      <c r="M6" s="46"/>
      <c r="N6" s="15"/>
      <c r="O6" s="47"/>
    </row>
    <row r="7" spans="2:15" ht="24" customHeight="1" thickBot="1" x14ac:dyDescent="0.3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51">
        <v>1</v>
      </c>
      <c r="H8" s="18"/>
      <c r="I8" s="51">
        <v>18500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108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1:O21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C1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93</v>
      </c>
      <c r="C3" s="106"/>
      <c r="D3" s="106"/>
      <c r="E3" s="106"/>
      <c r="G3" s="106" t="s">
        <v>96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90</v>
      </c>
      <c r="E5" s="28" t="s">
        <v>97</v>
      </c>
      <c r="F5" s="14" t="s">
        <v>94</v>
      </c>
      <c r="G5" s="9">
        <v>1</v>
      </c>
      <c r="H5" s="44">
        <v>86000</v>
      </c>
      <c r="I5" s="45">
        <f>G5*H5</f>
        <v>86000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30.75" customHeight="1" thickBot="1" x14ac:dyDescent="0.3">
      <c r="B6" s="46">
        <v>2</v>
      </c>
      <c r="C6" s="10" t="s">
        <v>9</v>
      </c>
      <c r="D6" s="10" t="s">
        <v>90</v>
      </c>
      <c r="E6" s="54" t="s">
        <v>98</v>
      </c>
      <c r="F6" s="29" t="s">
        <v>95</v>
      </c>
      <c r="G6" s="9">
        <v>2</v>
      </c>
      <c r="H6" s="44">
        <v>51000</v>
      </c>
      <c r="I6" s="45">
        <f>G6*H6</f>
        <v>102000</v>
      </c>
      <c r="J6" s="9">
        <v>0</v>
      </c>
      <c r="K6" s="11" t="s">
        <v>13</v>
      </c>
      <c r="L6" s="49"/>
      <c r="M6" s="9">
        <v>0</v>
      </c>
      <c r="N6" s="11" t="s">
        <v>13</v>
      </c>
      <c r="O6" s="47"/>
    </row>
    <row r="7" spans="2:15" ht="24" customHeight="1" thickBot="1" x14ac:dyDescent="0.3">
      <c r="B7" s="46"/>
      <c r="C7" s="15"/>
      <c r="D7" s="15"/>
      <c r="E7" s="15"/>
      <c r="F7" s="47"/>
      <c r="G7" s="1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41">
        <v>3</v>
      </c>
      <c r="H8" s="39"/>
      <c r="I8" s="51">
        <f>I5+I6+I7</f>
        <v>188000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99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1:O21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100</v>
      </c>
      <c r="C3" s="106"/>
      <c r="D3" s="106"/>
      <c r="E3" s="106"/>
      <c r="G3" s="106" t="s">
        <v>101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103</v>
      </c>
      <c r="E5" s="28" t="s">
        <v>102</v>
      </c>
      <c r="F5" s="14" t="s">
        <v>104</v>
      </c>
      <c r="G5" s="9">
        <v>1</v>
      </c>
      <c r="H5" s="44">
        <v>350000</v>
      </c>
      <c r="I5" s="45">
        <f>G5*H5</f>
        <v>350000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1</v>
      </c>
      <c r="H7" s="39"/>
      <c r="I7" s="51">
        <f>I5+I6</f>
        <v>350000</v>
      </c>
      <c r="J7" s="50"/>
      <c r="K7" s="50"/>
      <c r="L7" s="50"/>
      <c r="M7" s="50"/>
      <c r="N7" s="50"/>
      <c r="O7" s="50"/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105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20:O2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B1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109</v>
      </c>
      <c r="C3" s="106"/>
      <c r="D3" s="106"/>
      <c r="E3" s="106"/>
      <c r="G3" s="106" t="s">
        <v>110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112</v>
      </c>
      <c r="F5" s="14" t="s">
        <v>111</v>
      </c>
      <c r="G5" s="9">
        <v>200</v>
      </c>
      <c r="H5" s="44">
        <v>2900</v>
      </c>
      <c r="I5" s="45">
        <f>G5*H5</f>
        <v>580000</v>
      </c>
      <c r="J5" s="9">
        <v>0</v>
      </c>
      <c r="K5" s="11" t="s">
        <v>13</v>
      </c>
      <c r="L5" s="26"/>
      <c r="M5" s="9">
        <v>200</v>
      </c>
      <c r="N5" s="11">
        <v>3800</v>
      </c>
      <c r="O5" s="45">
        <f>M5*N5</f>
        <v>760000</v>
      </c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200</v>
      </c>
      <c r="H7" s="39"/>
      <c r="I7" s="51">
        <f>I5+I6</f>
        <v>580000</v>
      </c>
      <c r="J7" s="51">
        <f t="shared" ref="J7:O7" si="0">J5+J6</f>
        <v>0</v>
      </c>
      <c r="K7" s="51"/>
      <c r="L7" s="51"/>
      <c r="M7" s="51">
        <f t="shared" si="0"/>
        <v>200</v>
      </c>
      <c r="N7" s="51">
        <f t="shared" si="0"/>
        <v>3800</v>
      </c>
      <c r="O7" s="51">
        <f t="shared" si="0"/>
        <v>760000</v>
      </c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113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20:O2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D9" sqref="D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114</v>
      </c>
      <c r="C3" s="106"/>
      <c r="D3" s="106"/>
      <c r="E3" s="106"/>
      <c r="G3" s="106" t="s">
        <v>83</v>
      </c>
      <c r="H3" s="106"/>
      <c r="I3" s="106"/>
      <c r="J3" s="106" t="s">
        <v>118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117</v>
      </c>
      <c r="F5" s="14" t="s">
        <v>116</v>
      </c>
      <c r="G5" s="9">
        <v>1</v>
      </c>
      <c r="H5" s="44">
        <v>1963.32</v>
      </c>
      <c r="I5" s="45">
        <f>G5*H5</f>
        <v>1963.32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200</v>
      </c>
      <c r="H7" s="39"/>
      <c r="I7" s="55">
        <v>1963.32</v>
      </c>
      <c r="J7" s="51">
        <f t="shared" ref="J7:O7" si="0">J5+J6</f>
        <v>0</v>
      </c>
      <c r="K7" s="51"/>
      <c r="L7" s="51"/>
      <c r="M7" s="51">
        <f t="shared" si="0"/>
        <v>0</v>
      </c>
      <c r="N7" s="51"/>
      <c r="O7" s="51">
        <f t="shared" si="0"/>
        <v>0</v>
      </c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113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20:O2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9"/>
  <sheetViews>
    <sheetView showGridLines="0" topLeftCell="C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123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14</v>
      </c>
      <c r="E5" s="37" t="s">
        <v>120</v>
      </c>
      <c r="F5" s="35" t="s">
        <v>119</v>
      </c>
      <c r="G5" s="41">
        <v>30</v>
      </c>
      <c r="H5" s="38">
        <v>104000</v>
      </c>
      <c r="I5" s="12">
        <f>G5*H5</f>
        <v>3120000</v>
      </c>
      <c r="J5" s="41"/>
      <c r="K5" s="32" t="s">
        <v>13</v>
      </c>
      <c r="L5" s="26"/>
      <c r="M5" s="41"/>
      <c r="N5" s="11" t="s">
        <v>13</v>
      </c>
      <c r="O5" s="26"/>
    </row>
    <row r="6" spans="2:15" ht="27" customHeight="1" thickBot="1" x14ac:dyDescent="0.3">
      <c r="B6" s="9">
        <v>2</v>
      </c>
      <c r="C6" s="10" t="s">
        <v>9</v>
      </c>
      <c r="D6" s="10" t="s">
        <v>14</v>
      </c>
      <c r="E6" s="37" t="s">
        <v>122</v>
      </c>
      <c r="F6" s="35" t="s">
        <v>121</v>
      </c>
      <c r="G6" s="41">
        <v>30</v>
      </c>
      <c r="H6" s="38">
        <v>44000</v>
      </c>
      <c r="I6" s="12">
        <f>G6*H6</f>
        <v>1320000</v>
      </c>
      <c r="J6" s="41"/>
      <c r="K6" s="32" t="s">
        <v>13</v>
      </c>
      <c r="L6" s="26"/>
      <c r="M6" s="41"/>
      <c r="N6" s="11" t="s">
        <v>13</v>
      </c>
      <c r="O6" s="26"/>
    </row>
    <row r="7" spans="2:15" ht="24" customHeight="1" thickBot="1" x14ac:dyDescent="0.3">
      <c r="B7" s="107" t="s">
        <v>10</v>
      </c>
      <c r="C7" s="108"/>
      <c r="D7" s="108"/>
      <c r="E7" s="108"/>
      <c r="F7" s="109"/>
      <c r="G7" s="40">
        <f>G5+G6</f>
        <v>60</v>
      </c>
      <c r="H7" s="39"/>
      <c r="I7" s="36">
        <f>I5+I6</f>
        <v>4440000</v>
      </c>
      <c r="J7" s="30"/>
      <c r="K7" s="19"/>
      <c r="L7" s="33"/>
      <c r="M7" s="21"/>
      <c r="N7" s="22"/>
      <c r="O7" s="33"/>
    </row>
    <row r="8" spans="2:15" ht="12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49.5" customHeight="1" thickBot="1" x14ac:dyDescent="0.3">
      <c r="B9" s="107" t="s">
        <v>11</v>
      </c>
      <c r="C9" s="109"/>
      <c r="D9" s="112" t="s">
        <v>124</v>
      </c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4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/>
    <row r="19" spans="5:15" x14ac:dyDescent="0.25">
      <c r="K19" s="24"/>
      <c r="M19" s="115" t="s">
        <v>12</v>
      </c>
      <c r="N19" s="115"/>
      <c r="O19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19:O19"/>
  </mergeCells>
  <pageMargins left="0" right="0" top="0" bottom="0" header="0" footer="0"/>
  <pageSetup paperSize="9" scale="6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0"/>
  <sheetViews>
    <sheetView showGridLines="0" topLeftCell="D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134</v>
      </c>
      <c r="C3" s="106"/>
      <c r="D3" s="106"/>
      <c r="E3" s="106"/>
      <c r="G3" s="106" t="s">
        <v>125</v>
      </c>
      <c r="H3" s="106"/>
      <c r="I3" s="106"/>
      <c r="J3" s="106" t="s">
        <v>23</v>
      </c>
      <c r="K3" s="106"/>
      <c r="L3" s="106"/>
      <c r="M3" s="106" t="s">
        <v>19</v>
      </c>
      <c r="N3" s="106"/>
      <c r="O3" s="106"/>
    </row>
    <row r="4" spans="2:15" s="8" customFormat="1" ht="21.75" customHeight="1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130</v>
      </c>
      <c r="E5" s="37" t="s">
        <v>127</v>
      </c>
      <c r="F5" s="35" t="s">
        <v>126</v>
      </c>
      <c r="G5" s="41">
        <v>10</v>
      </c>
      <c r="H5" s="38">
        <v>24950</v>
      </c>
      <c r="I5" s="12">
        <f>G5*H5</f>
        <v>249500</v>
      </c>
      <c r="J5" s="41"/>
      <c r="K5" s="32" t="s">
        <v>13</v>
      </c>
      <c r="L5" s="26"/>
      <c r="M5" s="41"/>
      <c r="N5" s="11" t="s">
        <v>13</v>
      </c>
      <c r="O5" s="26"/>
    </row>
    <row r="6" spans="2:15" ht="27" customHeight="1" thickBot="1" x14ac:dyDescent="0.3">
      <c r="B6" s="9">
        <v>2</v>
      </c>
      <c r="C6" s="10" t="s">
        <v>9</v>
      </c>
      <c r="D6" s="10" t="s">
        <v>130</v>
      </c>
      <c r="E6" s="37" t="s">
        <v>129</v>
      </c>
      <c r="F6" s="35" t="s">
        <v>128</v>
      </c>
      <c r="G6" s="41">
        <v>10</v>
      </c>
      <c r="H6" s="38">
        <v>3650</v>
      </c>
      <c r="I6" s="12">
        <f>G6*H6</f>
        <v>36500</v>
      </c>
      <c r="J6" s="41"/>
      <c r="K6" s="32" t="s">
        <v>13</v>
      </c>
      <c r="L6" s="26"/>
      <c r="M6" s="41"/>
      <c r="N6" s="11" t="s">
        <v>13</v>
      </c>
      <c r="O6" s="26"/>
    </row>
    <row r="7" spans="2:15" ht="27" customHeight="1" thickBot="1" x14ac:dyDescent="0.3">
      <c r="B7" s="9">
        <v>3</v>
      </c>
      <c r="C7" s="10" t="s">
        <v>9</v>
      </c>
      <c r="D7" s="10" t="s">
        <v>14</v>
      </c>
      <c r="E7" s="37" t="s">
        <v>131</v>
      </c>
      <c r="F7" s="35" t="s">
        <v>132</v>
      </c>
      <c r="G7" s="40">
        <v>6</v>
      </c>
      <c r="H7" s="56">
        <v>5200</v>
      </c>
      <c r="I7" s="12">
        <f>G7*H7</f>
        <v>31200</v>
      </c>
      <c r="J7" s="41"/>
      <c r="K7" s="32" t="s">
        <v>13</v>
      </c>
      <c r="L7" s="57"/>
      <c r="M7" s="58"/>
      <c r="N7" s="11" t="s">
        <v>13</v>
      </c>
      <c r="O7" s="57"/>
    </row>
    <row r="8" spans="2:15" ht="24" customHeight="1" thickBot="1" x14ac:dyDescent="0.3">
      <c r="B8" s="107" t="s">
        <v>10</v>
      </c>
      <c r="C8" s="108"/>
      <c r="D8" s="108"/>
      <c r="E8" s="108"/>
      <c r="F8" s="109"/>
      <c r="G8" s="40">
        <f>G5+G6</f>
        <v>20</v>
      </c>
      <c r="H8" s="39"/>
      <c r="I8" s="36">
        <f>I5+I6+I7</f>
        <v>317200</v>
      </c>
      <c r="J8" s="30"/>
      <c r="K8" s="19"/>
      <c r="L8" s="33"/>
      <c r="M8" s="21"/>
      <c r="N8" s="22"/>
      <c r="O8" s="33"/>
    </row>
    <row r="9" spans="2:15" ht="12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49.5" customHeight="1" thickBot="1" x14ac:dyDescent="0.3">
      <c r="B10" s="107" t="s">
        <v>11</v>
      </c>
      <c r="C10" s="109"/>
      <c r="D10" s="112" t="s">
        <v>133</v>
      </c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4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5:15" ht="15" customHeight="1" x14ac:dyDescent="0.25">
      <c r="E17" s="25"/>
    </row>
    <row r="18" spans="5:15" ht="15" customHeight="1" x14ac:dyDescent="0.25">
      <c r="E18" s="25"/>
    </row>
    <row r="19" spans="5:15" ht="15" customHeight="1" x14ac:dyDescent="0.25"/>
    <row r="20" spans="5:15" x14ac:dyDescent="0.25">
      <c r="K20" s="24"/>
      <c r="M20" s="115" t="s">
        <v>12</v>
      </c>
      <c r="N20" s="115"/>
      <c r="O20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0:O20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138</v>
      </c>
      <c r="C3" s="106"/>
      <c r="D3" s="106"/>
      <c r="E3" s="106"/>
      <c r="G3" s="106" t="s">
        <v>92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137</v>
      </c>
      <c r="E5" s="28" t="s">
        <v>136</v>
      </c>
      <c r="F5" s="14" t="s">
        <v>135</v>
      </c>
      <c r="G5" s="9">
        <v>1</v>
      </c>
      <c r="H5" s="44">
        <v>11000</v>
      </c>
      <c r="I5" s="45">
        <v>11000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x14ac:dyDescent="0.25">
      <c r="B6" s="46"/>
      <c r="C6" s="15"/>
      <c r="D6" s="15"/>
      <c r="E6" s="15"/>
      <c r="F6" s="47"/>
      <c r="G6" s="46"/>
      <c r="H6" s="15"/>
      <c r="I6" s="47"/>
      <c r="J6" s="48"/>
      <c r="K6" s="15"/>
      <c r="L6" s="49"/>
      <c r="M6" s="46"/>
      <c r="N6" s="15"/>
      <c r="O6" s="47"/>
    </row>
    <row r="7" spans="2:15" ht="24" customHeight="1" thickBot="1" x14ac:dyDescent="0.3">
      <c r="B7" s="46"/>
      <c r="C7" s="15"/>
      <c r="D7" s="15"/>
      <c r="E7" s="15"/>
      <c r="F7" s="47"/>
      <c r="G7" s="46"/>
      <c r="H7" s="15"/>
      <c r="I7" s="47"/>
      <c r="J7" s="48"/>
      <c r="K7" s="15"/>
      <c r="L7" s="49"/>
      <c r="M7" s="46"/>
      <c r="N7" s="15"/>
      <c r="O7" s="47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51">
        <v>1</v>
      </c>
      <c r="H8" s="18"/>
      <c r="I8" s="51">
        <v>11000</v>
      </c>
      <c r="J8" s="50"/>
      <c r="K8" s="50"/>
      <c r="L8" s="50"/>
      <c r="M8" s="50"/>
      <c r="N8" s="50"/>
      <c r="O8" s="50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139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1:O21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"/>
  <sheetViews>
    <sheetView showGridLines="0" topLeftCell="D1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144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7" customHeight="1" thickBot="1" x14ac:dyDescent="0.3">
      <c r="B5" s="9">
        <v>1</v>
      </c>
      <c r="C5" s="10" t="s">
        <v>9</v>
      </c>
      <c r="D5" s="10" t="s">
        <v>137</v>
      </c>
      <c r="E5" s="37" t="s">
        <v>141</v>
      </c>
      <c r="F5" s="35" t="s">
        <v>140</v>
      </c>
      <c r="G5" s="41">
        <v>1</v>
      </c>
      <c r="H5" s="38">
        <v>47000</v>
      </c>
      <c r="I5" s="12">
        <f>G5*H5</f>
        <v>47000</v>
      </c>
      <c r="J5" s="41"/>
      <c r="K5" s="32" t="s">
        <v>13</v>
      </c>
      <c r="L5" s="26"/>
      <c r="M5" s="41"/>
      <c r="N5" s="11" t="s">
        <v>13</v>
      </c>
      <c r="O5" s="26"/>
    </row>
    <row r="6" spans="2:15" ht="24" customHeight="1" thickBot="1" x14ac:dyDescent="0.3">
      <c r="B6" s="107" t="s">
        <v>10</v>
      </c>
      <c r="C6" s="108"/>
      <c r="D6" s="108"/>
      <c r="E6" s="108"/>
      <c r="F6" s="109"/>
      <c r="G6" s="40">
        <v>1</v>
      </c>
      <c r="H6" s="39"/>
      <c r="I6" s="36">
        <v>47000</v>
      </c>
      <c r="J6" s="30"/>
      <c r="K6" s="19"/>
      <c r="L6" s="33"/>
      <c r="M6" s="21"/>
      <c r="N6" s="22"/>
      <c r="O6" s="33"/>
    </row>
    <row r="7" spans="2:15" ht="12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49.5" customHeight="1" thickBot="1" x14ac:dyDescent="0.3">
      <c r="B8" s="107" t="s">
        <v>11</v>
      </c>
      <c r="C8" s="109"/>
      <c r="D8" s="112" t="s">
        <v>143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4"/>
    </row>
    <row r="9" spans="2:15" ht="15" customHeight="1" x14ac:dyDescent="0.25">
      <c r="E9" s="25"/>
    </row>
    <row r="10" spans="2:15" ht="15" customHeight="1" x14ac:dyDescent="0.25">
      <c r="E10" s="25"/>
    </row>
    <row r="11" spans="2:15" ht="15" customHeight="1" x14ac:dyDescent="0.25">
      <c r="E11" s="25"/>
    </row>
    <row r="12" spans="2:15" ht="15" customHeight="1" x14ac:dyDescent="0.25">
      <c r="E12" s="25"/>
    </row>
    <row r="13" spans="2:15" ht="15" customHeight="1" x14ac:dyDescent="0.25">
      <c r="E13" s="25"/>
    </row>
    <row r="14" spans="2:15" ht="15" customHeight="1" x14ac:dyDescent="0.25">
      <c r="E14" s="25"/>
    </row>
    <row r="15" spans="2:15" ht="15" customHeight="1" x14ac:dyDescent="0.25">
      <c r="E15" s="25"/>
    </row>
    <row r="16" spans="2:15" ht="15" customHeight="1" x14ac:dyDescent="0.25">
      <c r="E16" s="25"/>
    </row>
    <row r="17" spans="11:15" ht="15" customHeight="1" x14ac:dyDescent="0.25"/>
    <row r="18" spans="11:15" x14ac:dyDescent="0.25">
      <c r="K18" s="24"/>
      <c r="M18" s="115" t="s">
        <v>12</v>
      </c>
      <c r="N18" s="115"/>
      <c r="O18" s="11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8:O18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workbookViewId="0">
      <selection activeCell="J3" sqref="J3:L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148</v>
      </c>
      <c r="C3" s="106"/>
      <c r="D3" s="106"/>
      <c r="E3" s="106"/>
      <c r="G3" s="106" t="s">
        <v>83</v>
      </c>
      <c r="H3" s="106"/>
      <c r="I3" s="106"/>
      <c r="J3" s="106" t="s">
        <v>118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130</v>
      </c>
      <c r="E5" s="28" t="s">
        <v>146</v>
      </c>
      <c r="F5" s="14" t="s">
        <v>145</v>
      </c>
      <c r="G5" s="9">
        <v>1</v>
      </c>
      <c r="H5" s="59">
        <v>6.48</v>
      </c>
      <c r="I5" s="60">
        <f>G5*H5</f>
        <v>6.48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1</v>
      </c>
      <c r="H7" s="39"/>
      <c r="I7" s="55">
        <f>I5</f>
        <v>6.48</v>
      </c>
      <c r="J7" s="51">
        <f t="shared" ref="J7:O7" si="0">J5+J6</f>
        <v>0</v>
      </c>
      <c r="K7" s="51"/>
      <c r="L7" s="51"/>
      <c r="M7" s="51">
        <f t="shared" si="0"/>
        <v>0</v>
      </c>
      <c r="N7" s="51"/>
      <c r="O7" s="51">
        <f t="shared" si="0"/>
        <v>0</v>
      </c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147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20:O2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workbookViewId="0">
      <selection activeCell="I5" sqref="I5:I7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153</v>
      </c>
      <c r="C3" s="106"/>
      <c r="D3" s="106"/>
      <c r="E3" s="106"/>
      <c r="G3" s="106" t="s">
        <v>125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130</v>
      </c>
      <c r="E5" s="28" t="s">
        <v>150</v>
      </c>
      <c r="F5" s="14" t="s">
        <v>149</v>
      </c>
      <c r="G5" s="9">
        <v>10</v>
      </c>
      <c r="H5" s="11">
        <v>210000</v>
      </c>
      <c r="I5" s="12">
        <f>G5*H5</f>
        <v>2100000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39" customHeight="1" x14ac:dyDescent="0.25">
      <c r="B6" s="9">
        <v>2</v>
      </c>
      <c r="C6" s="10" t="s">
        <v>9</v>
      </c>
      <c r="D6" s="10" t="s">
        <v>130</v>
      </c>
      <c r="E6" s="28" t="s">
        <v>152</v>
      </c>
      <c r="F6" s="14" t="s">
        <v>151</v>
      </c>
      <c r="G6" s="52">
        <v>2</v>
      </c>
      <c r="H6" s="11">
        <v>650000</v>
      </c>
      <c r="I6" s="12">
        <f>G6*H6</f>
        <v>1300000</v>
      </c>
      <c r="J6" s="61"/>
      <c r="K6" s="11"/>
      <c r="L6" s="59"/>
      <c r="M6" s="9"/>
      <c r="N6" s="11"/>
      <c r="O6" s="62"/>
    </row>
    <row r="7" spans="2:15" ht="34.5" customHeight="1" x14ac:dyDescent="0.25">
      <c r="B7" s="9">
        <v>3</v>
      </c>
      <c r="C7" s="10" t="s">
        <v>9</v>
      </c>
      <c r="D7" s="10" t="s">
        <v>130</v>
      </c>
      <c r="E7" s="28" t="s">
        <v>156</v>
      </c>
      <c r="F7" s="14" t="s">
        <v>157</v>
      </c>
      <c r="G7" s="9">
        <v>2</v>
      </c>
      <c r="H7" s="11">
        <v>1488000</v>
      </c>
      <c r="I7" s="12">
        <f>G7*H7</f>
        <v>2976000</v>
      </c>
      <c r="J7" s="48"/>
      <c r="K7" s="15"/>
      <c r="L7" s="49"/>
      <c r="M7" s="46"/>
      <c r="N7" s="15"/>
      <c r="O7" s="47"/>
    </row>
    <row r="8" spans="2:15" ht="34.5" customHeight="1" thickBot="1" x14ac:dyDescent="0.3">
      <c r="B8" s="9">
        <v>4</v>
      </c>
      <c r="C8" s="10" t="s">
        <v>9</v>
      </c>
      <c r="D8" s="10" t="s">
        <v>130</v>
      </c>
      <c r="E8" s="28" t="s">
        <v>155</v>
      </c>
      <c r="F8" s="14" t="s">
        <v>154</v>
      </c>
      <c r="G8" s="9">
        <v>2</v>
      </c>
      <c r="H8" s="11">
        <v>180000</v>
      </c>
      <c r="I8" s="12">
        <f>G8*H8</f>
        <v>360000</v>
      </c>
      <c r="J8" s="63"/>
      <c r="K8" s="64"/>
      <c r="L8" s="64"/>
      <c r="M8" s="63"/>
      <c r="N8" s="64"/>
      <c r="O8" s="65"/>
    </row>
    <row r="9" spans="2:15" ht="27" customHeight="1" thickBot="1" x14ac:dyDescent="0.3">
      <c r="B9" s="107" t="s">
        <v>10</v>
      </c>
      <c r="C9" s="108"/>
      <c r="D9" s="108"/>
      <c r="E9" s="108"/>
      <c r="F9" s="109"/>
      <c r="G9" s="41">
        <v>16</v>
      </c>
      <c r="H9" s="39"/>
      <c r="I9" s="36">
        <f>I5+I6+I7+I8</f>
        <v>6736000</v>
      </c>
      <c r="J9" s="51">
        <f>J5+J7</f>
        <v>0</v>
      </c>
      <c r="K9" s="51"/>
      <c r="L9" s="51"/>
      <c r="M9" s="51">
        <f>M5+M7</f>
        <v>0</v>
      </c>
      <c r="N9" s="51"/>
      <c r="O9" s="51">
        <f>O5+O7</f>
        <v>0</v>
      </c>
    </row>
    <row r="10" spans="2:15" ht="10.5" customHeight="1" thickBot="1" x14ac:dyDescent="0.3">
      <c r="B10" s="23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</row>
    <row r="11" spans="2:15" ht="50.25" customHeight="1" thickBot="1" x14ac:dyDescent="0.3">
      <c r="B11" s="107" t="s">
        <v>11</v>
      </c>
      <c r="C11" s="109"/>
      <c r="D11" s="117" t="s">
        <v>158</v>
      </c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8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>
      <c r="F16" s="1" t="s">
        <v>115</v>
      </c>
    </row>
    <row r="17" spans="5:15" ht="15" customHeight="1" x14ac:dyDescent="0.25"/>
    <row r="18" spans="5:15" ht="15" customHeight="1" x14ac:dyDescent="0.25">
      <c r="E18" s="25"/>
    </row>
    <row r="19" spans="5:15" ht="15" customHeight="1" x14ac:dyDescent="0.25"/>
    <row r="20" spans="5:15" ht="11.25" customHeight="1" x14ac:dyDescent="0.25"/>
    <row r="21" spans="5:15" ht="11.25" customHeight="1" x14ac:dyDescent="0.25"/>
    <row r="22" spans="5:15" x14ac:dyDescent="0.25">
      <c r="K22" s="24"/>
      <c r="M22" s="115" t="s">
        <v>71</v>
      </c>
      <c r="N22" s="115"/>
      <c r="O22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9:F9"/>
    <mergeCell ref="C10:O10"/>
    <mergeCell ref="B11:C11"/>
    <mergeCell ref="D11:O11"/>
    <mergeCell ref="M22:O22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F18" sqref="F1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181</v>
      </c>
      <c r="C3" s="106"/>
      <c r="D3" s="106"/>
      <c r="E3" s="106"/>
      <c r="G3" s="106" t="s">
        <v>65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130</v>
      </c>
      <c r="E5" s="28" t="s">
        <v>155</v>
      </c>
      <c r="F5" s="14" t="s">
        <v>154</v>
      </c>
      <c r="G5" s="9">
        <v>2</v>
      </c>
      <c r="H5" s="11">
        <v>200000</v>
      </c>
      <c r="I5" s="43">
        <f>G5*H5</f>
        <v>400000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2</v>
      </c>
      <c r="H6" s="39"/>
      <c r="I6" s="36">
        <f>I5</f>
        <v>400000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182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B1" workbookViewId="0">
      <selection activeCell="G3" sqref="G3:L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175</v>
      </c>
      <c r="C3" s="106"/>
      <c r="D3" s="106"/>
      <c r="E3" s="106"/>
      <c r="G3" s="106" t="s">
        <v>125</v>
      </c>
      <c r="H3" s="106"/>
      <c r="I3" s="106"/>
      <c r="J3" s="106" t="s">
        <v>23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159</v>
      </c>
      <c r="F5" s="14" t="s">
        <v>160</v>
      </c>
      <c r="G5" s="9">
        <v>1</v>
      </c>
      <c r="H5" s="11">
        <v>80100</v>
      </c>
      <c r="I5" s="43">
        <f>G5*H5</f>
        <v>80100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39" customHeight="1" x14ac:dyDescent="0.25">
      <c r="B6" s="9">
        <v>2</v>
      </c>
      <c r="C6" s="10" t="s">
        <v>9</v>
      </c>
      <c r="D6" s="10" t="s">
        <v>14</v>
      </c>
      <c r="E6" s="28" t="s">
        <v>162</v>
      </c>
      <c r="F6" s="14" t="s">
        <v>161</v>
      </c>
      <c r="G6" s="52">
        <v>1</v>
      </c>
      <c r="H6" s="11">
        <v>20300</v>
      </c>
      <c r="I6" s="43">
        <f t="shared" ref="I6:I7" si="0">G6*H6</f>
        <v>20300</v>
      </c>
      <c r="J6" s="61"/>
      <c r="K6" s="11"/>
      <c r="L6" s="59"/>
      <c r="M6" s="9"/>
      <c r="N6" s="11"/>
      <c r="O6" s="62"/>
    </row>
    <row r="7" spans="2:15" ht="39" customHeight="1" thickBot="1" x14ac:dyDescent="0.3">
      <c r="B7" s="9">
        <v>3</v>
      </c>
      <c r="C7" s="10" t="s">
        <v>9</v>
      </c>
      <c r="D7" s="10" t="s">
        <v>14</v>
      </c>
      <c r="E7" s="28" t="s">
        <v>164</v>
      </c>
      <c r="F7" s="14" t="s">
        <v>163</v>
      </c>
      <c r="G7" s="52">
        <v>2</v>
      </c>
      <c r="H7" s="11">
        <v>15600</v>
      </c>
      <c r="I7" s="43">
        <f t="shared" si="0"/>
        <v>31200</v>
      </c>
      <c r="J7" s="61"/>
      <c r="K7" s="11"/>
      <c r="L7" s="59"/>
      <c r="M7" s="9"/>
      <c r="N7" s="11"/>
      <c r="O7" s="62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41">
        <v>4</v>
      </c>
      <c r="H8" s="39"/>
      <c r="I8" s="36">
        <f>I5+I6+I7</f>
        <v>131600</v>
      </c>
      <c r="J8" s="51"/>
      <c r="K8" s="51"/>
      <c r="L8" s="51"/>
      <c r="M8" s="51"/>
      <c r="N8" s="51"/>
      <c r="O8" s="51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165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>
      <c r="F15" s="1" t="s">
        <v>115</v>
      </c>
    </row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1:O21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166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168</v>
      </c>
      <c r="F5" s="14" t="s">
        <v>167</v>
      </c>
      <c r="G5" s="9">
        <v>1</v>
      </c>
      <c r="H5" s="11">
        <v>110000</v>
      </c>
      <c r="I5" s="43">
        <f>G5*H5</f>
        <v>110000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52.5" customHeight="1" thickBot="1" x14ac:dyDescent="0.3">
      <c r="B6" s="9">
        <v>2</v>
      </c>
      <c r="C6" s="10" t="s">
        <v>9</v>
      </c>
      <c r="D6" s="10" t="s">
        <v>14</v>
      </c>
      <c r="E6" s="28" t="s">
        <v>50</v>
      </c>
      <c r="F6" s="14">
        <v>1000495963</v>
      </c>
      <c r="G6" s="52">
        <v>20</v>
      </c>
      <c r="H6" s="11">
        <v>52000</v>
      </c>
      <c r="I6" s="43">
        <f t="shared" ref="I6" si="0">G6*H6</f>
        <v>1040000</v>
      </c>
      <c r="J6" s="61"/>
      <c r="K6" s="11"/>
      <c r="L6" s="59"/>
      <c r="M6" s="9"/>
      <c r="N6" s="11"/>
      <c r="O6" s="62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21</v>
      </c>
      <c r="H7" s="39"/>
      <c r="I7" s="36">
        <f>I5+I6</f>
        <v>1150000</v>
      </c>
      <c r="J7" s="51"/>
      <c r="K7" s="51"/>
      <c r="L7" s="51"/>
      <c r="M7" s="51"/>
      <c r="N7" s="51"/>
      <c r="O7" s="51"/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169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170</v>
      </c>
      <c r="C3" s="106"/>
      <c r="D3" s="106"/>
      <c r="E3" s="106"/>
      <c r="G3" s="106" t="s">
        <v>171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90</v>
      </c>
      <c r="E5" s="28" t="s">
        <v>173</v>
      </c>
      <c r="F5" s="14" t="s">
        <v>172</v>
      </c>
      <c r="G5" s="9">
        <v>20</v>
      </c>
      <c r="H5" s="11">
        <v>11460</v>
      </c>
      <c r="I5" s="43">
        <f>G5*H5</f>
        <v>229200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20</v>
      </c>
      <c r="H6" s="39"/>
      <c r="I6" s="36">
        <f>I5</f>
        <v>229200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174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C1" workbookViewId="0">
      <selection activeCell="J4" sqref="J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178</v>
      </c>
      <c r="C3" s="106"/>
      <c r="D3" s="106"/>
      <c r="E3" s="106"/>
      <c r="G3" s="106" t="s">
        <v>83</v>
      </c>
      <c r="H3" s="106"/>
      <c r="I3" s="106"/>
      <c r="J3" s="106" t="s">
        <v>180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177</v>
      </c>
      <c r="F5" s="14" t="s">
        <v>176</v>
      </c>
      <c r="G5" s="9">
        <v>5</v>
      </c>
      <c r="H5" s="32">
        <v>13.51</v>
      </c>
      <c r="I5" s="43">
        <f>G5*H5</f>
        <v>67.55</v>
      </c>
      <c r="J5" s="9">
        <v>5</v>
      </c>
      <c r="K5" s="11">
        <v>90000</v>
      </c>
      <c r="L5" s="43">
        <f>J5*K5</f>
        <v>450000</v>
      </c>
      <c r="M5" s="9">
        <v>5</v>
      </c>
      <c r="N5" s="11">
        <v>95000</v>
      </c>
      <c r="O5" s="45">
        <f>M5*N5</f>
        <v>475000</v>
      </c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5</v>
      </c>
      <c r="H6" s="39"/>
      <c r="I6" s="66">
        <f>I5</f>
        <v>67.55</v>
      </c>
      <c r="J6" s="51"/>
      <c r="K6" s="51"/>
      <c r="L6" s="51">
        <f>L5</f>
        <v>450000</v>
      </c>
      <c r="M6" s="51">
        <v>10</v>
      </c>
      <c r="N6" s="51"/>
      <c r="O6" s="51">
        <f>O5</f>
        <v>475000</v>
      </c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179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193</v>
      </c>
      <c r="C3" s="106"/>
      <c r="D3" s="106"/>
      <c r="E3" s="106"/>
      <c r="G3" s="106" t="s">
        <v>83</v>
      </c>
      <c r="H3" s="106"/>
      <c r="I3" s="106"/>
      <c r="J3" s="106" t="s">
        <v>180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183</v>
      </c>
      <c r="F5" s="14" t="s">
        <v>184</v>
      </c>
      <c r="G5" s="9">
        <v>1</v>
      </c>
      <c r="H5" s="32">
        <v>134.24</v>
      </c>
      <c r="I5" s="26">
        <f>G5*H5</f>
        <v>134.24</v>
      </c>
      <c r="J5" s="9">
        <v>0</v>
      </c>
      <c r="K5" s="11" t="s">
        <v>13</v>
      </c>
      <c r="L5" s="43"/>
      <c r="M5" s="9">
        <v>0</v>
      </c>
      <c r="N5" s="11" t="s">
        <v>13</v>
      </c>
      <c r="O5" s="45"/>
    </row>
    <row r="6" spans="2:15" ht="39" customHeight="1" thickBot="1" x14ac:dyDescent="0.3">
      <c r="B6" s="9">
        <v>2</v>
      </c>
      <c r="C6" s="10" t="s">
        <v>9</v>
      </c>
      <c r="D6" s="10" t="s">
        <v>14</v>
      </c>
      <c r="E6" s="28" t="s">
        <v>186</v>
      </c>
      <c r="F6" s="14" t="s">
        <v>185</v>
      </c>
      <c r="G6" s="9">
        <v>1</v>
      </c>
      <c r="H6" s="32">
        <v>55.2</v>
      </c>
      <c r="I6" s="26">
        <f t="shared" ref="I6:I9" si="0">G6*H6</f>
        <v>55.2</v>
      </c>
      <c r="J6" s="9"/>
      <c r="K6" s="69"/>
      <c r="L6" s="43"/>
      <c r="M6" s="9"/>
      <c r="N6" s="11"/>
      <c r="O6" s="45"/>
    </row>
    <row r="7" spans="2:15" ht="39" customHeight="1" thickBot="1" x14ac:dyDescent="0.3">
      <c r="B7" s="9">
        <v>3</v>
      </c>
      <c r="C7" s="10" t="s">
        <v>9</v>
      </c>
      <c r="D7" s="10" t="s">
        <v>14</v>
      </c>
      <c r="E7" s="28" t="s">
        <v>187</v>
      </c>
      <c r="F7" s="14" t="s">
        <v>188</v>
      </c>
      <c r="G7" s="9">
        <v>3</v>
      </c>
      <c r="H7" s="32">
        <v>14.56</v>
      </c>
      <c r="I7" s="26">
        <f t="shared" si="0"/>
        <v>43.68</v>
      </c>
      <c r="J7" s="9"/>
      <c r="K7" s="69"/>
      <c r="L7" s="43"/>
      <c r="M7" s="9"/>
      <c r="N7" s="11"/>
      <c r="O7" s="45"/>
    </row>
    <row r="8" spans="2:15" ht="39" customHeight="1" thickBot="1" x14ac:dyDescent="0.3">
      <c r="B8" s="9">
        <v>4</v>
      </c>
      <c r="C8" s="10" t="s">
        <v>9</v>
      </c>
      <c r="D8" s="10" t="s">
        <v>14</v>
      </c>
      <c r="E8" s="28" t="s">
        <v>189</v>
      </c>
      <c r="F8" s="14" t="s">
        <v>190</v>
      </c>
      <c r="G8" s="9">
        <v>1</v>
      </c>
      <c r="H8" s="32">
        <v>9</v>
      </c>
      <c r="I8" s="26">
        <f t="shared" si="0"/>
        <v>9</v>
      </c>
      <c r="J8" s="9"/>
      <c r="K8" s="69"/>
      <c r="L8" s="43"/>
      <c r="M8" s="9"/>
      <c r="N8" s="11"/>
      <c r="O8" s="45"/>
    </row>
    <row r="9" spans="2:15" ht="39" customHeight="1" thickBot="1" x14ac:dyDescent="0.3">
      <c r="B9" s="9">
        <v>5</v>
      </c>
      <c r="C9" s="10" t="s">
        <v>9</v>
      </c>
      <c r="D9" s="10" t="s">
        <v>14</v>
      </c>
      <c r="E9" s="28" t="s">
        <v>192</v>
      </c>
      <c r="F9" s="14" t="s">
        <v>191</v>
      </c>
      <c r="G9" s="9">
        <v>1</v>
      </c>
      <c r="H9" s="32">
        <v>10.8</v>
      </c>
      <c r="I9" s="26">
        <f t="shared" si="0"/>
        <v>10.8</v>
      </c>
      <c r="J9" s="9"/>
      <c r="K9" s="69"/>
      <c r="L9" s="43"/>
      <c r="M9" s="9"/>
      <c r="N9" s="11"/>
      <c r="O9" s="45"/>
    </row>
    <row r="10" spans="2:15" ht="27" customHeight="1" thickBot="1" x14ac:dyDescent="0.3">
      <c r="B10" s="107" t="s">
        <v>10</v>
      </c>
      <c r="C10" s="108"/>
      <c r="D10" s="108"/>
      <c r="E10" s="108"/>
      <c r="F10" s="109"/>
      <c r="G10" s="41">
        <f>G5+G6+G7+G8+G9</f>
        <v>7</v>
      </c>
      <c r="H10" s="39"/>
      <c r="I10" s="68">
        <f>I5+I6+I7+I8+I9</f>
        <v>252.92000000000002</v>
      </c>
      <c r="J10" s="51"/>
      <c r="K10" s="51"/>
      <c r="L10" s="67">
        <f>L5</f>
        <v>0</v>
      </c>
      <c r="M10" s="51"/>
      <c r="N10" s="51"/>
      <c r="O10" s="51">
        <f>O5</f>
        <v>0</v>
      </c>
    </row>
    <row r="11" spans="2:15" ht="10.5" customHeight="1" thickBot="1" x14ac:dyDescent="0.3">
      <c r="B11" s="23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1"/>
    </row>
    <row r="12" spans="2:15" ht="50.25" customHeight="1" thickBot="1" x14ac:dyDescent="0.3">
      <c r="B12" s="107" t="s">
        <v>11</v>
      </c>
      <c r="C12" s="109"/>
      <c r="D12" s="117" t="s">
        <v>194</v>
      </c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8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5:15" ht="15" customHeight="1" x14ac:dyDescent="0.25">
      <c r="F17" s="1" t="s">
        <v>115</v>
      </c>
    </row>
    <row r="18" spans="5:15" ht="15" customHeight="1" x14ac:dyDescent="0.25"/>
    <row r="19" spans="5:15" ht="15" customHeight="1" x14ac:dyDescent="0.25">
      <c r="E19" s="25"/>
    </row>
    <row r="20" spans="5:15" ht="15" customHeight="1" x14ac:dyDescent="0.25"/>
    <row r="21" spans="5:15" ht="11.25" customHeight="1" x14ac:dyDescent="0.25"/>
    <row r="22" spans="5:15" ht="11.25" customHeight="1" x14ac:dyDescent="0.25"/>
    <row r="23" spans="5:15" x14ac:dyDescent="0.25">
      <c r="K23" s="24"/>
      <c r="M23" s="115" t="s">
        <v>71</v>
      </c>
      <c r="N23" s="115"/>
      <c r="O23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3:O23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F15" sqref="F1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198</v>
      </c>
      <c r="C3" s="106"/>
      <c r="D3" s="106"/>
      <c r="E3" s="106"/>
      <c r="G3" s="106" t="s">
        <v>125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130</v>
      </c>
      <c r="E5" s="28" t="s">
        <v>196</v>
      </c>
      <c r="F5" s="14" t="s">
        <v>195</v>
      </c>
      <c r="G5" s="9">
        <v>100</v>
      </c>
      <c r="H5" s="11">
        <v>1300</v>
      </c>
      <c r="I5" s="43">
        <f>G5*H5</f>
        <v>130000</v>
      </c>
      <c r="J5" s="9">
        <v>0</v>
      </c>
      <c r="K5" s="11" t="s">
        <v>13</v>
      </c>
      <c r="L5" s="43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70">
        <f>G5</f>
        <v>100</v>
      </c>
      <c r="H6" s="39"/>
      <c r="I6" s="71">
        <f>I5</f>
        <v>130000</v>
      </c>
      <c r="J6" s="51"/>
      <c r="K6" s="51"/>
      <c r="L6" s="67">
        <f>L5</f>
        <v>0</v>
      </c>
      <c r="M6" s="51"/>
      <c r="N6" s="51"/>
      <c r="O6" s="51">
        <f>O5</f>
        <v>0</v>
      </c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197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H10" sqref="H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199</v>
      </c>
      <c r="C3" s="106"/>
      <c r="D3" s="106"/>
      <c r="E3" s="106"/>
      <c r="G3" s="106" t="s">
        <v>83</v>
      </c>
      <c r="H3" s="106"/>
      <c r="I3" s="106"/>
      <c r="J3" s="106" t="s">
        <v>180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x14ac:dyDescent="0.25">
      <c r="B5" s="9">
        <v>1</v>
      </c>
      <c r="C5" s="10" t="s">
        <v>9</v>
      </c>
      <c r="D5" s="10" t="s">
        <v>14</v>
      </c>
      <c r="E5" s="28" t="s">
        <v>187</v>
      </c>
      <c r="F5" s="14" t="s">
        <v>188</v>
      </c>
      <c r="G5" s="9">
        <v>3</v>
      </c>
      <c r="H5" s="32">
        <v>14.56</v>
      </c>
      <c r="I5" s="26">
        <f>G5*H5</f>
        <v>43.68</v>
      </c>
      <c r="J5" s="9">
        <v>0</v>
      </c>
      <c r="K5" s="11" t="s">
        <v>13</v>
      </c>
      <c r="L5" s="69"/>
      <c r="M5" s="43"/>
      <c r="N5" s="9">
        <v>0</v>
      </c>
      <c r="O5" s="11" t="s">
        <v>13</v>
      </c>
    </row>
    <row r="6" spans="2:15" ht="39" customHeight="1" thickBot="1" x14ac:dyDescent="0.3">
      <c r="B6" s="9">
        <v>1</v>
      </c>
      <c r="C6" s="10" t="s">
        <v>9</v>
      </c>
      <c r="D6" s="10" t="s">
        <v>14</v>
      </c>
      <c r="E6" s="28" t="s">
        <v>200</v>
      </c>
      <c r="F6" s="14" t="s">
        <v>201</v>
      </c>
      <c r="G6" s="9">
        <v>4</v>
      </c>
      <c r="H6" s="32">
        <v>12</v>
      </c>
      <c r="I6" s="26">
        <f>G6*H6</f>
        <v>48</v>
      </c>
      <c r="J6" s="9"/>
      <c r="K6" s="11"/>
      <c r="L6" s="69"/>
      <c r="M6" s="43"/>
      <c r="N6" s="9"/>
      <c r="O6" s="11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7</v>
      </c>
      <c r="H7" s="39"/>
      <c r="I7" s="68">
        <f>I5+I6</f>
        <v>91.68</v>
      </c>
      <c r="J7" s="51"/>
      <c r="K7" s="51"/>
      <c r="L7" s="67"/>
      <c r="M7" s="51"/>
      <c r="N7" s="51"/>
      <c r="O7" s="51"/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202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A4" workbookViewId="0">
      <selection activeCell="D8" sqref="D8:O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203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14</v>
      </c>
      <c r="E5" s="28" t="s">
        <v>209</v>
      </c>
      <c r="F5" s="14" t="s">
        <v>204</v>
      </c>
      <c r="G5" s="9">
        <v>1</v>
      </c>
      <c r="H5" s="11">
        <v>150000</v>
      </c>
      <c r="I5" s="43">
        <f>G5*H5</f>
        <v>150000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1</v>
      </c>
      <c r="H6" s="39"/>
      <c r="I6" s="36">
        <f>I5</f>
        <v>150000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205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211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50</v>
      </c>
      <c r="F5" s="14">
        <v>1000495963</v>
      </c>
      <c r="G5" s="9">
        <v>40</v>
      </c>
      <c r="H5" s="11">
        <v>56000</v>
      </c>
      <c r="I5" s="43">
        <f>G5*H5</f>
        <v>2240000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42.75" customHeight="1" thickBot="1" x14ac:dyDescent="0.3">
      <c r="B6" s="9">
        <v>2</v>
      </c>
      <c r="C6" s="10" t="s">
        <v>9</v>
      </c>
      <c r="D6" s="10" t="s">
        <v>14</v>
      </c>
      <c r="E6" s="28" t="s">
        <v>120</v>
      </c>
      <c r="F6" s="14" t="s">
        <v>206</v>
      </c>
      <c r="G6" s="9">
        <v>30</v>
      </c>
      <c r="H6" s="11">
        <v>112000</v>
      </c>
      <c r="I6" s="43">
        <f t="shared" ref="I6:I7" si="0">G6*H6</f>
        <v>3360000</v>
      </c>
      <c r="J6" s="9"/>
      <c r="K6" s="11"/>
      <c r="L6" s="26"/>
      <c r="M6" s="9"/>
      <c r="N6" s="11"/>
      <c r="O6" s="45"/>
    </row>
    <row r="7" spans="2:15" ht="42.75" customHeight="1" thickBot="1" x14ac:dyDescent="0.3">
      <c r="B7" s="9">
        <v>3</v>
      </c>
      <c r="C7" s="10" t="s">
        <v>9</v>
      </c>
      <c r="D7" s="10" t="s">
        <v>14</v>
      </c>
      <c r="E7" s="28" t="s">
        <v>207</v>
      </c>
      <c r="F7" s="14" t="s">
        <v>121</v>
      </c>
      <c r="G7" s="9">
        <v>40</v>
      </c>
      <c r="H7" s="11">
        <v>48000</v>
      </c>
      <c r="I7" s="43">
        <f t="shared" si="0"/>
        <v>1920000</v>
      </c>
      <c r="J7" s="9"/>
      <c r="K7" s="11"/>
      <c r="L7" s="26"/>
      <c r="M7" s="9"/>
      <c r="N7" s="11"/>
      <c r="O7" s="45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41">
        <f>G5+G6+G7</f>
        <v>110</v>
      </c>
      <c r="H8" s="41"/>
      <c r="I8" s="45">
        <f>I5+I6+I7</f>
        <v>7520000</v>
      </c>
      <c r="J8" s="51"/>
      <c r="K8" s="51"/>
      <c r="L8" s="51"/>
      <c r="M8" s="51"/>
      <c r="N8" s="51"/>
      <c r="O8" s="51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208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>
      <c r="F15" s="1" t="s">
        <v>115</v>
      </c>
    </row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8:F8"/>
    <mergeCell ref="C9:O9"/>
    <mergeCell ref="B10:C10"/>
    <mergeCell ref="D10:O10"/>
    <mergeCell ref="M21:O21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215</v>
      </c>
      <c r="C3" s="106"/>
      <c r="D3" s="106"/>
      <c r="E3" s="106"/>
      <c r="G3" s="106" t="s">
        <v>210</v>
      </c>
      <c r="H3" s="106"/>
      <c r="I3" s="106"/>
      <c r="J3" s="106" t="s">
        <v>23</v>
      </c>
      <c r="K3" s="106"/>
      <c r="L3" s="106"/>
      <c r="M3" s="106" t="s">
        <v>142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78</v>
      </c>
      <c r="E5" s="28" t="s">
        <v>212</v>
      </c>
      <c r="F5" s="14" t="s">
        <v>213</v>
      </c>
      <c r="G5" s="9">
        <v>2</v>
      </c>
      <c r="H5" s="11">
        <v>16000</v>
      </c>
      <c r="I5" s="43">
        <f>G5*H5</f>
        <v>32000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2</v>
      </c>
      <c r="H6" s="41"/>
      <c r="I6" s="45">
        <f>I5</f>
        <v>32000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214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223</v>
      </c>
      <c r="C3" s="106"/>
      <c r="D3" s="106"/>
      <c r="E3" s="106"/>
      <c r="G3" s="106" t="s">
        <v>83</v>
      </c>
      <c r="H3" s="106"/>
      <c r="I3" s="106"/>
      <c r="J3" s="106" t="s">
        <v>118</v>
      </c>
      <c r="K3" s="106"/>
      <c r="L3" s="106"/>
      <c r="M3" s="116" t="s">
        <v>42</v>
      </c>
      <c r="N3" s="116"/>
      <c r="O3" s="11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9" customHeight="1" thickBot="1" x14ac:dyDescent="0.3">
      <c r="B5" s="9">
        <v>1</v>
      </c>
      <c r="C5" s="10" t="s">
        <v>9</v>
      </c>
      <c r="D5" s="10" t="s">
        <v>130</v>
      </c>
      <c r="E5" s="28" t="s">
        <v>146</v>
      </c>
      <c r="F5" s="14" t="s">
        <v>145</v>
      </c>
      <c r="G5" s="9">
        <v>1</v>
      </c>
      <c r="H5" s="59">
        <v>6.48</v>
      </c>
      <c r="I5" s="60">
        <f>G5*H5</f>
        <v>6.48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4" customHeight="1" thickBot="1" x14ac:dyDescent="0.3">
      <c r="B6" s="46"/>
      <c r="C6" s="15"/>
      <c r="D6" s="15"/>
      <c r="E6" s="15"/>
      <c r="F6" s="47"/>
      <c r="G6" s="16"/>
      <c r="H6" s="15"/>
      <c r="I6" s="47"/>
      <c r="J6" s="48"/>
      <c r="K6" s="15"/>
      <c r="L6" s="49"/>
      <c r="M6" s="46"/>
      <c r="N6" s="15"/>
      <c r="O6" s="47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1</v>
      </c>
      <c r="H7" s="39"/>
      <c r="I7" s="55">
        <f>I5</f>
        <v>6.48</v>
      </c>
      <c r="J7" s="51">
        <f t="shared" ref="J7:O7" si="0">J5+J6</f>
        <v>0</v>
      </c>
      <c r="K7" s="51"/>
      <c r="L7" s="51"/>
      <c r="M7" s="51">
        <f t="shared" si="0"/>
        <v>0</v>
      </c>
      <c r="N7" s="51"/>
      <c r="O7" s="51">
        <f t="shared" si="0"/>
        <v>0</v>
      </c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224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7:F7"/>
    <mergeCell ref="C8:O8"/>
    <mergeCell ref="B9:C9"/>
    <mergeCell ref="D9:O9"/>
    <mergeCell ref="M20:O20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220</v>
      </c>
      <c r="C3" s="106"/>
      <c r="D3" s="106"/>
      <c r="E3" s="106"/>
      <c r="G3" s="106" t="s">
        <v>19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130</v>
      </c>
      <c r="E5" s="28" t="s">
        <v>219</v>
      </c>
      <c r="F5" s="14" t="s">
        <v>221</v>
      </c>
      <c r="G5" s="9">
        <v>1</v>
      </c>
      <c r="H5" s="11">
        <v>137000</v>
      </c>
      <c r="I5" s="43">
        <f>G5*H5</f>
        <v>137000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1</v>
      </c>
      <c r="H6" s="41"/>
      <c r="I6" s="45">
        <f>I5</f>
        <v>137000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218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222</v>
      </c>
      <c r="C3" s="106"/>
      <c r="D3" s="106"/>
      <c r="E3" s="106"/>
      <c r="G3" s="106" t="s">
        <v>171</v>
      </c>
      <c r="H3" s="106"/>
      <c r="I3" s="106"/>
      <c r="J3" s="106" t="s">
        <v>23</v>
      </c>
      <c r="K3" s="106"/>
      <c r="L3" s="106"/>
      <c r="M3" s="106" t="s">
        <v>91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78</v>
      </c>
      <c r="E5" s="28" t="s">
        <v>216</v>
      </c>
      <c r="F5" s="14" t="s">
        <v>217</v>
      </c>
      <c r="G5" s="9">
        <v>2</v>
      </c>
      <c r="H5" s="11">
        <v>65000</v>
      </c>
      <c r="I5" s="43">
        <f>G5*H5</f>
        <v>130000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2</v>
      </c>
      <c r="H6" s="41"/>
      <c r="I6" s="45">
        <f>I5</f>
        <v>130000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214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5.140625" style="1" bestFit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225</v>
      </c>
      <c r="C3" s="106"/>
      <c r="D3" s="106"/>
      <c r="E3" s="106"/>
      <c r="G3" s="106" t="s">
        <v>226</v>
      </c>
      <c r="H3" s="106"/>
      <c r="I3" s="106"/>
      <c r="J3" s="106" t="s">
        <v>23</v>
      </c>
      <c r="K3" s="106"/>
      <c r="L3" s="106"/>
      <c r="M3" s="106" t="s">
        <v>227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228</v>
      </c>
      <c r="D5" s="10" t="s">
        <v>229</v>
      </c>
      <c r="E5" s="73" t="s">
        <v>231</v>
      </c>
      <c r="F5" s="72" t="s">
        <v>230</v>
      </c>
      <c r="G5" s="9">
        <v>10</v>
      </c>
      <c r="H5" s="11">
        <v>155000</v>
      </c>
      <c r="I5" s="43">
        <f>G5*H5</f>
        <v>1550000</v>
      </c>
      <c r="J5" s="9">
        <v>0</v>
      </c>
      <c r="K5" s="11" t="s">
        <v>13</v>
      </c>
      <c r="L5" s="26"/>
      <c r="M5" s="9">
        <v>10</v>
      </c>
      <c r="N5" s="11">
        <v>200000</v>
      </c>
      <c r="O5" s="45">
        <f>M5*N5</f>
        <v>2000000</v>
      </c>
    </row>
    <row r="6" spans="2:15" ht="42.75" customHeight="1" thickBot="1" x14ac:dyDescent="0.3">
      <c r="B6" s="9"/>
      <c r="C6" s="10"/>
      <c r="D6" s="10"/>
      <c r="E6" s="28"/>
      <c r="F6" s="14"/>
      <c r="G6" s="9"/>
      <c r="H6" s="11"/>
      <c r="I6" s="43"/>
      <c r="J6" s="9"/>
      <c r="K6" s="11"/>
      <c r="L6" s="26"/>
      <c r="M6" s="9"/>
      <c r="N6" s="11"/>
      <c r="O6" s="45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/>
      <c r="H7" s="41"/>
      <c r="I7" s="45">
        <f>I5</f>
        <v>1550000</v>
      </c>
      <c r="J7" s="51"/>
      <c r="K7" s="51"/>
      <c r="L7" s="51"/>
      <c r="M7" s="51"/>
      <c r="N7" s="51"/>
      <c r="O7" s="51">
        <f>O5</f>
        <v>2000000</v>
      </c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232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2:15" ht="15" customHeight="1" x14ac:dyDescent="0.25"/>
    <row r="18" spans="2:15" ht="11.25" customHeight="1" x14ac:dyDescent="0.25"/>
    <row r="19" spans="2:15" ht="11.25" customHeight="1" x14ac:dyDescent="0.25"/>
    <row r="20" spans="2:15" x14ac:dyDescent="0.25">
      <c r="K20" s="24"/>
      <c r="M20" s="115" t="s">
        <v>71</v>
      </c>
      <c r="N20" s="115"/>
      <c r="O20" s="115"/>
    </row>
    <row r="23" spans="2:15" x14ac:dyDescent="0.25">
      <c r="B23" s="1" t="s">
        <v>233</v>
      </c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B4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240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103</v>
      </c>
      <c r="E5" s="28" t="s">
        <v>236</v>
      </c>
      <c r="F5" s="14" t="s">
        <v>235</v>
      </c>
      <c r="G5" s="9">
        <v>10</v>
      </c>
      <c r="H5" s="11">
        <v>55000</v>
      </c>
      <c r="I5" s="43">
        <f>G5*H5</f>
        <v>550000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42.75" customHeight="1" thickBot="1" x14ac:dyDescent="0.3">
      <c r="B6" s="9">
        <v>2</v>
      </c>
      <c r="C6" s="10" t="s">
        <v>9</v>
      </c>
      <c r="D6" s="10" t="s">
        <v>14</v>
      </c>
      <c r="E6" s="28" t="s">
        <v>239</v>
      </c>
      <c r="F6" s="14" t="s">
        <v>238</v>
      </c>
      <c r="G6" s="9">
        <v>10</v>
      </c>
      <c r="H6" s="11">
        <v>50000</v>
      </c>
      <c r="I6" s="43">
        <f>G6*H6</f>
        <v>500000</v>
      </c>
      <c r="J6" s="9"/>
      <c r="K6" s="11"/>
      <c r="L6" s="26"/>
      <c r="M6" s="9"/>
      <c r="N6" s="11"/>
      <c r="O6" s="45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v>10</v>
      </c>
      <c r="H7" s="41"/>
      <c r="I7" s="45">
        <f>I5+I6</f>
        <v>1050000</v>
      </c>
      <c r="J7" s="51"/>
      <c r="K7" s="51"/>
      <c r="L7" s="51"/>
      <c r="M7" s="51"/>
      <c r="N7" s="51"/>
      <c r="O7" s="51"/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237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11:15" ht="15" customHeight="1" x14ac:dyDescent="0.25"/>
    <row r="18" spans="11:15" ht="11.25" customHeight="1" x14ac:dyDescent="0.25"/>
    <row r="19" spans="11:15" ht="11.25" customHeight="1" x14ac:dyDescent="0.25"/>
    <row r="20" spans="11:15" x14ac:dyDescent="0.25">
      <c r="K20" s="24"/>
      <c r="M20" s="115" t="s">
        <v>71</v>
      </c>
      <c r="N20" s="115"/>
      <c r="O20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244</v>
      </c>
      <c r="C3" s="106"/>
      <c r="D3" s="106"/>
      <c r="E3" s="106"/>
      <c r="G3" s="106" t="s">
        <v>83</v>
      </c>
      <c r="H3" s="106"/>
      <c r="I3" s="106"/>
      <c r="J3" s="106" t="s">
        <v>118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242</v>
      </c>
      <c r="F5" s="14" t="s">
        <v>241</v>
      </c>
      <c r="G5" s="9">
        <v>2</v>
      </c>
      <c r="H5" s="59">
        <v>6.87</v>
      </c>
      <c r="I5" s="60">
        <f>G5*H5</f>
        <v>13.74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2</v>
      </c>
      <c r="H6" s="41"/>
      <c r="I6" s="60">
        <f>I5</f>
        <v>13.74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243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B1" workbookViewId="0">
      <selection activeCell="F16" sqref="F1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247</v>
      </c>
      <c r="C3" s="106"/>
      <c r="D3" s="106"/>
      <c r="E3" s="106"/>
      <c r="G3" s="106" t="s">
        <v>226</v>
      </c>
      <c r="H3" s="106"/>
      <c r="I3" s="106"/>
      <c r="J3" s="106" t="s">
        <v>23</v>
      </c>
      <c r="K3" s="106"/>
      <c r="L3" s="106"/>
      <c r="M3" s="106" t="s">
        <v>227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51.75" customHeight="1" thickBot="1" x14ac:dyDescent="0.3">
      <c r="B5" s="9">
        <v>1</v>
      </c>
      <c r="C5" s="10" t="s">
        <v>9</v>
      </c>
      <c r="D5" s="10" t="s">
        <v>14</v>
      </c>
      <c r="E5" s="28" t="s">
        <v>246</v>
      </c>
      <c r="F5" s="14" t="s">
        <v>245</v>
      </c>
      <c r="G5" s="9">
        <v>6</v>
      </c>
      <c r="H5" s="11">
        <v>50000</v>
      </c>
      <c r="I5" s="43">
        <f>G5*H5</f>
        <v>300000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6</v>
      </c>
      <c r="H6" s="41"/>
      <c r="I6" s="45">
        <f>I5</f>
        <v>300000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248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6:F6"/>
    <mergeCell ref="C7:O7"/>
    <mergeCell ref="B8:C8"/>
    <mergeCell ref="D8:O8"/>
    <mergeCell ref="M19:O19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254</v>
      </c>
      <c r="C3" s="106"/>
      <c r="D3" s="106"/>
      <c r="E3" s="106"/>
      <c r="G3" s="106" t="s">
        <v>83</v>
      </c>
      <c r="H3" s="106"/>
      <c r="I3" s="106"/>
      <c r="J3" s="106" t="s">
        <v>118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78</v>
      </c>
      <c r="E5" s="28" t="s">
        <v>250</v>
      </c>
      <c r="F5" s="14" t="s">
        <v>249</v>
      </c>
      <c r="G5" s="9">
        <v>6</v>
      </c>
      <c r="H5" s="59">
        <v>4.5</v>
      </c>
      <c r="I5" s="60">
        <f>G5*H5</f>
        <v>27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42.75" customHeight="1" thickBot="1" x14ac:dyDescent="0.3">
      <c r="B6" s="9">
        <v>2</v>
      </c>
      <c r="C6" s="10" t="s">
        <v>9</v>
      </c>
      <c r="D6" s="10" t="s">
        <v>78</v>
      </c>
      <c r="E6" s="28" t="s">
        <v>251</v>
      </c>
      <c r="F6" s="14" t="s">
        <v>252</v>
      </c>
      <c r="G6" s="9">
        <v>12</v>
      </c>
      <c r="H6" s="59">
        <v>3.5</v>
      </c>
      <c r="I6" s="60">
        <f>G6*H6</f>
        <v>42</v>
      </c>
      <c r="J6" s="9">
        <v>0</v>
      </c>
      <c r="K6" s="11" t="s">
        <v>13</v>
      </c>
      <c r="L6" s="26"/>
      <c r="M6" s="9">
        <v>0</v>
      </c>
      <c r="N6" s="11" t="s">
        <v>13</v>
      </c>
      <c r="O6" s="45"/>
    </row>
    <row r="7" spans="2:15" ht="27" customHeight="1" thickBot="1" x14ac:dyDescent="0.3">
      <c r="B7" s="107" t="s">
        <v>10</v>
      </c>
      <c r="C7" s="108"/>
      <c r="D7" s="108"/>
      <c r="E7" s="108"/>
      <c r="F7" s="109"/>
      <c r="G7" s="41">
        <f>G5+G6</f>
        <v>18</v>
      </c>
      <c r="H7" s="41"/>
      <c r="I7" s="60">
        <f>I5+I6</f>
        <v>69</v>
      </c>
      <c r="J7" s="51"/>
      <c r="K7" s="51"/>
      <c r="L7" s="51"/>
      <c r="M7" s="51"/>
      <c r="N7" s="51"/>
      <c r="O7" s="51"/>
    </row>
    <row r="8" spans="2:15" ht="10.5" customHeight="1" thickBot="1" x14ac:dyDescent="0.3">
      <c r="B8" s="23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</row>
    <row r="9" spans="2:15" ht="50.25" customHeight="1" thickBot="1" x14ac:dyDescent="0.3">
      <c r="B9" s="107" t="s">
        <v>11</v>
      </c>
      <c r="C9" s="109"/>
      <c r="D9" s="117" t="s">
        <v>253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>
      <c r="F14" s="1" t="s">
        <v>115</v>
      </c>
    </row>
    <row r="15" spans="2:15" ht="15" customHeight="1" x14ac:dyDescent="0.25"/>
    <row r="16" spans="2:15" ht="15" customHeight="1" x14ac:dyDescent="0.25">
      <c r="E16" s="25"/>
    </row>
    <row r="17" spans="9:15" ht="15" customHeight="1" x14ac:dyDescent="0.25"/>
    <row r="18" spans="9:15" ht="11.25" customHeight="1" x14ac:dyDescent="0.25"/>
    <row r="19" spans="9:15" ht="11.25" customHeight="1" x14ac:dyDescent="0.25"/>
    <row r="20" spans="9:15" x14ac:dyDescent="0.25">
      <c r="K20" s="24"/>
      <c r="M20" s="115" t="s">
        <v>71</v>
      </c>
      <c r="N20" s="115"/>
      <c r="O20" s="115"/>
    </row>
    <row r="21" spans="9:15" x14ac:dyDescent="0.25">
      <c r="I21" s="1">
        <v>11.02</v>
      </c>
    </row>
    <row r="22" spans="9:15" x14ac:dyDescent="0.25">
      <c r="I22" s="1">
        <v>11.03</v>
      </c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7:F7"/>
    <mergeCell ref="C8:O8"/>
    <mergeCell ref="B9:C9"/>
    <mergeCell ref="D9:O9"/>
    <mergeCell ref="M20:O20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workbookViewId="0">
      <selection activeCell="I8" sqref="I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255</v>
      </c>
      <c r="C3" s="106"/>
      <c r="D3" s="106"/>
      <c r="E3" s="106"/>
      <c r="G3" s="106" t="s">
        <v>83</v>
      </c>
      <c r="H3" s="106"/>
      <c r="I3" s="106"/>
      <c r="J3" s="106" t="s">
        <v>260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130</v>
      </c>
      <c r="E5" s="28" t="s">
        <v>257</v>
      </c>
      <c r="F5" s="14" t="s">
        <v>256</v>
      </c>
      <c r="G5" s="9">
        <v>3</v>
      </c>
      <c r="H5" s="59">
        <v>9.8000000000000007</v>
      </c>
      <c r="I5" s="60">
        <f>G5*H5</f>
        <v>29.400000000000002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42.75" customHeight="1" thickBot="1" x14ac:dyDescent="0.3">
      <c r="B6" s="9">
        <v>2</v>
      </c>
      <c r="C6" s="10" t="s">
        <v>9</v>
      </c>
      <c r="D6" s="10" t="s">
        <v>130</v>
      </c>
      <c r="E6" s="28" t="s">
        <v>258</v>
      </c>
      <c r="F6" s="14" t="s">
        <v>259</v>
      </c>
      <c r="G6" s="9">
        <v>3</v>
      </c>
      <c r="H6" s="59">
        <v>9.8000000000000007</v>
      </c>
      <c r="I6" s="60">
        <f>G6*H6</f>
        <v>29.400000000000002</v>
      </c>
      <c r="J6" s="9">
        <v>0</v>
      </c>
      <c r="K6" s="11" t="s">
        <v>13</v>
      </c>
      <c r="L6" s="26"/>
      <c r="M6" s="9">
        <v>0</v>
      </c>
      <c r="N6" s="11" t="s">
        <v>13</v>
      </c>
      <c r="O6" s="45"/>
    </row>
    <row r="7" spans="2:15" ht="42.75" customHeight="1" thickBot="1" x14ac:dyDescent="0.3">
      <c r="B7" s="74">
        <v>3</v>
      </c>
      <c r="C7" s="10" t="s">
        <v>9</v>
      </c>
      <c r="D7" s="10" t="s">
        <v>130</v>
      </c>
      <c r="E7" s="28" t="s">
        <v>146</v>
      </c>
      <c r="F7" s="14" t="s">
        <v>145</v>
      </c>
      <c r="G7" s="74">
        <v>1</v>
      </c>
      <c r="H7" s="59">
        <v>6.48</v>
      </c>
      <c r="I7" s="60">
        <f>G7*H7</f>
        <v>6.48</v>
      </c>
      <c r="J7" s="9">
        <v>0</v>
      </c>
      <c r="K7" s="11" t="s">
        <v>13</v>
      </c>
      <c r="L7" s="75"/>
      <c r="M7" s="9">
        <v>0</v>
      </c>
      <c r="N7" s="11" t="s">
        <v>13</v>
      </c>
      <c r="O7" s="45"/>
    </row>
    <row r="8" spans="2:15" ht="27" customHeight="1" thickBot="1" x14ac:dyDescent="0.3">
      <c r="B8" s="107" t="s">
        <v>10</v>
      </c>
      <c r="C8" s="108"/>
      <c r="D8" s="108"/>
      <c r="E8" s="108"/>
      <c r="F8" s="109"/>
      <c r="G8" s="41">
        <f>G5+G6</f>
        <v>6</v>
      </c>
      <c r="H8" s="41"/>
      <c r="I8" s="60">
        <f>I5+I6+I7</f>
        <v>65.28</v>
      </c>
      <c r="J8" s="51"/>
      <c r="K8" s="51"/>
      <c r="L8" s="51"/>
      <c r="M8" s="51"/>
      <c r="N8" s="51"/>
      <c r="O8" s="51"/>
    </row>
    <row r="9" spans="2:15" ht="10.5" customHeight="1" thickBot="1" x14ac:dyDescent="0.3">
      <c r="B9" s="23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</row>
    <row r="10" spans="2:15" ht="50.25" customHeight="1" thickBot="1" x14ac:dyDescent="0.3">
      <c r="B10" s="107" t="s">
        <v>11</v>
      </c>
      <c r="C10" s="109"/>
      <c r="D10" s="117" t="s">
        <v>261</v>
      </c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>
      <c r="F15" s="1" t="s">
        <v>115</v>
      </c>
    </row>
    <row r="16" spans="2:15" ht="15" customHeight="1" x14ac:dyDescent="0.25"/>
    <row r="17" spans="5:15" ht="15" customHeight="1" x14ac:dyDescent="0.25">
      <c r="E17" s="25"/>
    </row>
    <row r="18" spans="5:15" ht="15" customHeight="1" x14ac:dyDescent="0.25"/>
    <row r="19" spans="5:15" ht="11.25" customHeight="1" x14ac:dyDescent="0.25"/>
    <row r="20" spans="5:15" ht="11.25" customHeight="1" x14ac:dyDescent="0.25"/>
    <row r="21" spans="5:15" x14ac:dyDescent="0.25">
      <c r="K21" s="24"/>
      <c r="M21" s="115" t="s">
        <v>71</v>
      </c>
      <c r="N21" s="115"/>
      <c r="O21" s="115"/>
    </row>
    <row r="22" spans="5:15" x14ac:dyDescent="0.25">
      <c r="I22" s="1">
        <v>11.02</v>
      </c>
    </row>
    <row r="23" spans="5:15" x14ac:dyDescent="0.25">
      <c r="I23" s="1">
        <v>11.03</v>
      </c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8:F8"/>
    <mergeCell ref="C9:O9"/>
    <mergeCell ref="B10:C10"/>
    <mergeCell ref="D10:O10"/>
    <mergeCell ref="M21:O21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262</v>
      </c>
      <c r="C3" s="106"/>
      <c r="D3" s="106"/>
      <c r="E3" s="106"/>
      <c r="G3" s="106" t="s">
        <v>49</v>
      </c>
      <c r="H3" s="106"/>
      <c r="I3" s="106"/>
      <c r="J3" s="106" t="s">
        <v>23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264</v>
      </c>
      <c r="F5" s="14" t="s">
        <v>263</v>
      </c>
      <c r="G5" s="9">
        <v>1</v>
      </c>
      <c r="H5" s="11">
        <v>160000</v>
      </c>
      <c r="I5" s="43">
        <f>G5*H5</f>
        <v>160000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1</v>
      </c>
      <c r="H6" s="41"/>
      <c r="I6" s="45">
        <f>I5</f>
        <v>160000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265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9:15" ht="11.25" customHeight="1" x14ac:dyDescent="0.25"/>
    <row r="18" spans="9:15" ht="11.25" customHeight="1" x14ac:dyDescent="0.25"/>
    <row r="19" spans="9:15" x14ac:dyDescent="0.25">
      <c r="K19" s="24"/>
      <c r="M19" s="115" t="s">
        <v>71</v>
      </c>
      <c r="N19" s="115"/>
      <c r="O19" s="115"/>
    </row>
    <row r="20" spans="9:15" x14ac:dyDescent="0.25">
      <c r="I20" s="1">
        <v>11.02</v>
      </c>
    </row>
    <row r="21" spans="9:15" x14ac:dyDescent="0.25">
      <c r="I21" s="1">
        <v>11.03</v>
      </c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workbookViewId="0">
      <selection activeCell="D8" sqref="D8:O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266</v>
      </c>
      <c r="C3" s="106"/>
      <c r="D3" s="106"/>
      <c r="E3" s="106"/>
      <c r="G3" s="106" t="s">
        <v>56</v>
      </c>
      <c r="H3" s="106"/>
      <c r="I3" s="106"/>
      <c r="J3" s="106" t="s">
        <v>23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268</v>
      </c>
      <c r="F5" s="14" t="s">
        <v>267</v>
      </c>
      <c r="G5" s="9">
        <v>1</v>
      </c>
      <c r="H5" s="11">
        <v>385000</v>
      </c>
      <c r="I5" s="43">
        <f>G5*H5</f>
        <v>385000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1</v>
      </c>
      <c r="H6" s="41"/>
      <c r="I6" s="45">
        <f>I5</f>
        <v>385000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269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9:15" ht="11.25" customHeight="1" x14ac:dyDescent="0.25"/>
    <row r="18" spans="9:15" ht="11.25" customHeight="1" x14ac:dyDescent="0.25"/>
    <row r="19" spans="9:15" x14ac:dyDescent="0.25">
      <c r="K19" s="24"/>
      <c r="M19" s="115" t="s">
        <v>71</v>
      </c>
      <c r="N19" s="115"/>
      <c r="O19" s="115"/>
    </row>
    <row r="20" spans="9:15" x14ac:dyDescent="0.25">
      <c r="I20" s="1">
        <v>11.02</v>
      </c>
    </row>
    <row r="21" spans="9:15" x14ac:dyDescent="0.25">
      <c r="I21" s="1">
        <v>11.03</v>
      </c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F3" sqref="F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270</v>
      </c>
      <c r="C3" s="106"/>
      <c r="D3" s="106"/>
      <c r="E3" s="106"/>
      <c r="G3" s="106" t="s">
        <v>15</v>
      </c>
      <c r="H3" s="106"/>
      <c r="I3" s="106"/>
      <c r="J3" s="106" t="s">
        <v>23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273</v>
      </c>
      <c r="F5" s="14" t="s">
        <v>272</v>
      </c>
      <c r="G5" s="9">
        <v>1</v>
      </c>
      <c r="H5" s="11">
        <v>330000</v>
      </c>
      <c r="I5" s="43">
        <f>G5*H5</f>
        <v>330000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1</v>
      </c>
      <c r="H6" s="41"/>
      <c r="I6" s="45">
        <f>I5</f>
        <v>330000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7" t="s">
        <v>271</v>
      </c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8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4" width="13.7109375" style="1" customWidth="1"/>
    <col min="5" max="5" width="26.140625" style="1" customWidth="1"/>
    <col min="6" max="6" width="34.7109375" style="1" customWidth="1"/>
    <col min="7" max="7" width="6.7109375" style="1" customWidth="1"/>
    <col min="8" max="8" width="10.7109375" style="1" customWidth="1"/>
    <col min="9" max="9" width="15.71093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384" width="8.85546875" style="1"/>
  </cols>
  <sheetData>
    <row r="1" spans="2:15" ht="50.25" customHeight="1" x14ac:dyDescent="0.25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2:15" ht="11.25" customHeight="1" x14ac:dyDescent="0.3">
      <c r="B2" s="2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</row>
    <row r="3" spans="2:15" ht="226.5" customHeight="1" thickBot="1" x14ac:dyDescent="0.3">
      <c r="B3" s="106" t="s">
        <v>276</v>
      </c>
      <c r="C3" s="106"/>
      <c r="D3" s="106"/>
      <c r="E3" s="106"/>
      <c r="G3" s="106" t="s">
        <v>83</v>
      </c>
      <c r="H3" s="106"/>
      <c r="I3" s="106"/>
      <c r="J3" s="106" t="s">
        <v>277</v>
      </c>
      <c r="K3" s="106"/>
      <c r="L3" s="106"/>
      <c r="M3" s="106" t="s">
        <v>234</v>
      </c>
      <c r="N3" s="106"/>
      <c r="O3" s="106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42.75" customHeight="1" thickBot="1" x14ac:dyDescent="0.3">
      <c r="B5" s="9">
        <v>1</v>
      </c>
      <c r="C5" s="10" t="s">
        <v>9</v>
      </c>
      <c r="D5" s="10" t="s">
        <v>14</v>
      </c>
      <c r="E5" s="28" t="s">
        <v>275</v>
      </c>
      <c r="F5" s="14" t="s">
        <v>274</v>
      </c>
      <c r="G5" s="9">
        <v>3</v>
      </c>
      <c r="H5" s="59">
        <v>12.86</v>
      </c>
      <c r="I5" s="26">
        <f>G5*H5</f>
        <v>38.58</v>
      </c>
      <c r="J5" s="9">
        <v>0</v>
      </c>
      <c r="K5" s="11" t="s">
        <v>13</v>
      </c>
      <c r="L5" s="26"/>
      <c r="M5" s="9">
        <v>0</v>
      </c>
      <c r="N5" s="11" t="s">
        <v>13</v>
      </c>
      <c r="O5" s="45"/>
    </row>
    <row r="6" spans="2:15" ht="27" customHeight="1" thickBot="1" x14ac:dyDescent="0.3">
      <c r="B6" s="107" t="s">
        <v>10</v>
      </c>
      <c r="C6" s="108"/>
      <c r="D6" s="108"/>
      <c r="E6" s="108"/>
      <c r="F6" s="109"/>
      <c r="G6" s="41">
        <v>3</v>
      </c>
      <c r="H6" s="41"/>
      <c r="I6" s="60">
        <f>I5</f>
        <v>38.58</v>
      </c>
      <c r="J6" s="51"/>
      <c r="K6" s="51"/>
      <c r="L6" s="51"/>
      <c r="M6" s="51"/>
      <c r="N6" s="51"/>
      <c r="O6" s="51"/>
    </row>
    <row r="7" spans="2:15" ht="10.5" customHeight="1" thickBot="1" x14ac:dyDescent="0.3">
      <c r="B7" s="23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</row>
    <row r="8" spans="2:15" ht="50.25" customHeight="1" thickBot="1" x14ac:dyDescent="0.3">
      <c r="B8" s="107" t="s">
        <v>11</v>
      </c>
      <c r="C8" s="109"/>
      <c r="D8" s="113" t="s">
        <v>285</v>
      </c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4"/>
    </row>
    <row r="9" spans="2:15" ht="15" customHeight="1" x14ac:dyDescent="0.25"/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>
      <c r="F13" s="1" t="s">
        <v>115</v>
      </c>
    </row>
    <row r="14" spans="2:15" ht="15" customHeight="1" x14ac:dyDescent="0.25"/>
    <row r="15" spans="2:15" ht="15" customHeight="1" x14ac:dyDescent="0.25">
      <c r="E15" s="25"/>
    </row>
    <row r="16" spans="2:15" ht="15" customHeight="1" x14ac:dyDescent="0.25"/>
    <row r="17" spans="11:15" ht="11.25" customHeight="1" x14ac:dyDescent="0.25"/>
    <row r="18" spans="11:15" ht="11.25" customHeight="1" x14ac:dyDescent="0.25"/>
    <row r="19" spans="11:15" x14ac:dyDescent="0.25">
      <c r="K19" s="24"/>
      <c r="M19" s="115" t="s">
        <v>71</v>
      </c>
      <c r="N19" s="115"/>
      <c r="O19" s="115"/>
    </row>
  </sheetData>
  <sheetProtection algorithmName="SHA-512" hashValue="8HkijwxSPdg4/+k7WpOwHme0GNYboPXTogONjBp79mK0CebfXnHtvbrKvRh8KuCtXr6O8tZmrRW+ePlfddwhpA==" saltValue="/DMPl3QSQHEuvJKPNtk0mQ==" spinCount="100000" sheet="1" formatCells="0" formatColumns="0" formatRows="0" insertColumns="0" insertRows="0" insertHyperlinks="0" deleteColumns="0" deleteRows="0" sort="0" autoFilter="0" pivotTables="0"/>
  <mergeCells count="11">
    <mergeCell ref="B6:F6"/>
    <mergeCell ref="C7:O7"/>
    <mergeCell ref="B8:C8"/>
    <mergeCell ref="D8:O8"/>
    <mergeCell ref="M19:O19"/>
    <mergeCell ref="B1:O1"/>
    <mergeCell ref="C2:O2"/>
    <mergeCell ref="B3:E3"/>
    <mergeCell ref="G3:I3"/>
    <mergeCell ref="J3:L3"/>
    <mergeCell ref="M3:O3"/>
  </mergeCells>
  <pageMargins left="0.28999999999999998" right="0.25" top="0.19" bottom="0.27" header="0.21" footer="0.21"/>
  <pageSetup paperSize="9" scale="70" orientation="landscape" verticalDpi="120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5.85546875" style="76" customWidth="1"/>
    <col min="2" max="3" width="12.7109375" style="76" customWidth="1"/>
    <col min="4" max="5" width="29" style="76" customWidth="1"/>
    <col min="6" max="6" width="6.7109375" style="76" customWidth="1"/>
    <col min="7" max="7" width="10.7109375" style="76" customWidth="1"/>
    <col min="8" max="8" width="14.42578125" style="76" customWidth="1"/>
    <col min="9" max="9" width="6.7109375" style="76" customWidth="1"/>
    <col min="10" max="10" width="10.7109375" style="76" customWidth="1"/>
    <col min="11" max="11" width="12.7109375" style="76" customWidth="1"/>
    <col min="12" max="12" width="6.7109375" style="76" customWidth="1"/>
    <col min="13" max="13" width="10.7109375" style="76" customWidth="1"/>
    <col min="14" max="14" width="13.855468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66.5" customHeight="1" thickBot="1" x14ac:dyDescent="0.3">
      <c r="A3" s="106" t="s">
        <v>286</v>
      </c>
      <c r="B3" s="106"/>
      <c r="C3" s="106"/>
      <c r="D3" s="106"/>
      <c r="F3" s="106" t="s">
        <v>280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31.5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130</v>
      </c>
      <c r="D5" s="80" t="s">
        <v>281</v>
      </c>
      <c r="E5" s="81" t="s">
        <v>282</v>
      </c>
      <c r="F5" s="79">
        <v>1</v>
      </c>
      <c r="G5" s="98">
        <v>100000</v>
      </c>
      <c r="H5" s="99">
        <f>F5*G5</f>
        <v>100000</v>
      </c>
      <c r="I5" s="82"/>
      <c r="J5" s="80" t="s">
        <v>13</v>
      </c>
      <c r="K5" s="83"/>
      <c r="L5" s="79"/>
      <c r="M5" s="80" t="s">
        <v>13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100">
        <v>100000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4" t="s">
        <v>283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284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TgfXSkwfQrvpDPtdXiqHvBxlE9ksdosG75+/wvPZj6+E29oZhCtXDuHdau/WxrxOZMaj32FNp0SGspmCiPA6/g==" saltValue="vhSX5SHsPSuGZlJTplg4aw==" spinCount="100000" sheet="1" formatCells="0" formatColumns="0" formatRows="0" insertColumns="0" insertRows="0" insertHyperlinks="0" deleteColumns="0" deleteRows="0" sort="0" autoFilter="0" pivotTables="0"/>
  <mergeCells count="13">
    <mergeCell ref="L21:N21"/>
    <mergeCell ref="A7:E7"/>
    <mergeCell ref="B8:N8"/>
    <mergeCell ref="A9:B9"/>
    <mergeCell ref="C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" right="0" top="0.19" bottom="0.27" header="0.21" footer="0.21"/>
  <pageSetup paperSize="9" scale="80" orientation="landscape" verticalDpi="12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5.85546875" style="76" customWidth="1"/>
    <col min="2" max="3" width="12.7109375" style="76" customWidth="1"/>
    <col min="4" max="5" width="29" style="76" customWidth="1"/>
    <col min="6" max="6" width="6.7109375" style="76" customWidth="1"/>
    <col min="7" max="7" width="10.7109375" style="76" customWidth="1"/>
    <col min="8" max="8" width="14.42578125" style="76" customWidth="1"/>
    <col min="9" max="9" width="6.7109375" style="76" customWidth="1"/>
    <col min="10" max="10" width="10.7109375" style="76" customWidth="1"/>
    <col min="11" max="11" width="12.7109375" style="76" customWidth="1"/>
    <col min="12" max="12" width="6.7109375" style="76" customWidth="1"/>
    <col min="13" max="13" width="10.7109375" style="76" customWidth="1"/>
    <col min="14" max="14" width="13.855468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66.5" customHeight="1" thickBot="1" x14ac:dyDescent="0.3">
      <c r="A3" s="106" t="s">
        <v>289</v>
      </c>
      <c r="B3" s="106"/>
      <c r="C3" s="106"/>
      <c r="D3" s="106"/>
      <c r="F3" s="106" t="s">
        <v>83</v>
      </c>
      <c r="G3" s="106"/>
      <c r="H3" s="106"/>
      <c r="I3" s="106" t="s">
        <v>290</v>
      </c>
      <c r="J3" s="106"/>
      <c r="K3" s="106"/>
      <c r="L3" s="106" t="s">
        <v>234</v>
      </c>
      <c r="M3" s="106"/>
      <c r="N3" s="106"/>
    </row>
    <row r="4" spans="1:14" s="78" customFormat="1" ht="31.5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14</v>
      </c>
      <c r="D5" s="80" t="s">
        <v>287</v>
      </c>
      <c r="E5" s="81" t="s">
        <v>288</v>
      </c>
      <c r="F5" s="79">
        <v>1</v>
      </c>
      <c r="G5" s="101">
        <v>9.4</v>
      </c>
      <c r="H5" s="101">
        <v>9.4</v>
      </c>
      <c r="I5" s="82"/>
      <c r="J5" s="80" t="s">
        <v>13</v>
      </c>
      <c r="K5" s="83"/>
      <c r="L5" s="79"/>
      <c r="M5" s="80" t="s">
        <v>13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55">
        <v>9.4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6">
        <v>0.15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292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TgfXSkwfQrvpDPtdXiqHvBxlE9ksdosG75+/wvPZj6+E29oZhCtXDuHdau/WxrxOZMaj32FNp0SGspmCiPA6/g==" saltValue="vhSX5SHsPSuGZlJTplg4aw==" spinCount="100000" sheet="1" formatCells="0" formatColumns="0" formatRows="0" insertColumns="0" insertRows="0" insertHyperlinks="0" deleteColumns="0" deleteRows="0" sort="0" autoFilter="0" pivotTables="0"/>
  <mergeCells count="13">
    <mergeCell ref="A1:N1"/>
    <mergeCell ref="B2:N2"/>
    <mergeCell ref="A3:D3"/>
    <mergeCell ref="F3:H3"/>
    <mergeCell ref="I3:K3"/>
    <mergeCell ref="L3:N3"/>
    <mergeCell ref="L21:N21"/>
    <mergeCell ref="A7:E7"/>
    <mergeCell ref="B8:N8"/>
    <mergeCell ref="A9:B9"/>
    <mergeCell ref="C9:N9"/>
    <mergeCell ref="A10:B10"/>
    <mergeCell ref="C10:N10"/>
  </mergeCells>
  <pageMargins left="0" right="0" top="0.19" bottom="0.27" header="0.21" footer="0.21"/>
  <pageSetup paperSize="9" scale="80" orientation="landscape" verticalDpi="12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A3" sqref="A3:D3"/>
    </sheetView>
  </sheetViews>
  <sheetFormatPr defaultColWidth="8.85546875" defaultRowHeight="15.75" x14ac:dyDescent="0.25"/>
  <cols>
    <col min="1" max="1" width="5.85546875" style="76" customWidth="1"/>
    <col min="2" max="3" width="12.7109375" style="76" customWidth="1"/>
    <col min="4" max="5" width="29" style="76" customWidth="1"/>
    <col min="6" max="6" width="6.7109375" style="76" customWidth="1"/>
    <col min="7" max="7" width="10.7109375" style="76" customWidth="1"/>
    <col min="8" max="8" width="14.42578125" style="76" customWidth="1"/>
    <col min="9" max="9" width="6.7109375" style="76" customWidth="1"/>
    <col min="10" max="10" width="10.7109375" style="76" customWidth="1"/>
    <col min="11" max="11" width="12.7109375" style="76" customWidth="1"/>
    <col min="12" max="12" width="6.7109375" style="76" customWidth="1"/>
    <col min="13" max="13" width="10.7109375" style="76" customWidth="1"/>
    <col min="14" max="14" width="13.855468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79.25" customHeight="1" thickBot="1" x14ac:dyDescent="0.3">
      <c r="A3" s="106" t="s">
        <v>291</v>
      </c>
      <c r="B3" s="106"/>
      <c r="C3" s="106"/>
      <c r="D3" s="106"/>
      <c r="F3" s="106" t="s">
        <v>56</v>
      </c>
      <c r="G3" s="106"/>
      <c r="H3" s="106"/>
      <c r="I3" s="106" t="s">
        <v>83</v>
      </c>
      <c r="J3" s="106"/>
      <c r="K3" s="106"/>
      <c r="L3" s="106" t="s">
        <v>234</v>
      </c>
      <c r="M3" s="106"/>
      <c r="N3" s="106"/>
    </row>
    <row r="4" spans="1:14" s="78" customFormat="1" ht="31.5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14</v>
      </c>
      <c r="D5" s="80" t="s">
        <v>293</v>
      </c>
      <c r="E5" s="102">
        <v>40291300</v>
      </c>
      <c r="F5" s="79">
        <v>1</v>
      </c>
      <c r="G5" s="98">
        <v>165000</v>
      </c>
      <c r="H5" s="98">
        <f>F5*G5</f>
        <v>165000</v>
      </c>
      <c r="I5" s="82"/>
      <c r="J5" s="80" t="s">
        <v>13</v>
      </c>
      <c r="K5" s="83"/>
      <c r="L5" s="79"/>
      <c r="M5" s="80" t="s">
        <v>13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100">
        <f>H5</f>
        <v>165000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6">
        <v>0.15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294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TgfXSkwfQrvpDPtdXiqHvBxlE9ksdosG75+/wvPZj6+E29oZhCtXDuHdau/WxrxOZMaj32FNp0SGspmCiPA6/g==" saltValue="vhSX5SHsPSuGZlJTplg4aw==" spinCount="100000" sheet="1" formatCells="0" formatColumns="0" formatRows="0" insertColumns="0" insertRows="0" insertHyperlinks="0" deleteColumns="0" deleteRows="0" sort="0" autoFilter="0" pivotTables="0"/>
  <mergeCells count="13">
    <mergeCell ref="A1:N1"/>
    <mergeCell ref="B2:N2"/>
    <mergeCell ref="A3:D3"/>
    <mergeCell ref="F3:H3"/>
    <mergeCell ref="I3:K3"/>
    <mergeCell ref="L3:N3"/>
    <mergeCell ref="L21:N21"/>
    <mergeCell ref="A7:E7"/>
    <mergeCell ref="B8:N8"/>
    <mergeCell ref="A9:B9"/>
    <mergeCell ref="C9:N9"/>
    <mergeCell ref="A10:B10"/>
    <mergeCell ref="C10:N10"/>
  </mergeCells>
  <pageMargins left="0" right="0" top="0.19" bottom="0.27" header="0.21" footer="0.21"/>
  <pageSetup paperSize="9" scale="80" orientation="landscape" verticalDpi="120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A3" sqref="A3:D3"/>
    </sheetView>
  </sheetViews>
  <sheetFormatPr defaultColWidth="8.85546875" defaultRowHeight="15.75" x14ac:dyDescent="0.25"/>
  <cols>
    <col min="1" max="1" width="5.85546875" style="76" customWidth="1"/>
    <col min="2" max="3" width="12.7109375" style="76" customWidth="1"/>
    <col min="4" max="4" width="36.42578125" style="76" customWidth="1"/>
    <col min="5" max="5" width="22.5703125" style="76" customWidth="1"/>
    <col min="6" max="6" width="6.7109375" style="76" customWidth="1"/>
    <col min="7" max="7" width="10.7109375" style="76" customWidth="1"/>
    <col min="8" max="8" width="14.42578125" style="76" customWidth="1"/>
    <col min="9" max="9" width="6.7109375" style="76" customWidth="1"/>
    <col min="10" max="10" width="10.7109375" style="76" customWidth="1"/>
    <col min="11" max="11" width="12.7109375" style="76" customWidth="1"/>
    <col min="12" max="12" width="6.7109375" style="76" customWidth="1"/>
    <col min="13" max="13" width="10.7109375" style="76" customWidth="1"/>
    <col min="14" max="14" width="13.855468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79.25" customHeight="1" thickBot="1" x14ac:dyDescent="0.3">
      <c r="A3" s="106" t="s">
        <v>295</v>
      </c>
      <c r="B3" s="106"/>
      <c r="C3" s="106"/>
      <c r="D3" s="106"/>
      <c r="F3" s="106" t="s">
        <v>49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31.5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35.25" customHeight="1" x14ac:dyDescent="0.25">
      <c r="A5" s="79">
        <v>1</v>
      </c>
      <c r="B5" s="80" t="s">
        <v>9</v>
      </c>
      <c r="C5" s="80" t="s">
        <v>14</v>
      </c>
      <c r="D5" s="103" t="s">
        <v>296</v>
      </c>
      <c r="E5" s="102">
        <v>1000495963</v>
      </c>
      <c r="F5" s="79">
        <v>70</v>
      </c>
      <c r="G5" s="98">
        <v>66000</v>
      </c>
      <c r="H5" s="98">
        <f>F5*G5</f>
        <v>4620000</v>
      </c>
      <c r="I5" s="82"/>
      <c r="J5" s="80" t="s">
        <v>13</v>
      </c>
      <c r="K5" s="83"/>
      <c r="L5" s="79"/>
      <c r="M5" s="80" t="s">
        <v>13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70</v>
      </c>
      <c r="G7" s="90"/>
      <c r="H7" s="100">
        <f>H5</f>
        <v>4620000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6" t="s">
        <v>283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297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TgfXSkwfQrvpDPtdXiqHvBxlE9ksdosG75+/wvPZj6+E29oZhCtXDuHdau/WxrxOZMaj32FNp0SGspmCiPA6/g==" saltValue="vhSX5SHsPSuGZlJTplg4aw==" spinCount="100000" sheet="1" formatCells="0" formatColumns="0" formatRows="0" insertColumns="0" insertRows="0" insertHyperlinks="0" deleteColumns="0" deleteRows="0" sort="0" autoFilter="0" pivotTables="0"/>
  <mergeCells count="13">
    <mergeCell ref="L21:N21"/>
    <mergeCell ref="A7:E7"/>
    <mergeCell ref="B8:N8"/>
    <mergeCell ref="A9:B9"/>
    <mergeCell ref="C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" right="0" top="0.19" bottom="0.27" header="0.21" footer="0.21"/>
  <pageSetup paperSize="9" scale="80" orientation="landscape" verticalDpi="120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L3" sqref="L3:N3"/>
    </sheetView>
  </sheetViews>
  <sheetFormatPr defaultColWidth="8.85546875" defaultRowHeight="15.75" x14ac:dyDescent="0.25"/>
  <cols>
    <col min="1" max="1" width="5.85546875" style="76" customWidth="1"/>
    <col min="2" max="3" width="12.7109375" style="76" customWidth="1"/>
    <col min="4" max="4" width="36.42578125" style="76" customWidth="1"/>
    <col min="5" max="5" width="22.5703125" style="76" customWidth="1"/>
    <col min="6" max="6" width="6.7109375" style="76" customWidth="1"/>
    <col min="7" max="7" width="10.7109375" style="76" customWidth="1"/>
    <col min="8" max="8" width="14.42578125" style="76" customWidth="1"/>
    <col min="9" max="9" width="6.7109375" style="76" customWidth="1"/>
    <col min="10" max="10" width="10.7109375" style="76" customWidth="1"/>
    <col min="11" max="11" width="12.7109375" style="76" customWidth="1"/>
    <col min="12" max="12" width="6.7109375" style="76" customWidth="1"/>
    <col min="13" max="13" width="10.7109375" style="76" customWidth="1"/>
    <col min="14" max="14" width="13.855468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79.25" customHeight="1" thickBot="1" x14ac:dyDescent="0.3">
      <c r="A3" s="106" t="s">
        <v>300</v>
      </c>
      <c r="B3" s="106"/>
      <c r="C3" s="106"/>
      <c r="D3" s="106"/>
      <c r="F3" s="106" t="s">
        <v>56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31.5" customHeight="1" thickBot="1" x14ac:dyDescent="0.3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35.25" customHeight="1" x14ac:dyDescent="0.25">
      <c r="A5" s="79">
        <v>1</v>
      </c>
      <c r="B5" s="80" t="s">
        <v>9</v>
      </c>
      <c r="C5" s="80" t="s">
        <v>14</v>
      </c>
      <c r="D5" s="103" t="s">
        <v>299</v>
      </c>
      <c r="E5" s="102" t="s">
        <v>298</v>
      </c>
      <c r="F5" s="79">
        <v>1</v>
      </c>
      <c r="G5" s="98">
        <v>185000</v>
      </c>
      <c r="H5" s="98">
        <f>F5*G5</f>
        <v>185000</v>
      </c>
      <c r="I5" s="82"/>
      <c r="J5" s="80" t="s">
        <v>13</v>
      </c>
      <c r="K5" s="83"/>
      <c r="L5" s="79"/>
      <c r="M5" s="80" t="s">
        <v>13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100">
        <f>H5</f>
        <v>185000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6">
        <v>0.15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301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TgfXSkwfQrvpDPtdXiqHvBxlE9ksdosG75+/wvPZj6+E29oZhCtXDuHdau/WxrxOZMaj32FNp0SGspmCiPA6/g==" saltValue="vhSX5SHsPSuGZlJTplg4aw==" spinCount="100000" sheet="1" formatCells="0" formatColumns="0" formatRows="0" insertColumns="0" insertRows="0" insertHyperlinks="0" deleteColumns="0" deleteRows="0" sort="0" autoFilter="0" pivotTables="0"/>
  <mergeCells count="13">
    <mergeCell ref="A1:N1"/>
    <mergeCell ref="B2:N2"/>
    <mergeCell ref="A3:D3"/>
    <mergeCell ref="F3:H3"/>
    <mergeCell ref="I3:K3"/>
    <mergeCell ref="L3:N3"/>
    <mergeCell ref="L21:N21"/>
    <mergeCell ref="A7:E7"/>
    <mergeCell ref="B8:N8"/>
    <mergeCell ref="A9:B9"/>
    <mergeCell ref="C9:N9"/>
    <mergeCell ref="A10:B10"/>
    <mergeCell ref="C10:N10"/>
  </mergeCells>
  <pageMargins left="0" right="0" top="0.19" bottom="0.27" header="0.21" footer="0.21"/>
  <pageSetup paperSize="9" scale="80" orientation="landscape" verticalDpi="120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A3" sqref="A3:D3"/>
    </sheetView>
  </sheetViews>
  <sheetFormatPr defaultColWidth="8.85546875" defaultRowHeight="15.75" x14ac:dyDescent="0.25"/>
  <cols>
    <col min="1" max="1" width="6.7109375" style="76" customWidth="1"/>
    <col min="2" max="2" width="12.7109375" style="76" customWidth="1"/>
    <col min="3" max="3" width="13.7109375" style="76" customWidth="1"/>
    <col min="4" max="4" width="28.7109375" style="76" customWidth="1"/>
    <col min="5" max="5" width="17.7109375" style="76" customWidth="1"/>
    <col min="6" max="6" width="6.7109375" style="76" customWidth="1"/>
    <col min="7" max="7" width="10.7109375" style="76" customWidth="1"/>
    <col min="8" max="8" width="15.7109375" style="76" customWidth="1"/>
    <col min="9" max="9" width="6.7109375" style="76" customWidth="1"/>
    <col min="10" max="10" width="10.7109375" style="76" customWidth="1"/>
    <col min="11" max="11" width="15.7109375" style="76" customWidth="1"/>
    <col min="12" max="12" width="6.7109375" style="76" customWidth="1"/>
    <col min="13" max="13" width="10.7109375" style="76" customWidth="1"/>
    <col min="14" max="14" width="15.71093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87.5" customHeight="1" thickBot="1" x14ac:dyDescent="0.3">
      <c r="A3" s="106" t="s">
        <v>303</v>
      </c>
      <c r="B3" s="106"/>
      <c r="C3" s="106"/>
      <c r="D3" s="106"/>
      <c r="F3" s="106" t="s">
        <v>171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27" customHeight="1" thickBot="1" x14ac:dyDescent="0.3">
      <c r="A4" s="3" t="s">
        <v>1</v>
      </c>
      <c r="B4" s="4" t="s">
        <v>2</v>
      </c>
      <c r="C4" s="4" t="s">
        <v>3</v>
      </c>
      <c r="D4" s="4" t="s">
        <v>302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78</v>
      </c>
      <c r="D5" s="80" t="s">
        <v>304</v>
      </c>
      <c r="E5" s="81"/>
      <c r="F5" s="79">
        <v>1</v>
      </c>
      <c r="G5" s="98">
        <v>100000</v>
      </c>
      <c r="H5" s="127">
        <f>F5*G5</f>
        <v>100000</v>
      </c>
      <c r="I5" s="82"/>
      <c r="J5" s="80" t="s">
        <v>13</v>
      </c>
      <c r="K5" s="83"/>
      <c r="L5" s="79"/>
      <c r="M5" s="80" t="s">
        <v>305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51">
        <f>H5</f>
        <v>100000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4" t="s">
        <v>283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306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iXNau+GEXxhopS45U3hQp9ibKbSMMSyUFGcNA5XEJcZb3uG2p3Oii2gSLCLlK8ZQKR5rZtq5849IsQeLOjZHVw==" saltValue="4yIq1C7YpqXbSgEggwBNIw==" spinCount="100000" sheet="1" formatCells="0" formatColumns="0" formatRows="0" insertColumns="0" insertRows="0" insertHyperlinks="0" deleteColumns="0" deleteRows="0" sort="0" autoFilter="0" pivotTables="0"/>
  <mergeCells count="13">
    <mergeCell ref="L21:N21"/>
    <mergeCell ref="A7:E7"/>
    <mergeCell ref="B8:N8"/>
    <mergeCell ref="A9:B9"/>
    <mergeCell ref="C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zoomScaleNormal="100" workbookViewId="0">
      <selection activeCell="C10" sqref="C10:N10"/>
    </sheetView>
  </sheetViews>
  <sheetFormatPr defaultColWidth="8.85546875" defaultRowHeight="15.75" x14ac:dyDescent="0.25"/>
  <cols>
    <col min="1" max="1" width="6.7109375" style="76" customWidth="1"/>
    <col min="2" max="2" width="12.7109375" style="76" customWidth="1"/>
    <col min="3" max="3" width="13.7109375" style="76" customWidth="1"/>
    <col min="4" max="4" width="28.7109375" style="76" customWidth="1"/>
    <col min="5" max="5" width="17.7109375" style="76" customWidth="1"/>
    <col min="6" max="6" width="6.7109375" style="76" customWidth="1"/>
    <col min="7" max="7" width="10.7109375" style="76" customWidth="1"/>
    <col min="8" max="8" width="15.7109375" style="76" customWidth="1"/>
    <col min="9" max="9" width="6.7109375" style="76" customWidth="1"/>
    <col min="10" max="10" width="10.7109375" style="76" customWidth="1"/>
    <col min="11" max="11" width="15.7109375" style="76" customWidth="1"/>
    <col min="12" max="12" width="6.7109375" style="76" customWidth="1"/>
    <col min="13" max="13" width="10.7109375" style="76" customWidth="1"/>
    <col min="14" max="14" width="15.71093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87.5" customHeight="1" thickBot="1" x14ac:dyDescent="0.3">
      <c r="A3" s="106" t="s">
        <v>307</v>
      </c>
      <c r="B3" s="106"/>
      <c r="C3" s="106"/>
      <c r="D3" s="106"/>
      <c r="F3" s="106" t="s">
        <v>92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27" customHeight="1" thickBot="1" x14ac:dyDescent="0.3">
      <c r="A4" s="3" t="s">
        <v>1</v>
      </c>
      <c r="B4" s="4" t="s">
        <v>2</v>
      </c>
      <c r="C4" s="4" t="s">
        <v>3</v>
      </c>
      <c r="D4" s="4" t="s">
        <v>302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90</v>
      </c>
      <c r="D5" s="80" t="s">
        <v>308</v>
      </c>
      <c r="E5" s="81"/>
      <c r="F5" s="79">
        <v>1</v>
      </c>
      <c r="G5" s="98">
        <v>9500</v>
      </c>
      <c r="H5" s="127">
        <f>F5*G5</f>
        <v>9500</v>
      </c>
      <c r="I5" s="82"/>
      <c r="J5" s="80" t="s">
        <v>13</v>
      </c>
      <c r="K5" s="83"/>
      <c r="L5" s="79"/>
      <c r="M5" s="80" t="s">
        <v>305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51">
        <f>H5</f>
        <v>9500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4" t="s">
        <v>283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309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iXNau+GEXxhopS45U3hQp9ibKbSMMSyUFGcNA5XEJcZb3uG2p3Oii2gSLCLlK8ZQKR5rZtq5849IsQeLOjZHVw==" saltValue="4yIq1C7YpqXbSgEggwBNIw==" spinCount="100000" sheet="1" formatCells="0" formatColumns="0" formatRows="0" insertColumns="0" insertRows="0" insertHyperlinks="0" deleteColumns="0" deleteRows="0" sort="0" autoFilter="0" pivotTables="0"/>
  <mergeCells count="13">
    <mergeCell ref="L21:N21"/>
    <mergeCell ref="A7:E7"/>
    <mergeCell ref="B8:N8"/>
    <mergeCell ref="A9:B9"/>
    <mergeCell ref="C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showGridLines="0" tabSelected="1" zoomScaleNormal="100" workbookViewId="0">
      <selection activeCell="E4" sqref="E4"/>
    </sheetView>
  </sheetViews>
  <sheetFormatPr defaultColWidth="8.85546875" defaultRowHeight="15.75" x14ac:dyDescent="0.25"/>
  <cols>
    <col min="1" max="1" width="6.7109375" style="76" customWidth="1"/>
    <col min="2" max="2" width="12.7109375" style="76" customWidth="1"/>
    <col min="3" max="3" width="13.7109375" style="76" customWidth="1"/>
    <col min="4" max="4" width="28.7109375" style="76" customWidth="1"/>
    <col min="5" max="5" width="17.7109375" style="76" customWidth="1"/>
    <col min="6" max="6" width="6.7109375" style="76" customWidth="1"/>
    <col min="7" max="7" width="10.7109375" style="76" customWidth="1"/>
    <col min="8" max="8" width="15.7109375" style="76" customWidth="1"/>
    <col min="9" max="9" width="6.7109375" style="76" customWidth="1"/>
    <col min="10" max="10" width="10.7109375" style="76" customWidth="1"/>
    <col min="11" max="11" width="15.7109375" style="76" customWidth="1"/>
    <col min="12" max="12" width="6.7109375" style="76" customWidth="1"/>
    <col min="13" max="13" width="10.7109375" style="76" customWidth="1"/>
    <col min="14" max="14" width="15.7109375" style="76" customWidth="1"/>
    <col min="15" max="15" width="3.7109375" style="76" customWidth="1"/>
    <col min="16" max="16384" width="8.85546875" style="76"/>
  </cols>
  <sheetData>
    <row r="1" spans="1:14" ht="45" customHeight="1" x14ac:dyDescent="0.25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4" ht="11.25" customHeight="1" x14ac:dyDescent="0.25">
      <c r="A2" s="77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87.5" customHeight="1" thickBot="1" x14ac:dyDescent="0.3">
      <c r="A3" s="106" t="s">
        <v>311</v>
      </c>
      <c r="B3" s="106"/>
      <c r="C3" s="106"/>
      <c r="D3" s="106"/>
      <c r="F3" s="106" t="s">
        <v>92</v>
      </c>
      <c r="G3" s="106"/>
      <c r="H3" s="106"/>
      <c r="I3" s="106" t="s">
        <v>23</v>
      </c>
      <c r="J3" s="106"/>
      <c r="K3" s="106"/>
      <c r="L3" s="106" t="s">
        <v>234</v>
      </c>
      <c r="M3" s="106"/>
      <c r="N3" s="106"/>
    </row>
    <row r="4" spans="1:14" s="78" customFormat="1" ht="27" customHeight="1" thickBot="1" x14ac:dyDescent="0.3">
      <c r="A4" s="3" t="s">
        <v>1</v>
      </c>
      <c r="B4" s="4" t="s">
        <v>2</v>
      </c>
      <c r="C4" s="4" t="s">
        <v>3</v>
      </c>
      <c r="D4" s="4" t="s">
        <v>302</v>
      </c>
      <c r="E4" s="5" t="s">
        <v>5</v>
      </c>
      <c r="F4" s="3" t="s">
        <v>6</v>
      </c>
      <c r="G4" s="4" t="s">
        <v>7</v>
      </c>
      <c r="H4" s="5" t="s">
        <v>8</v>
      </c>
      <c r="I4" s="6" t="s">
        <v>6</v>
      </c>
      <c r="J4" s="4" t="s">
        <v>7</v>
      </c>
      <c r="K4" s="7" t="s">
        <v>8</v>
      </c>
      <c r="L4" s="3" t="s">
        <v>6</v>
      </c>
      <c r="M4" s="4" t="s">
        <v>7</v>
      </c>
      <c r="N4" s="5" t="s">
        <v>8</v>
      </c>
    </row>
    <row r="5" spans="1:14" ht="22.5" customHeight="1" x14ac:dyDescent="0.25">
      <c r="A5" s="79">
        <v>1</v>
      </c>
      <c r="B5" s="80" t="s">
        <v>9</v>
      </c>
      <c r="C5" s="80" t="s">
        <v>90</v>
      </c>
      <c r="D5" s="80" t="s">
        <v>310</v>
      </c>
      <c r="E5" s="81">
        <v>13054861</v>
      </c>
      <c r="F5" s="79">
        <v>1</v>
      </c>
      <c r="G5" s="98">
        <v>350000</v>
      </c>
      <c r="H5" s="127">
        <f>F5*G5</f>
        <v>350000</v>
      </c>
      <c r="I5" s="82"/>
      <c r="J5" s="80" t="s">
        <v>13</v>
      </c>
      <c r="K5" s="83"/>
      <c r="L5" s="79"/>
      <c r="M5" s="80" t="s">
        <v>305</v>
      </c>
      <c r="N5" s="81"/>
    </row>
    <row r="6" spans="1:14" ht="22.5" customHeight="1" thickBot="1" x14ac:dyDescent="0.3">
      <c r="A6" s="84"/>
      <c r="B6" s="85"/>
      <c r="C6" s="85"/>
      <c r="D6" s="85"/>
      <c r="E6" s="86"/>
      <c r="F6" s="84"/>
      <c r="G6" s="85"/>
      <c r="H6" s="86"/>
      <c r="I6" s="87"/>
      <c r="J6" s="85"/>
      <c r="K6" s="88"/>
      <c r="L6" s="84"/>
      <c r="M6" s="85"/>
      <c r="N6" s="86"/>
    </row>
    <row r="7" spans="1:14" ht="24" customHeight="1" thickBot="1" x14ac:dyDescent="0.3">
      <c r="A7" s="107" t="s">
        <v>10</v>
      </c>
      <c r="B7" s="108"/>
      <c r="C7" s="108"/>
      <c r="D7" s="108"/>
      <c r="E7" s="109"/>
      <c r="F7" s="89">
        <v>1</v>
      </c>
      <c r="G7" s="90"/>
      <c r="H7" s="51">
        <f>H5</f>
        <v>350000</v>
      </c>
      <c r="I7" s="92"/>
      <c r="J7" s="93"/>
      <c r="K7" s="94"/>
      <c r="L7" s="95"/>
      <c r="M7" s="93"/>
      <c r="N7" s="91"/>
    </row>
    <row r="8" spans="1:14" ht="10.5" customHeight="1" thickBot="1" x14ac:dyDescent="0.3">
      <c r="A8" s="96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1"/>
    </row>
    <row r="9" spans="1:14" ht="27" customHeight="1" thickBot="1" x14ac:dyDescent="0.3">
      <c r="A9" s="122" t="s">
        <v>278</v>
      </c>
      <c r="B9" s="123"/>
      <c r="C9" s="124" t="s">
        <v>283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5"/>
    </row>
    <row r="10" spans="1:14" ht="38.25" customHeight="1" thickBot="1" x14ac:dyDescent="0.3">
      <c r="A10" s="107" t="s">
        <v>11</v>
      </c>
      <c r="B10" s="109"/>
      <c r="C10" s="117" t="s">
        <v>309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8"/>
    </row>
    <row r="11" spans="1:14" ht="15" customHeight="1" x14ac:dyDescent="0.25"/>
    <row r="12" spans="1:14" ht="15" customHeight="1" x14ac:dyDescent="0.25"/>
    <row r="13" spans="1:14" ht="15" customHeight="1" x14ac:dyDescent="0.25"/>
    <row r="14" spans="1:14" ht="15" customHeight="1" x14ac:dyDescent="0.25"/>
    <row r="15" spans="1:14" ht="15" customHeight="1" x14ac:dyDescent="0.25"/>
    <row r="16" spans="1:14" ht="15" customHeight="1" x14ac:dyDescent="0.25"/>
    <row r="17" spans="10:14" ht="15" customHeight="1" x14ac:dyDescent="0.25"/>
    <row r="18" spans="10:14" ht="15" customHeight="1" x14ac:dyDescent="0.25"/>
    <row r="19" spans="10:14" ht="11.25" customHeight="1" x14ac:dyDescent="0.25"/>
    <row r="20" spans="10:14" ht="11.25" customHeight="1" x14ac:dyDescent="0.25"/>
    <row r="21" spans="10:14" ht="24" customHeight="1" x14ac:dyDescent="0.25">
      <c r="J21" s="97"/>
      <c r="L21" s="115" t="s">
        <v>279</v>
      </c>
      <c r="M21" s="115"/>
      <c r="N21" s="115"/>
    </row>
  </sheetData>
  <sheetProtection algorithmName="SHA-512" hashValue="iXNau+GEXxhopS45U3hQp9ibKbSMMSyUFGcNA5XEJcZb3uG2p3Oii2gSLCLlK8ZQKR5rZtq5849IsQeLOjZHVw==" saltValue="4yIq1C7YpqXbSgEggwBNIw==" spinCount="100000" sheet="1" formatCells="0" formatColumns="0" formatRows="0" insertColumns="0" insertRows="0" insertHyperlinks="0" deleteColumns="0" deleteRows="0" sort="0" autoFilter="0" pivotTables="0"/>
  <mergeCells count="13">
    <mergeCell ref="L21:N21"/>
    <mergeCell ref="A7:E7"/>
    <mergeCell ref="B8:N8"/>
    <mergeCell ref="A9:B9"/>
    <mergeCell ref="C9:N9"/>
    <mergeCell ref="A10:B10"/>
    <mergeCell ref="C10:N10"/>
    <mergeCell ref="A1:N1"/>
    <mergeCell ref="B2:N2"/>
    <mergeCell ref="A3:D3"/>
    <mergeCell ref="F3:H3"/>
    <mergeCell ref="I3:K3"/>
    <mergeCell ref="L3:N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55</vt:i4>
      </vt:variant>
      <vt:variant>
        <vt:lpstr>Named Ranges</vt:lpstr>
      </vt:variant>
      <vt:variant>
        <vt:i4>8</vt:i4>
      </vt:variant>
    </vt:vector>
  </HeadingPairs>
  <TitlesOfParts>
    <vt:vector size="63" baseType="lpstr">
      <vt:lpstr>001</vt:lpstr>
      <vt:lpstr>002</vt:lpstr>
      <vt:lpstr>003</vt:lpstr>
      <vt:lpstr>Sheet1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035</vt:lpstr>
      <vt:lpstr>034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'047'!Print_Area</vt:lpstr>
      <vt:lpstr>'048'!Print_Area</vt:lpstr>
      <vt:lpstr>'049'!Print_Area</vt:lpstr>
      <vt:lpstr>'050'!Print_Area</vt:lpstr>
      <vt:lpstr>'051'!Print_Area</vt:lpstr>
      <vt:lpstr>'052'!Print_Area</vt:lpstr>
      <vt:lpstr>'053'!Print_Area</vt:lpstr>
      <vt:lpstr>'054'!Print_Area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2024-07-23T08:36:15Z</cp:lastPrinted>
  <dcterms:created xsi:type="dcterms:W3CDTF">2023-12-05T02:51:54Z</dcterms:created>
  <dcterms:modified xsi:type="dcterms:W3CDTF">2024-07-23T09:26:08Z</dcterms:modified>
</cp:coreProperties>
</file>