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95" windowHeight="6928" firstSheet="6" activeTab="6"/>
  </bookViews>
  <sheets>
    <sheet name="Pooling Format" sheetId="3" state="hidden" r:id="rId1"/>
    <sheet name="Pooling ( Jun'22 to Sep'22)" sheetId="4" state="hidden" r:id="rId2"/>
    <sheet name="Clear Accrued" sheetId="2" state="hidden" r:id="rId3"/>
    <sheet name="Sheet1" sheetId="5" state="hidden" r:id="rId4"/>
    <sheet name="Clear Accrued ( Jun to Sep)" sheetId="6" state="hidden" r:id="rId5"/>
    <sheet name="Pooling Attached" sheetId="7" state="hidden" r:id="rId6"/>
    <sheet name="Pooling ( Oct'24-Jan'25)" sheetId="8" r:id="rId7"/>
    <sheet name="Detail" sheetId="16" r:id="rId8"/>
    <sheet name="Pooling Attach" sheetId="15" r:id="rId9"/>
  </sheets>
  <definedNames>
    <definedName name="_xlnm._FilterDatabase" localSheetId="7" hidden="1">Detail!$A$3:$S$4</definedName>
    <definedName name="_xlnm.Print_Area" localSheetId="7">Detail!$A$1:$S$5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" i="16" l="1"/>
  <c r="R5" i="16"/>
  <c r="P5" i="16"/>
  <c r="O5" i="16"/>
  <c r="O9" i="16" s="1"/>
  <c r="M5" i="16"/>
  <c r="M9" i="16" s="1"/>
  <c r="L5" i="16"/>
  <c r="L9" i="16" s="1"/>
  <c r="J5" i="16"/>
  <c r="J9" i="16" s="1"/>
  <c r="I5" i="16"/>
  <c r="I9" i="16" s="1"/>
  <c r="Q4" i="16"/>
  <c r="N4" i="16"/>
  <c r="N5" i="16" s="1"/>
  <c r="K4" i="16"/>
  <c r="K5" i="16" s="1"/>
  <c r="G4" i="16"/>
  <c r="G5" i="16" s="1"/>
  <c r="F4" i="16"/>
  <c r="F5" i="16" s="1"/>
  <c r="Q5" i="16"/>
  <c r="G9" i="16" l="1"/>
  <c r="J11" i="16"/>
  <c r="O11" i="16"/>
  <c r="R9" i="16"/>
  <c r="R11" i="16" s="1"/>
  <c r="H4" i="16"/>
  <c r="H5" i="16" s="1"/>
  <c r="S9" i="16"/>
  <c r="S11" i="16" s="1"/>
  <c r="G11" i="16"/>
  <c r="Q9" i="16"/>
  <c r="Q11" i="16" s="1"/>
  <c r="N9" i="16"/>
  <c r="N11" i="16" s="1"/>
  <c r="L11" i="16"/>
  <c r="K9" i="16"/>
  <c r="K11" i="16" s="1"/>
  <c r="M11" i="16"/>
  <c r="P9" i="16"/>
  <c r="P11" i="16" s="1"/>
  <c r="F9" i="16"/>
  <c r="F11" i="16" s="1"/>
  <c r="I11" i="16"/>
  <c r="H9" i="16" l="1"/>
  <c r="H11" i="16" s="1"/>
  <c r="I16" i="8" l="1"/>
  <c r="I14" i="8" l="1"/>
  <c r="I7" i="8" l="1"/>
  <c r="H7" i="8"/>
  <c r="I17" i="8" l="1"/>
  <c r="H15" i="8"/>
  <c r="G15" i="8"/>
  <c r="H19" i="8"/>
  <c r="G4" i="8"/>
  <c r="G7" i="8" s="1"/>
  <c r="G19" i="8" l="1"/>
  <c r="H9" i="8" s="1"/>
  <c r="I15" i="8"/>
  <c r="I19" i="8" s="1"/>
  <c r="P18" i="8"/>
  <c r="O18" i="8"/>
  <c r="N18" i="8"/>
  <c r="H10" i="8" l="1"/>
  <c r="H11" i="8" s="1"/>
  <c r="M7" i="8"/>
  <c r="L7" i="8"/>
  <c r="K7" i="8"/>
  <c r="J7" i="8"/>
  <c r="P6" i="8"/>
  <c r="O6" i="8"/>
  <c r="N6" i="8"/>
  <c r="N7" i="8" l="1"/>
  <c r="H9" i="4"/>
  <c r="K404" i="2" l="1"/>
  <c r="J418" i="2"/>
  <c r="K418" i="2"/>
  <c r="H4" i="4" l="1"/>
  <c r="H8" i="4" l="1"/>
  <c r="G4" i="3"/>
  <c r="H5" i="4"/>
  <c r="H7" i="4"/>
  <c r="H6" i="4"/>
  <c r="G12" i="3" l="1"/>
  <c r="G10" i="3"/>
  <c r="G9" i="3"/>
  <c r="G8" i="3"/>
  <c r="N19" i="4" l="1"/>
  <c r="M19" i="4"/>
  <c r="L19" i="4"/>
  <c r="K19" i="4"/>
  <c r="J19" i="4"/>
  <c r="I19" i="4"/>
  <c r="Q18" i="4"/>
  <c r="P18" i="4"/>
  <c r="O18" i="4"/>
  <c r="Q15" i="4"/>
  <c r="P15" i="4"/>
  <c r="O15" i="4"/>
  <c r="Q14" i="4"/>
  <c r="O14" i="4"/>
  <c r="P14" i="4"/>
  <c r="Q13" i="4"/>
  <c r="O13" i="4"/>
  <c r="P13" i="4"/>
  <c r="Q12" i="4"/>
  <c r="O12" i="4"/>
  <c r="P12" i="4"/>
  <c r="Q11" i="4"/>
  <c r="O11" i="4"/>
  <c r="P11" i="4"/>
  <c r="Q10" i="4"/>
  <c r="O10" i="4"/>
  <c r="H19" i="4"/>
  <c r="Q9" i="4"/>
  <c r="P9" i="4"/>
  <c r="Q8" i="4"/>
  <c r="P8" i="4"/>
  <c r="Q7" i="4"/>
  <c r="P7" i="4"/>
  <c r="Q6" i="4"/>
  <c r="P6" i="4"/>
  <c r="Q5" i="4"/>
  <c r="P5" i="4"/>
  <c r="O19" i="4" l="1"/>
  <c r="H20" i="4"/>
  <c r="P10" i="4"/>
  <c r="O8" i="3"/>
  <c r="G5" i="3"/>
  <c r="O5" i="3" s="1"/>
  <c r="G6" i="3"/>
  <c r="O6" i="3" s="1"/>
  <c r="G7" i="3"/>
  <c r="O7" i="3" s="1"/>
  <c r="P5" i="3"/>
  <c r="P6" i="3"/>
  <c r="P7" i="3"/>
  <c r="P8" i="3"/>
  <c r="P9" i="3"/>
  <c r="O9" i="3"/>
  <c r="P4" i="3"/>
  <c r="O4" i="3"/>
  <c r="G13" i="3" l="1"/>
  <c r="G11" i="3" l="1"/>
  <c r="G18" i="3" s="1"/>
  <c r="P397" i="2" l="1"/>
  <c r="K394" i="2"/>
  <c r="K383" i="2"/>
  <c r="M379" i="2" s="1"/>
  <c r="K369" i="2"/>
  <c r="N178" i="2"/>
  <c r="M18" i="3" l="1"/>
  <c r="L18" i="3"/>
  <c r="K18" i="3"/>
  <c r="J18" i="3"/>
  <c r="I18" i="3"/>
  <c r="H18" i="3"/>
  <c r="P17" i="3"/>
  <c r="O17" i="3"/>
  <c r="N17" i="3"/>
  <c r="P14" i="3"/>
  <c r="O14" i="3"/>
  <c r="N14" i="3"/>
  <c r="P13" i="3"/>
  <c r="O13" i="3"/>
  <c r="N13" i="3"/>
  <c r="P12" i="3"/>
  <c r="O12" i="3"/>
  <c r="N12" i="3"/>
  <c r="P11" i="3"/>
  <c r="O11" i="3"/>
  <c r="N11" i="3"/>
  <c r="P10" i="3"/>
  <c r="O10" i="3"/>
  <c r="N10" i="3"/>
  <c r="N9" i="3"/>
  <c r="N18" i="3" l="1"/>
  <c r="G19" i="3"/>
</calcChain>
</file>

<file path=xl/comments1.xml><?xml version="1.0" encoding="utf-8"?>
<comments xmlns="http://schemas.openxmlformats.org/spreadsheetml/2006/main">
  <authors>
    <author>ASUS</author>
    <author>UMG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pincin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0" authorId="0" shapeId="0">
      <text>
        <r>
          <rPr>
            <b/>
            <sz val="9"/>
            <color indexed="81"/>
            <rFont val="Tahoma"/>
            <family val="2"/>
          </rPr>
          <t>pincin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8" authorId="0" shapeId="0">
      <text>
        <r>
          <rPr>
            <b/>
            <sz val="9"/>
            <color indexed="81"/>
            <rFont val="Tahoma"/>
            <family val="2"/>
          </rPr>
          <t>pincin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78" authorId="0" shapeId="0">
      <text>
        <r>
          <rPr>
            <b/>
            <sz val="9"/>
            <color indexed="81"/>
            <rFont val="Tahoma"/>
            <family val="2"/>
          </rPr>
          <t>pinson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14" authorId="0" shapeId="0">
      <text>
        <r>
          <rPr>
            <b/>
            <sz val="9"/>
            <color indexed="81"/>
            <rFont val="Tahoma"/>
            <family val="2"/>
          </rPr>
          <t>pooling
Carry Nov'20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45" authorId="1" shapeId="0">
      <text>
        <r>
          <rPr>
            <b/>
            <sz val="9"/>
            <color indexed="81"/>
            <rFont val="Tahoma"/>
            <family val="2"/>
          </rPr>
          <t>Carry Nov'20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<sst xmlns="http://schemas.openxmlformats.org/spreadsheetml/2006/main" count="2735" uniqueCount="723">
  <si>
    <t>REM</t>
  </si>
  <si>
    <t>Pooling Amt</t>
  </si>
  <si>
    <t>MMK</t>
  </si>
  <si>
    <t>Crop Incentive</t>
  </si>
  <si>
    <t>Crop Pooling</t>
  </si>
  <si>
    <t>HQT-BTR-2021-08-0045</t>
  </si>
  <si>
    <t>JE/REM/2021/09/279</t>
  </si>
  <si>
    <t>JE/REM/2021/09/280</t>
  </si>
  <si>
    <t>JE/REM/2021/08/131</t>
  </si>
  <si>
    <t>10.02.2019</t>
  </si>
  <si>
    <t>JE</t>
  </si>
  <si>
    <t>Payment for S`part Incentive REM Aug 2019/$31;Rate-1490/Ks46200.</t>
  </si>
  <si>
    <t>KDE/PV/2019/10/9853</t>
  </si>
  <si>
    <t>21021102-107</t>
  </si>
  <si>
    <t>KHD-PV-2019-10-0003</t>
  </si>
  <si>
    <t>10.31.2019</t>
  </si>
  <si>
    <t>REM UNIT COMMISSION INCOME FOR OCT'19.For Used Hitachi Excavator ZX55U(1) Unit</t>
  </si>
  <si>
    <t>(Invoice No.RMN/REC/2019/10/0031) Customer U Sai Lin Khay.Amount -MMK42000000*1.5%=630000/1532,</t>
  </si>
  <si>
    <t>USD-411.23/-.</t>
  </si>
  <si>
    <t>NAS-JV-2019-10-0010</t>
  </si>
  <si>
    <t>11.22.2019</t>
  </si>
  <si>
    <t>PAY FOR TO UNIT INCENTIVE FOR CUSTOMER U SAI KYAW SHWE ,SALE MAN KO MIN ZIN ,THIRI YANDANAR BRANCH</t>
  </si>
  <si>
    <t>MMK 791467/-</t>
  </si>
  <si>
    <t>RMN/REC/2018/05/0008</t>
  </si>
  <si>
    <t>E010001338</t>
  </si>
  <si>
    <t>MA PA</t>
  </si>
  <si>
    <t>Transfer Pooling amount for BU/BR. To UMG Co;LTD bank--Reman-676202ks/-</t>
  </si>
  <si>
    <t>C00008153</t>
  </si>
  <si>
    <t>HQT-BTR-2019-11-0395</t>
  </si>
  <si>
    <t>HQT-BTR-2019-11-0395(Reversal) - 1941178</t>
  </si>
  <si>
    <t>Transfer Pooling amount for BU/BR. To UMG Co;LTD bank--Reman- 357,866 ks/-</t>
  </si>
  <si>
    <t>REM TOTAL INCENTIVE  TOTAL INCENTIVE 100% 989338KS POOLING 20% 197,862KS</t>
  </si>
  <si>
    <t>SALE MAN 791461KS</t>
  </si>
  <si>
    <t>51011102-107</t>
  </si>
  <si>
    <t>TDR BRANCH</t>
  </si>
  <si>
    <t>HQT-BTR-2019-11-0395(Reversal) - 1941516</t>
  </si>
  <si>
    <t>TDR BRANCH(Reversal) - 1942311</t>
  </si>
  <si>
    <t>MA PA(Reversal) - 1938243</t>
  </si>
  <si>
    <t>TDR BRANCH(Reversal) - 1942585</t>
  </si>
  <si>
    <t>PAYMENT FOR U KYAW MIN HTUN REM/2019/010/009 POOLING 20% KS 128723.81/- SALE MAN 514895.24/-</t>
  </si>
  <si>
    <t>TL KS 643619.05/- DIS KS 19.05/- KS 643600/-ADJUSTMENT REM BU</t>
  </si>
  <si>
    <t>TGO-PV-2019-11-0034</t>
  </si>
  <si>
    <t>11.23.2019</t>
  </si>
  <si>
    <t>S'part  Incentive  for CEQ(July'19&amp;Sept'19) ,COP (July'19,Augus'19&amp;Sept'19)&amp; CNC (July'19&amp;Sept'19)</t>
  </si>
  <si>
    <t>Ks59,400/-</t>
  </si>
  <si>
    <t>CUS; SHWE WAR LINN CO.,LTD ( TL INCENTIVE (100%) $103/-@1490/-RATE MMK-153,500/-(-) POOLING(60%) $62</t>
  </si>
  <si>
    <t>@1490/-RATE MMK-92,400/-)&gt;&gt; SALE MAN# TZL, SNSP, NL (40%) $41/-@1490/-RATE</t>
  </si>
  <si>
    <t>MMK-61,100/-(YGN~REM)</t>
  </si>
  <si>
    <t>YGN-PV-2019-11-0029</t>
  </si>
  <si>
    <t>( SALE MAN; NAING LIN, INV/REM(M)/PRT/2018/8/17115 AUG'19&gt;&gt; INCENTIVE TL MMK-8,000/</t>
  </si>
  <si>
    <t>POOLING(60%) MMK-4,800/-)SALE MAN(40%) INCENTIVE MMK-3,200/-</t>
  </si>
  <si>
    <t>Accrued; Sale Incentive; Minn Zin , Customer U Sai Kyaw Shwe , VOLVO EC290BP (Use</t>
  </si>
  <si>
    <t>P (Used) , Sr No 19903 ( Total incentive USD 666.67 /- Sale man USD 133.33 /- Pooling USD 533.33</t>
  </si>
  <si>
    <t>C00007122</t>
  </si>
  <si>
    <t>TDR-RV-2019-11-0024</t>
  </si>
  <si>
    <t>TDR-RV-2019-11-0024(Reversal) - 1952377</t>
  </si>
  <si>
    <t>11.25.2019</t>
  </si>
  <si>
    <t>Cash Pay for Reman BU  Incentive Chgs for Nov'2019 (MMK-1,431,467/-)</t>
  </si>
  <si>
    <t>HQT-PV-2019-11-0501</t>
  </si>
  <si>
    <t>Cash pay for Pooling Chgs for Reman BU-ks 357,866 /-</t>
  </si>
  <si>
    <t>HQT-PV-2019-11-0569</t>
  </si>
  <si>
    <t>HQT-PV-2019-11-0569(Reversal) - 1939755</t>
  </si>
  <si>
    <t>HQT-PV-2019-11-0501(Reversal) - 1939750</t>
  </si>
  <si>
    <t>HQT-PV-2019-11-0569(Reversal) - 1942376</t>
  </si>
  <si>
    <t>REM Incentive 100% for AUG ( Ks-2970 )</t>
  </si>
  <si>
    <t>MKN-PV-2019-11-0021</t>
  </si>
  <si>
    <t>11.26.2019</t>
  </si>
  <si>
    <t>PAY FOR TO KO AUNG THU MIN INCENTIVE MC 0419 CUS DAW NWET YIN WIN MMK 167619/-</t>
  </si>
  <si>
    <t>RMN/REC/2019/10/0029</t>
  </si>
  <si>
    <t>E010001565</t>
  </si>
  <si>
    <t>AYE AYE NAING</t>
  </si>
  <si>
    <t>PAY FOR TO KO AUNG THU MIN INCENTIVE M/C 18881 CUS DAW CHO CHO WIN MMK 472380/-</t>
  </si>
  <si>
    <t>REM/REC/2019/04/0003</t>
  </si>
  <si>
    <t>REM TOTAL INCENTIVE  100% MMK 590476KS POOLING 20%118095KS SALE MAN 80%  472380.95KS</t>
  </si>
  <si>
    <t>REM TOTAL INCENTIVE FOR TOTAL INCENTIVE 100% 209,524KS POOLING 40,905KS SALE MAN 80% 167619.05KS</t>
  </si>
  <si>
    <t>AYE AYE NAING(Reversal) - 1938350</t>
  </si>
  <si>
    <t>AYE AYE NAING(Reversal) - 1938351</t>
  </si>
  <si>
    <t>(Reversal) - 1942309</t>
  </si>
  <si>
    <t>(Reversal) - 1942310</t>
  </si>
  <si>
    <t>(Reversal) - 1944526</t>
  </si>
  <si>
    <t>(Reversal) - 1944533</t>
  </si>
  <si>
    <t>11.27.2019</t>
  </si>
  <si>
    <t>PAY TO AUNG HTET FOR AUNG'19 SALEMAN INCENTIVE (40%)FOR AUNG HTET REM BU</t>
  </si>
  <si>
    <t>$4/-@1490/-=KS.5950/-,POOLING INCENTIVE(60%)-$7@1490-KS.10450</t>
  </si>
  <si>
    <t>MYW-PV-2019-11-0084</t>
  </si>
  <si>
    <t>11.30.2019</t>
  </si>
  <si>
    <t>INCENTIVE AMOUNT FOR SALE MAN OF S'PARTS SALE AUG'19(REM)AUNG NAING OO,AUNG KYAW SINT=(7$+2$)*1485R=</t>
  </si>
  <si>
    <t>(7$+2$)*1485R=13,365KS(DIS;365KS)</t>
  </si>
  <si>
    <t>PHK-PV-2019-11-0113</t>
  </si>
  <si>
    <t>12.02.2019</t>
  </si>
  <si>
    <t>PAY FOR TO BROKER FEES CHARGES FOR CUS DAW MAR MAR THEIN ,REM/REC/2019/12/0038 MC 18696 EC 290</t>
  </si>
  <si>
    <t>B PRIME BROKER NAME KO YE' MYINT MMK 1000000/-</t>
  </si>
  <si>
    <t>AYE NAING(BROKER FEES CHARGES)</t>
  </si>
  <si>
    <t>AYE NAING(BROKER FEES CHARGES)(Reversal) - 1938582</t>
  </si>
  <si>
    <t>12.05.2019</t>
  </si>
  <si>
    <t>Incentive charges for Win Myo Thu(Saleman) spare parts incentive for</t>
  </si>
  <si>
    <t>CEQ (Sep'19) -ks 321,176 &amp; REM for Aug'19 -ks 58,395 z&amp; exceed ks 12,000 -ks 391,571</t>
  </si>
  <si>
    <t>BMK-PV-2019-12-0011</t>
  </si>
  <si>
    <t>12.18.2019</t>
  </si>
  <si>
    <t>PAY FOR TO INCENTIVE CHARGES FOR TOTAL $16 SALE MAN $6 ,POOLING $10 RATE 1495/-</t>
  </si>
  <si>
    <t>KLN-PV-2019-12-0035</t>
  </si>
  <si>
    <t>Payment for Sale Incentive for CE1-7510 for Oct'19 / CE2 16522 for Oct'19 / REM 3341 for Sept'19 and</t>
  </si>
  <si>
    <t>Oct'19 / C&amp;C 8640 for July'19 and Sept'19 Amount = ( 16522+3341+8640+7510 )</t>
  </si>
  <si>
    <t>Pooling Incentive of S'Parts for REM Oct'19,Sep'19</t>
  </si>
  <si>
    <t>100% -K 44871 , Saleman-K 17947, Pooling-K 26924</t>
  </si>
  <si>
    <t>MKN-PV-2019-12-0021</t>
  </si>
  <si>
    <t>INCENTIVE &amp; POOLING FOR OCT'19 SALE MAN; TZL, SNSP, NL</t>
  </si>
  <si>
    <t>(RATE @1502/-# 100%INCENTIVE $89/-MMK 133,678/-(-)60% POOLING $53/-MMK-79,606/-)TL 40% SALE MAN $36/</t>
  </si>
  <si>
    <t>-@1502/-RATE</t>
  </si>
  <si>
    <t>YGN-PV-2019-12-0023</t>
  </si>
  <si>
    <t>SALE MAN; THAN ZAW LIN(RATE#@1495/-# 100% INCENTIVE $8.72/-MMK-13,036/-(-)</t>
  </si>
  <si>
    <t>60% POOLING $5.23/-MMK-7,818/-)</t>
  </si>
  <si>
    <t>40%SALE MAN $3.49/-@1495/-R</t>
  </si>
  <si>
    <t>YGN-PV-2019-12-0022 TL MMK-5,218/-(REM)</t>
  </si>
  <si>
    <t>Payment for Oct 19 Incentive Ks-163000/ (COP 100% - $ 76, 40% - 31/- &amp; 60% - 46/-), (CEQ 100% - $ 16</t>
  </si>
  <si>
    <t>REM 100% - $ 17 &amp; 10 /-, 40% - $7 &amp; $4/- &amp; 60% - $ 10 &amp; 6/- (Ex rate - 1495 &amp; 1502 )</t>
  </si>
  <si>
    <t>KHD-PV-2019-12-0054</t>
  </si>
  <si>
    <t>12.19.2019</t>
  </si>
  <si>
    <t>PAY TO AH FOR REMAN INCENTIVE FOR SEP 19 POOLING 60% $11(KS.16450)</t>
  </si>
  <si>
    <t>SALE MAN INCENTIVE 40% $7(KS.10400),TOTAL INCENTIVE $18(@1495)=KS.26850.</t>
  </si>
  <si>
    <t>MYW-PV-2019-12-0060</t>
  </si>
  <si>
    <t>12.20.2019</t>
  </si>
  <si>
    <t>REM S'parts Incentive Pay to Sale Person (40%) ($17*1495R) =Ks 25,416/- Pay to Thidar Win</t>
  </si>
  <si>
    <t>MAH-PV-2019-12-0028</t>
  </si>
  <si>
    <t>Incentive</t>
  </si>
  <si>
    <t>MAH-JV-2019-12-0004</t>
  </si>
  <si>
    <t>Incentive &amp; Pooling</t>
  </si>
  <si>
    <t>Incentive(Reversal) - 1947231</t>
  </si>
  <si>
    <t>Incentive &amp; Pooling(Reversal) - 1947233</t>
  </si>
  <si>
    <t>PAY FOR REM S'PART OCT'19  INCENTIVE $ 5.43/- KS-8,156/---SHWE ZIN CHO (POOLING $ 8.14/-)@ 1502</t>
  </si>
  <si>
    <t>BGO-PV-2019-12-0057</t>
  </si>
  <si>
    <t>PAY FOR REM S'PART SEP'19  INCENTIVE $ 0.70 KS-1,495/---SHWE ZIN CHO ( POOLING $ 1.05 ) @ 1495</t>
  </si>
  <si>
    <t>BGO-PV-2019-12-0056</t>
  </si>
  <si>
    <t>12.23.2019</t>
  </si>
  <si>
    <t>BLN-PV-2019-12-0078</t>
  </si>
  <si>
    <t>PAY TO INCENTIVE CHGS FOR SEP'19 REMAN , KS 48000/-KYAW THU</t>
  </si>
  <si>
    <t>PAY TO INCENTIVE CHGS FOR SEP'19 REMAN , KS 48000/-</t>
  </si>
  <si>
    <t>KYAW THU</t>
  </si>
  <si>
    <t>(Reversal) - 1948940</t>
  </si>
  <si>
    <t>12.24.2019</t>
  </si>
  <si>
    <t>Incentive charges for Bmk branch</t>
  </si>
  <si>
    <t>BMK/PV/2019/12/080</t>
  </si>
  <si>
    <t>BMK-PV-2019-12-0080</t>
  </si>
  <si>
    <t>12.30.2019</t>
  </si>
  <si>
    <t>INCENTIVE AMOUNT FOR SALE MAN OF S'PART SALE (REM)=5$*1495R=6,832KS (SALE BY U AUNG NAING OO)</t>
  </si>
  <si>
    <t>PHK-PV-2019-12-0090(30.12.2019)</t>
  </si>
  <si>
    <t>PHK-PV-2019-12-0090</t>
  </si>
  <si>
    <t>01.15.2020</t>
  </si>
  <si>
    <t>FOR INCENTIVE &amp; POOLING(NOV'19)(Sale man; TZL,SNSP, NL &gt; TL INCENTIVE 100% $73/-MMK-109,062/-(-)POOL</t>
  </si>
  <si>
    <t>POOLING 60% $44/-MMK-65,736/-)SALE MAN 40% $29/-@1494/-RATE</t>
  </si>
  <si>
    <t>TL MMK-43,326/-(S'PART)</t>
  </si>
  <si>
    <t>YGN-PV-2020-01-0041</t>
  </si>
  <si>
    <t>01.16.2020</t>
  </si>
  <si>
    <t>Incentive chg; for PGIS( Oct'19 ),CEQ,COP,CNC &amp; REM ( Nov'19 )=Ks22,291/-</t>
  </si>
  <si>
    <t>HML/PV/2020/1/0054</t>
  </si>
  <si>
    <t>Pooling &amp; Incentive for Spare Parts REM Nov'19 ( 100% - K 56772 ),</t>
  </si>
  <si>
    <t>MKN-PV-2020-01-0013</t>
  </si>
  <si>
    <t>01.17.2020</t>
  </si>
  <si>
    <t>PAY TO AH FOR REMAN INCENTIVE FOR AUNG HTET SALEMAN 40%( $15@1494-KS.22400)&amp; KS.1100),POOLING INCENT</t>
  </si>
  <si>
    <t>,POOLING INCENTIVE 60%($22@1494=KS.32850) &amp; KS.1600,TOTAL $37&amp;KS.2650(KS.57950)(NOV 2019).</t>
  </si>
  <si>
    <t>MYW-PV-2020-01-0059</t>
  </si>
  <si>
    <t>PAY TO AH FOR REMAN INCENTIVE FOR AUNG HTET SALEMAN 40%( $15@1494-KS.22400)&amp; KS.1100)</t>
  </si>
  <si>
    <t>POOLING INCENTIVE 60%($22@1494=KS.32850) &amp; KS.1600,TOTAL $37&amp;KS.2650(KS.57950)(NOV 2019).</t>
  </si>
  <si>
    <t>MYW-PV-2020-01-0059(Reversal) - 1948370</t>
  </si>
  <si>
    <t>01.18.2020</t>
  </si>
  <si>
    <t>PAY TO INCENTIVE CHGS FOR NOV'19 , KS 74700/-</t>
  </si>
  <si>
    <t>REM TOTAL INCENTIVE -68942 /- SALEMAN 40 % - 55278/- POOLING - 60 % - 13664 /-</t>
  </si>
  <si>
    <t>BLN-PV-2020-01-0048</t>
  </si>
  <si>
    <t>PAY TO INCENTIVE CHGS FOR NOV'19 , KS 74700/- REM TOTAL INCENTIVE -68942 /- SALEMAN 40 % - 55278/- P</t>
  </si>
  <si>
    <t>POOLING - 60 % - 13664 /-</t>
  </si>
  <si>
    <t>BLN-PV-2020-01-0048(Reversal) - 1948942</t>
  </si>
  <si>
    <t>01.31.2020</t>
  </si>
  <si>
    <t>INCENTIVE AMOUNT FOR SALE MAN OF S'PART SALE (REM)=10$*1494R=14,940KS(NET-15,000KS) SALE BY U SHWE M</t>
  </si>
  <si>
    <t>SALE BY U SHWE MIN WON(100%)</t>
  </si>
  <si>
    <t>PHK-PV-2020-01-0133</t>
  </si>
  <si>
    <t>INCENTIVE AMOUNT FOR SALE MAN OF S'PART SALE (REM)=21$*1494R=31,374KS( NET-31,400KS) SALE BY U AUNG</t>
  </si>
  <si>
    <t>SALE BY U AUNG NAING OO(100%)</t>
  </si>
  <si>
    <t>INCENTIVE AMOUNT FOR SALE MAN OF S'PART SALE (REM)=1$*1494R=1,494KS(NET-1,500KS) SALE BY U AUNG KYAW</t>
  </si>
  <si>
    <t>SALE BY U AUNG KYAW SINT(100%)</t>
  </si>
  <si>
    <t>02.14.2020</t>
  </si>
  <si>
    <t>Incentive for MAC,REM,WW,COP,CEQ &amp; Unit Incentive U Kyi Soe ,L956F=Ks240,518/-</t>
  </si>
  <si>
    <t>FOR DEC'2019</t>
  </si>
  <si>
    <t>HML-PV-2020-02-0040</t>
  </si>
  <si>
    <t>Pooling Incentive for REM Parts DEC'19</t>
  </si>
  <si>
    <t>MKN-PV-2020-02-0013</t>
  </si>
  <si>
    <t>INCENTIVE &amp; POOLING FOR DEC'2019 (  RATE @1486/-&gt;INCENTIVE 100%  $263/-#MMK-390,818/-REM(-) POOLING</t>
  </si>
  <si>
    <t>60% $158/-#MMK-234,788/-CORP &gt;&gt; )SALE MAN 40% $105/-@1486/-RATE</t>
  </si>
  <si>
    <t>TL SALE MAN; MMK-156,030/-</t>
  </si>
  <si>
    <t>YGN-PV-2020-02-0016</t>
  </si>
  <si>
    <t>INCENTIVE &amp; POOLING FOR DEC'19 (INCENTIVE 100% MMK-6,575/- REM (-) POOLING 60% MMK-3,945/-CORP)</t>
  </si>
  <si>
    <t>SALE MAN INCENTIVE ; MMK-2,630/-(YGN)</t>
  </si>
  <si>
    <t>YGN-PV-2020-02-0023</t>
  </si>
  <si>
    <t>Payment for spare part Incentive CQE total incentive amts - 53.3/-, COP total incentive</t>
  </si>
  <si>
    <t>amts - 97.5/- REM total incentive amts - 23.51/-</t>
  </si>
  <si>
    <t>KHD-PV-2020-02-0067</t>
  </si>
  <si>
    <t>02.17.2020</t>
  </si>
  <si>
    <t>PAY FOR TO INCENTIVE CHARGES FOR COUNTER SALE DEC'2019 MMK 45800/-</t>
  </si>
  <si>
    <t>E010001757</t>
  </si>
  <si>
    <t>THAE SU AUNG</t>
  </si>
  <si>
    <t>THAE SU AUNG(Reversal) - 1942269</t>
  </si>
  <si>
    <t>THAE SU AUNG(Reversal) - 1942272</t>
  </si>
  <si>
    <t>REM INCENTIVE TOTAL 100% 115284KS 20% POOLING 69466KS SALE MAN 80%  45818KS</t>
  </si>
  <si>
    <t>EXCHANGE RATE 1478</t>
  </si>
  <si>
    <t>Received From HO Cash For Salesman Incentive for Unit Customer U Naing Win $-34.29*1499=51229</t>
  </si>
  <si>
    <t>( 51543ks) &amp; S'part CEQ Dec'2019 Incentive $-28.97*1468=42528/Rem Dec'2019 incentive $-18*1459=26262</t>
  </si>
  <si>
    <t>Dec'2019 S'Part MAC-100000/</t>
  </si>
  <si>
    <t>BMK-PV-2020-02-0083</t>
  </si>
  <si>
    <t>PAY FOR REM S'PARTS INCENTIVE EXPENS;FOR JAN'20,$11/-@1478=16258/-,TL KS-16258/-</t>
  </si>
  <si>
    <t>NLP-PV-2020-02-0027</t>
  </si>
  <si>
    <t>INCENTIVE AMOUNT FOR SALE MAN OF S'PART SALE (REM)=18$*1459R=26,262KS(NET-26,300KS) SALE BY U AUNG N</t>
  </si>
  <si>
    <t>AUNG NAING OO(100%)</t>
  </si>
  <si>
    <t>PHK-PV-2020-02-0059</t>
  </si>
  <si>
    <t>BLN-PV-2020-02-0061</t>
  </si>
  <si>
    <t>PAY TO INCENTIVE CHGS FOR DEC'19 (COP+REM) , KS 5705/-</t>
  </si>
  <si>
    <t>INCENTIVE AMOUNT FOR SALE MAN OF S'PART SALE (REM)=1$*1478R=1,478KS(NET-1,500KS) SALE BY U AUNG KYAW</t>
  </si>
  <si>
    <t>BMK-PV-2020-02-0083(Reversal) - 1947947</t>
  </si>
  <si>
    <t>REM TOTAL INCENTIVE - 7390 /- SALEMAN 40 % - 2956 /- POOLING  60 % - 4434/-</t>
  </si>
  <si>
    <t>(Reversal) - 1948935</t>
  </si>
  <si>
    <t>02.18.2020</t>
  </si>
  <si>
    <t>PAY FOR TO INCENTIVE CHARGES FOR CUS PART SALE,KO YE' THIHA MMK 17500/-</t>
  </si>
  <si>
    <t>THIN THIN SWE</t>
  </si>
  <si>
    <t>THIN THIN SWE(Reversal) - 1942305</t>
  </si>
  <si>
    <t>REM TOTAL INCENTIVE 100% 45229KS POOLING  20% 27721KS  SALE MAN 80% 17508</t>
  </si>
  <si>
    <t>EXCHANGE RATE 1459</t>
  </si>
  <si>
    <t>PAY FOR TO INCENTIVE CHARGES FOR TOTAL $14 SALE MAN $5 ,POOLING $8 RATE 1478/-</t>
  </si>
  <si>
    <t>KLN-PV-2020-02-0032</t>
  </si>
  <si>
    <t>02.19.2020</t>
  </si>
  <si>
    <t>Incentive 40% for Reman(2*1478=2956ks)</t>
  </si>
  <si>
    <t>TCL-PV-2020-02-0074</t>
  </si>
  <si>
    <t>TCL/PV/2/2020/19904</t>
  </si>
  <si>
    <t>03.03.2020</t>
  </si>
  <si>
    <t>Cash receive from Sep'19 to Dec'19 Pooling Corp Account ks 3,604,614 / REM BU ks 158297 / Total ks</t>
  </si>
  <si>
    <t>Total ks 3,762,911</t>
  </si>
  <si>
    <t>TDR-RV-2020-03-0006</t>
  </si>
  <si>
    <t>TDR-RV-2020-03-0006(Reversal) - 1951308</t>
  </si>
  <si>
    <t>03.04.2020</t>
  </si>
  <si>
    <t>PAY FOR TO THIRIYADANAR BRANCH FOR POOLING CHARGES (SEP'19 TO DEC'19)</t>
  </si>
  <si>
    <t>PENSION FAM MMK 39572.34/- POOLING 158289.38/-</t>
  </si>
  <si>
    <t>ISSUED MA CHUE NWE AUNG</t>
  </si>
  <si>
    <t>ISSUED MA CHUE NWE AUNG(Reversal) - 1943153</t>
  </si>
  <si>
    <t>RECEIVED MONEY FROM CORP HO FOR REM POOLING FOR SEP'19 TO DEC'19 MMK 286,293/-</t>
  </si>
  <si>
    <t>CORP PV 29131 (Pension Fan 71,573ks)</t>
  </si>
  <si>
    <t>S00000990</t>
  </si>
  <si>
    <t>HLA LOON THAR</t>
  </si>
  <si>
    <t>REM POOLING CHARGES MMK 98900KS PESION FAM MMK 24</t>
  </si>
  <si>
    <t>51011101-107</t>
  </si>
  <si>
    <t>REM POOLING CHARGES MMK 98900KS PESION FAM MMK 24(</t>
  </si>
  <si>
    <t>(Reversal) - 1952884</t>
  </si>
  <si>
    <t>03.05.2020</t>
  </si>
  <si>
    <t>PAY FOR TO REMAN POLLING CHARGES  FOR  (SEP'19 TO DEC'19)</t>
  </si>
  <si>
    <t>PENSION FAM MMK 32000/-POOLING 128000/-</t>
  </si>
  <si>
    <t>E010001775</t>
  </si>
  <si>
    <t>ISSUED MA CHAW SU SU HLAING</t>
  </si>
  <si>
    <t>ISSUED MA CHAW SU SU HLAING(Reversal) - 1943154</t>
  </si>
  <si>
    <t>03.16.2020</t>
  </si>
  <si>
    <t>Incentive for CE-1,CE-2,CNC,REM of ( Jan'20 )=Ks28,647/-</t>
  </si>
  <si>
    <t>REM for JAN,FEB'2020 (100% 65982, Pooling 40172, Saleman 27267 )</t>
  </si>
  <si>
    <t>MKN-PV-2020-03-0014</t>
  </si>
  <si>
    <t>INCENTIVE &amp; POOLING FOR YGN BR( JAN'2020)YGN~REM @1457/-RATE( 100%INCENTIVE $26/-MMK-37,882/-(-) 60%</t>
  </si>
  <si>
    <t>60%POOLING $16/-MMK-23,312/-)SALE MAN; NL, SNSP, AKM, TZL 40% INCENTIVE $10/-</t>
  </si>
  <si>
    <t>TL MMK-14,570/-(S'PART)</t>
  </si>
  <si>
    <t>YGN-PV-2020-03-0028</t>
  </si>
  <si>
    <t>03.17.2020</t>
  </si>
  <si>
    <t>PAY FOR TO INCENTIVE CHARGES FOR KO AUNG THU MIN &amp; COUNTER SALE (KO AUNG THU MIN MMK 240610/-)</t>
  </si>
  <si>
    <t>(COUNTER SALE 48081) MMK 288691/- CUS U AUNG MYO SAN (RMN/REC/2019/01/0042)</t>
  </si>
  <si>
    <t>PA PA WIN</t>
  </si>
  <si>
    <t>PA PA WIN(Reversal) - 1943651</t>
  </si>
  <si>
    <t>SALEMAN INCENTIVE FOR MAR'2019(U AUNG NAING OO)REM BU=7,258KS.</t>
  </si>
  <si>
    <t>PHK-PV-2020-03-0070(17.03.2020)</t>
  </si>
  <si>
    <t>PHK-PV-2020-03-0070</t>
  </si>
  <si>
    <t>Payment for spare part &amp; Incentive chg; Ks-538550</t>
  </si>
  <si>
    <t>KHD-PV-2020-03-0065</t>
  </si>
  <si>
    <t>03.18.2020</t>
  </si>
  <si>
    <t>PAY FOR REM S'PARTS INCENTIVE EXPENS;FOR FEB'20,$6/-@1444=8664/-,TL KS-8664/- (AS PER ATTACH)</t>
  </si>
  <si>
    <t>NLP-PV-2020-03-0034</t>
  </si>
  <si>
    <t>Incentive charges for Win Myo Thu ,CE1 incentive amount $ 23.36 Rate 1457 =ks 340,35 (but Real recei</t>
  </si>
  <si>
    <t>ks 33,989) &amp; Rem 's incentive amount ks36,425 &amp; MAC's incentive -ks 100,000</t>
  </si>
  <si>
    <t>total ks 170,414</t>
  </si>
  <si>
    <t>BMK-PV-2020-03-0064</t>
  </si>
  <si>
    <t>03.19.2020</t>
  </si>
  <si>
    <t>PAY FOR INCENTIVE CHARGES SALE MAN KO YE THIHA MMK 15850/-</t>
  </si>
  <si>
    <t>03.23.2020</t>
  </si>
  <si>
    <t>S'part Incentive For REM Total Amt - 26226/-</t>
  </si>
  <si>
    <t>TCL/PV/2/2020/19961</t>
  </si>
  <si>
    <t>TCL-PV-2020-03-0100</t>
  </si>
  <si>
    <t>03.30.2020</t>
  </si>
  <si>
    <t>Chan Myae Moe Pay for Reman incentive for saleman Aung Htet,Sale ma</t>
  </si>
  <si>
    <t>n 40% $4/-@1457/-=Ks.15000/-,Pooling 60% $7/-@1457/-=Ks.23900/-,</t>
  </si>
  <si>
    <t>MYW-PV-2020-03-0097</t>
  </si>
  <si>
    <t>03.31.2020</t>
  </si>
  <si>
    <t>PAY TO JAN'20 SPARE PART INCENTIVE CHGS , KS91574/-REM = $ 7</t>
  </si>
  <si>
    <t>ATT = $ 1 =TOTAL= $27 @ 1457 = KS- 39339+75000=114339 * 20% =91574/-COP TOTAL INCENTIVE - 12297 /- S</t>
  </si>
  <si>
    <t>SALE MAN 40 % - 4925 /-</t>
  </si>
  <si>
    <t>BLN-PV-2020-03-0148</t>
  </si>
  <si>
    <t>05.18.2020</t>
  </si>
  <si>
    <t>PAY FOR TO INCENTIVE CHARGES FOR MACHINE EC 290 B PRIME (CUSTOMER SHWE LAT SHAN)SALE PERAON NAME;</t>
  </si>
  <si>
    <t>KO HAN HTUN MMK 240610/-</t>
  </si>
  <si>
    <t>(Reversal) - 1946044</t>
  </si>
  <si>
    <t>INCENTIVE &amp; POOLING FOR YGN BR( FEB'2020)( TL INCENTIVE MMK-74,412/-(-) POOLING MMK-44,647/-)YGN~REM</t>
  </si>
  <si>
    <t>SALE MAN INCENTIVE MMK-29,765/-(S'PART)</t>
  </si>
  <si>
    <t>YGN-PV-2020-05-0034</t>
  </si>
  <si>
    <t>INCENTIVE &amp; POOLING FOR YGN BR( MAR'2020)( TL INCENTIVE MMK-72,228/-(-) POOLING MMK-43,059/-)YGN~REM</t>
  </si>
  <si>
    <t>SALE MAN INCENTIVE MMK-29,169/-(S'PART)</t>
  </si>
  <si>
    <t>YGN-PV-2020-05-0033</t>
  </si>
  <si>
    <t>Payment for Sales Man  Incentive for Feb'20 to Mar'2020 amount 164600</t>
  </si>
  <si>
    <t>KHD-PV-2020-05-0052</t>
  </si>
  <si>
    <t>KHD-PV-2020-05-0052(Reversal) - 1949960</t>
  </si>
  <si>
    <t>Payment for Incentive Amt REM Ks-9,975/</t>
  </si>
  <si>
    <t>05.19.2020</t>
  </si>
  <si>
    <t>Incetive charges for    HQT-PV-2020-05-0309 (incetive for MAC -25000+ATT- 171577+CE2-9681+</t>
  </si>
  <si>
    <t>REM- 29169+CE1-15279)=250706</t>
  </si>
  <si>
    <t>NAS-PV-2020-05-0034</t>
  </si>
  <si>
    <t>05.20.2020</t>
  </si>
  <si>
    <t>PAY UNIT INCENTIVE FOR  (SM-ZAW SHINE-INCENTIVE FOR SHANTUI210 1UNIT)=189805 KS (REMAN TOTAL INCENTI</t>
  </si>
  <si>
    <t>(REMAN TOTAL INCENTIVE=233390/- (COP TOTAL INCENTIVE=10246/-)</t>
  </si>
  <si>
    <t>M/C 000469</t>
  </si>
  <si>
    <t>PAY FOR REM S'PARTS INCENTIVE EXPENS;FOR MAR'20,(POOLIN 60%$28+SALE MAN 40%$18),TL $46/-,SALE MAN  4</t>
  </si>
  <si>
    <t>ALE MAN 40%$18),TL $46/-,SALE MAN  40%$18/-@1389=25002/-,TL KS-25002/-</t>
  </si>
  <si>
    <t>NLP-PV-2020-05-0033</t>
  </si>
  <si>
    <t>INCENTIVE AMOUNT FOR  S'PART SALES(REM)U AUNG NAING OO=65283KS(100%)</t>
  </si>
  <si>
    <t>PHK-PV-2020-05-0072</t>
  </si>
  <si>
    <t>PAY TO WAI YAN NAING FOR S'PART INCENTIVE - (RV/BLN/2020/05/45871) - KS -236613/-</t>
  </si>
  <si>
    <t>BLN-PV-2020-05-0040</t>
  </si>
  <si>
    <t>05.21.2020</t>
  </si>
  <si>
    <t>Cash Pay to S'part Dept ;Saleman - Zaw Min Htike Incentive ( Mar'20 - Saleman MMK 6,296 ,Pooling -</t>
  </si>
  <si>
    <t>Pooling - 9,445 ) From REM BU</t>
  </si>
  <si>
    <t>SDG-PV-2020-05-0013</t>
  </si>
  <si>
    <t>Incentive pay for Reman Feb'20 sale REM/INV/MTL/2020/Feb/36056 &amp; 36071 Tot USD-14/-,Sale Incentive U</t>
  </si>
  <si>
    <t>Sale Incentive USD-5.6/- &amp; Pooling USD-8.4/- (1431 rate )</t>
  </si>
  <si>
    <t>MTL-PV-2020-05-0066</t>
  </si>
  <si>
    <t>05.22.2020</t>
  </si>
  <si>
    <t>Chan Myae Moe Pay for Reman Incentive for Aung Htet (Mar 20)sale man 40% $11/-@1389/-=Ks.15279</t>
  </si>
  <si>
    <t>-,Pooling incentive 60% $16/-@1389/-=Ks.22224/-,total $27/-@1389/-=Ks.37503/-</t>
  </si>
  <si>
    <t>MYW-PV-2020-05-0057</t>
  </si>
  <si>
    <t>Chan Myae Moe Pay for Reman Incentive for Aung Htet(Feb 20) Sale man 40% $13/-@1431/- &amp; Ks.1490/-</t>
  </si>
  <si>
    <t>=Ks.19806/-,Pooling 60% 19/-@1431/-&amp;2234/-=Ks.29710/-,total $32/-@1431/-&amp;Ks.3724/-=Ks.49516/=-</t>
  </si>
  <si>
    <t>MYW-PV-2020-05-0058</t>
  </si>
  <si>
    <t>Incentive charges for RV.No(BMK/RV/2020/05/51212)for REM $12* 1389 =ks 16,668 (real $ 12.57)</t>
  </si>
  <si>
    <t>BMK-PV-2020-05-0043</t>
  </si>
  <si>
    <t>06.17.2020</t>
  </si>
  <si>
    <t>Pay for  Reman Saleman Incentive (MOGE/JNV/DGP/PT/2020/05/0069; Ks;32,972/-</t>
  </si>
  <si>
    <t>$29.33 /-</t>
  </si>
  <si>
    <t>NPT-PV-2020-06-0069</t>
  </si>
  <si>
    <t>06.18.2020</t>
  </si>
  <si>
    <t>FOR INCENTIVE &amp; POOLING(Apr'20) (Sale man;TZL,SNSP, AKM &gt; TL INCENTIVE 100% $17/-MMK-23,443/-(-)POOL</t>
  </si>
  <si>
    <t>POOLING 60% $10/-MMK-13,790/-) SALE MAN 40% $7/-@1379/-RATE TL MMK-9,653/-(S'PART)-REM</t>
  </si>
  <si>
    <t>YGN-PV-2020-06-0024</t>
  </si>
  <si>
    <t>KO THET NAING OO EC290 BP/VCE290BA000/18163 INCENTIVE KS 246857/- POOLING KS 61714/-TL KS 308571.43/</t>
  </si>
  <si>
    <t>TGO-PV-2020-06-0020</t>
  </si>
  <si>
    <t>INCENTIVE AMOUNT FOR S'PARTS SALE REM BU (APR'2020)</t>
  </si>
  <si>
    <t>(PHK-RV-2020-06-0029, 18.06.2020)=4,137KS.</t>
  </si>
  <si>
    <t>PHK-PV-2020-06-0045</t>
  </si>
  <si>
    <t>PHK-PV-2020-06-0045(Reversal) - 1951541</t>
  </si>
  <si>
    <t>06.23.2020</t>
  </si>
  <si>
    <t>PAY  TO WAI YAN NAING FOR S'PART INCENTIVE FOR APR'2020 (BLN-RV-2020-06-0042 ) - KS -86,771/-</t>
  </si>
  <si>
    <t>BLN-PV-2020-06-0064</t>
  </si>
  <si>
    <t>BLN-PV-2020-06-0064(Reversal) - 1950033</t>
  </si>
  <si>
    <t>06.29.2020</t>
  </si>
  <si>
    <t>For REM Pooling Incentive pay to Saleman 40% 6895, Pooling 60% 11032 , TOT=Ks 17927</t>
  </si>
  <si>
    <t>MKN-PV-2020-06-0024</t>
  </si>
  <si>
    <t>07.15.2020</t>
  </si>
  <si>
    <t>PAY FOR TO INCENTIVE CHARGES REM 18070/- JUN'20</t>
  </si>
  <si>
    <t>Incentivr for S'part REM BU May'20 mmk 33360/-</t>
  </si>
  <si>
    <t>Payment for unit &amp; s'PART INCENTIVE for may'2020 Amount 428000/-</t>
  </si>
  <si>
    <t>KHD-PV-2020-07-0036</t>
  </si>
  <si>
    <t>07.16.2020</t>
  </si>
  <si>
    <t>for Reman BU May'20 Incentive- Tot USD-18@1390 rate Ks-25020/-(Sale Man 40%</t>
  </si>
  <si>
    <t>USD-7.5@1390 rate Ks-10425/- &amp; Pooling 60% USD-11@1390 rate Ks-15291/-)</t>
  </si>
  <si>
    <t>Rem Pooling Incentive for MAY'20</t>
  </si>
  <si>
    <t>Pooling 13900 , Saleman 9730 , TOT 23630</t>
  </si>
  <si>
    <t>MKN-PV-2020-07-0012</t>
  </si>
  <si>
    <t>07.17.2020</t>
  </si>
  <si>
    <t>RECEIVED FROM REM BU S'PART INCENTIVE FOR MAY'20 TOTAL $ 13.17 /- MMK KS-18,306/- ( SLAES MAN $ 5.27</t>
  </si>
  <si>
    <t>MMK KS- 7,325/- , POOLING $ 7.9/-  MMK KS-10,981/-)Exchange rate 1390 for May'20</t>
  </si>
  <si>
    <t>BGO-PV-2020-07-0049</t>
  </si>
  <si>
    <t>MDY Branch S'Part SaleMan(4)per Incentive For Reman BU=Ks655000/RemanBU Incentive CTO=Ks12510+LWN=Ks</t>
  </si>
  <si>
    <t>Ks8340 (REM-100%-51500,60%-20900,40%-30600)</t>
  </si>
  <si>
    <t>MDY-PV-2020-07-0082</t>
  </si>
  <si>
    <t>FOR INCENTIVE &amp; POOLING(May'20) (Sale man;NL,SNSP, AKM &gt; TL INCENTIVE 100% $69.45/-MMK-96,535/</t>
  </si>
  <si>
    <t>(-)POOLING 60% $41.45/-MMK-57,615/-) SALE MAN 40% $28/-@1390/-RATE TL MMK-38,920/-(S'PART)-</t>
  </si>
  <si>
    <t>YGN-PV-2020-07-0026</t>
  </si>
  <si>
    <t>07.22.2020</t>
  </si>
  <si>
    <t>Pay for Incentive Charges for r Sale man Aung Htet (May 2020)sale man incentive 40% Ks.4350/-,</t>
  </si>
  <si>
    <t>/-,Pooling incentive 60% Ks.6550/-,total Incentive ks.10900/-</t>
  </si>
  <si>
    <t>07.23.2020</t>
  </si>
  <si>
    <t>Payment for S'part Chg,Bce -GT-20070014 (C&amp;C)26000/-,STF-COP-KDE-2020-07-2039 Amount 5000/-</t>
  </si>
  <si>
    <t>COP-REM-2020-07-70036,70037-Amount3000/-37000</t>
  </si>
  <si>
    <t>KHD-PV-2020-07-0044</t>
  </si>
  <si>
    <t>08.05.2020</t>
  </si>
  <si>
    <t>INENTIVE AMOUNT FOR S'PARTS SALE REM BU(MAY'20) (PHK-RV-2020-08-009,05.08.2020)=27,800KS</t>
  </si>
  <si>
    <t>PHK-PV-2020-08-0004</t>
  </si>
  <si>
    <t>08.20.2020</t>
  </si>
  <si>
    <t>PAY FOR INCENTIVE FOR JUNE'2020 -( BLN-RV-2020-08-0021 ) AMOUNT -63149 /-</t>
  </si>
  <si>
    <t>REMAN 100 % - 137,300 ,</t>
  </si>
  <si>
    <t>BLN-PV-2020-08-0045</t>
  </si>
  <si>
    <t>PAY FOR SALEMAN INCENTIVE CUSTOMER-U KYAW WIN TOTAL INCENTIVE  KS-  287,524/- ( SALES MAN</t>
  </si>
  <si>
    <t>( SALES MAN  KS-  230,019.20 /- , POOLING KS-  57,504.80 /- )</t>
  </si>
  <si>
    <t>KS-  230,019.20 /- , POOLING KS-  57,504.80 /- )</t>
  </si>
  <si>
    <t>PAY FOR SALEMAN INCENTIVE CUSTOMER-U KYAW WIN TOTAL INCENTIVE  KS-  287,524/-</t>
  </si>
  <si>
    <t>BGO-PV-2020-08-0041</t>
  </si>
  <si>
    <t>REMAN 100 % - 137,300 , 40 % - 54,920 , 60 % - 82,380 /-</t>
  </si>
  <si>
    <t>REMAN 100 % - 137,300 , 40 % - 54,920 , 60 % - 82,380 /</t>
  </si>
  <si>
    <t>BLN-PV-2020-08-0045(Reversal) - 1950567</t>
  </si>
  <si>
    <t>BLN-PV-2020-08-0045(Reversal) - 1952253</t>
  </si>
  <si>
    <t>08.21.2020</t>
  </si>
  <si>
    <t>SPARE PART INCENTIVE FOR REMAN FOR JUN'20, TOTAL INCENTIVE 100% = $ 26, SALE MAN 40%</t>
  </si>
  <si>
    <t>= $ 10, POOLING 60% = $ 16 , RATE 1373</t>
  </si>
  <si>
    <t>MTL-PV-2020-08-0049</t>
  </si>
  <si>
    <t>154150Payment for spare part Incentive chg; Jun 20, Ks-154150/"</t>
  </si>
  <si>
    <t>KHD-PV-2020-08-0051</t>
  </si>
  <si>
    <t>Accrued; Sale Incentive; Kyaw Hsu Thway , Customer U Than Naing , RMN/REC/2020/07/0066 Hitachi ZX280</t>
  </si>
  <si>
    <t>No 40080 (Total USD 380.95 , sale man USD 304.76 , Pooling USD 76.19) rate 1351</t>
  </si>
  <si>
    <t>TDR-PV-2020-08-0030</t>
  </si>
  <si>
    <t>Accrued; Sale Incentive; Zin Thi Han, Customer Ko Myo Min Hlaing , Hitachi ZX210LCH-5G Sr No 300691</t>
  </si>
  <si>
    <t>(Total ks 247619.05 , Sale man ks 198095.24 , Pooling ks 49523.81 )</t>
  </si>
  <si>
    <t>TDR-PV-2020-08-0031</t>
  </si>
  <si>
    <t>08.24.2020</t>
  </si>
  <si>
    <t>PAY FOR TO U MIN AUNG VOLVO EC290BP /18207 SALE MAN</t>
  </si>
  <si>
    <t>POOLING 80% KS 271085/- 20% 67771.43/- TL KS 338857/-</t>
  </si>
  <si>
    <t>08.26.2020</t>
  </si>
  <si>
    <t>FOR INCENTIVE &amp; POOLING (JUN'2020)(Sale man;TZL &gt; TL INCENTIVE 100% MMK-37,333/-</t>
  </si>
  <si>
    <t>(-)POOLING 60% MMK-22,400/-) SALE MAN 40%  TL MMK-14,933/-(S'PART)-REM BU</t>
  </si>
  <si>
    <t>YGN-PV-2020-08-0022</t>
  </si>
  <si>
    <t>FOR INCENTIVE &amp; POOLING (JUN'2020)(Sale man;AKM,SNSP &gt; TL INCENTIVE 100% $233/-MMK-319,909/-</t>
  </si>
  <si>
    <t>POOLING 60% $139.8/-MMK-191,945/-) SALE MAN 40% $93.2/-@1373/-RATE TL MMK-127,964/-(S'PART)-REM BU</t>
  </si>
  <si>
    <t>YGN-PV-2020-08-0023</t>
  </si>
  <si>
    <t>INENTIVE AMOUNT FOR S'PARTS SALE REM BU(JUN'20) (PHK-RV-2020-08-0054,26.08.2020)=1,098KS.</t>
  </si>
  <si>
    <t>PHK-PV-2020-08-0058</t>
  </si>
  <si>
    <t>INENTIVE AMOUNT FOR S'PARTS SALE REM BU(JUN'20)</t>
  </si>
  <si>
    <t>(PHK-RV-2020-08-0054,26.08.2020)=1,098KS.</t>
  </si>
  <si>
    <t>PHK-PV-2020-08-0058(Reversal) - 1951543</t>
  </si>
  <si>
    <t>08.27.2020</t>
  </si>
  <si>
    <t>Pay For to Incentive Charges for  Sat Chit  Aung   for Service for Total= 50000ks  for</t>
  </si>
  <si>
    <t>Sale Man 80%36000ks  Pooling for 20% =10000ks  10%of Retain =4000ks  Total= 36000ks (REM)</t>
  </si>
  <si>
    <t>Pay to  Sat Chit  Aung   for Service for Total= 50000ks  for Sale Man 80%36000ks  Pooling for 20% =1</t>
  </si>
  <si>
    <t>=10000ks  10%of Retain =4000ks  Total= 36000ks (REM)</t>
  </si>
  <si>
    <t>TGY-PV-2020-08-0084</t>
  </si>
  <si>
    <t>(Reversal) - 1950680</t>
  </si>
  <si>
    <t>TGY-PV-2020-08-0084(Reversal) - 1951553</t>
  </si>
  <si>
    <t>08.28.2020</t>
  </si>
  <si>
    <t>Incetive charges for  June Incetive REM-15378+ CE1 -3844+ MAC 100000= 119222</t>
  </si>
  <si>
    <t>NAS-PV-2020-08-0042</t>
  </si>
  <si>
    <t>09.01.2020</t>
  </si>
  <si>
    <t>Incentive for Saleman(REM) mmk- 53589/-</t>
  </si>
  <si>
    <t>Yan Naing Tun</t>
  </si>
  <si>
    <t>INCENTIVE AMOUNT FOR S'PARTS SALE REM BU (APR'2020) (PHK-RV-2020-06-0029, 18.06.2020)=4,137KS.</t>
  </si>
  <si>
    <t>09.02.2020</t>
  </si>
  <si>
    <t>Incentive &amp; Pooling for Reman Parts for June'2020 100% =K 74140 Saleman 40% =K 29656, Pooling 60%</t>
  </si>
  <si>
    <t>Pooling 60% =K 44484/-</t>
  </si>
  <si>
    <t>MKN-PV-2020-09-0006</t>
  </si>
  <si>
    <t>09.11.2020</t>
  </si>
  <si>
    <t>PAY FOR TO POOLING CHARGES FOR (JAN'20 TO APR'20 ) MMK 201469/-PESION FAM mmk 50367/-</t>
  </si>
  <si>
    <t>TOTAL MMK 251836ks</t>
  </si>
  <si>
    <t>HQT-BTR-2020-09-0481//1952860</t>
  </si>
  <si>
    <t>09.16.2020</t>
  </si>
  <si>
    <t>PAY FOR TO INCENTIVE CHARGES FOR CUS U ZAW MIN OO M/C 302239/ZX 210-5G (SALE PERSON NAME KO MIN ZIN)</t>
  </si>
  <si>
    <t>MMK 100%317809.52/-POOLING 20%63561.90/-SALE MAN 254247.62/-</t>
  </si>
  <si>
    <t>SU YANDANAR NYI</t>
  </si>
  <si>
    <t>09.17.2020</t>
  </si>
  <si>
    <t>for Jul'20 Reman Incentive USD-8.4/-,Pooling USD-12.6/-</t>
  </si>
  <si>
    <t>MTL-PV-2020-09-0054</t>
  </si>
  <si>
    <t>Aye Pa Pa Aung</t>
  </si>
  <si>
    <t>Payment for spare part Incentive chg;</t>
  </si>
  <si>
    <t>TOTAL $47/- POOLING $28/-SALE $19/-</t>
  </si>
  <si>
    <t>KHD-PV-2020-09-0037</t>
  </si>
  <si>
    <t>09.18.2020</t>
  </si>
  <si>
    <t>Payment for Incentive Amount Ks- 267,147/- CE3 (100% $ 445@ 1452,Ks-646,140/-), Pooling 60%</t>
  </si>
  <si>
    <t>($ 267@ 1452,ks-387684/- ), Saleman 40% ($ 178@1452, ks-25,8456/-) &amp; REM S'part 40% (Ks-8,691/-),60%</t>
  </si>
  <si>
    <t>Mandalay Branch CEQ,COP,REM&amp; MAC BU S'parts Incentive for Sale Man(4)persons=Ks556500/-</t>
  </si>
  <si>
    <t>REM-100%-250500,60%-150300,40%-100200</t>
  </si>
  <si>
    <t>MDY-PV-2020-09-0085</t>
  </si>
  <si>
    <t>09.22.2020</t>
  </si>
  <si>
    <t>Thae Yu Yu Swe Pay for July 2020 Reman slae man Incentive for Aung Htet Rem,Pooling $1.8/-@1358/-=Ks</t>
  </si>
  <si>
    <t>-=Ks.2450/-,Sale man incentive 1.2/-@1358/-=Ks.1650/-,total Ks.4100/-</t>
  </si>
  <si>
    <t>MYW-PV-2020-09-0066</t>
  </si>
  <si>
    <t>09.24.2020</t>
  </si>
  <si>
    <t>INCENTIVE AMOUNT FOR S'PARTS SALE REM BU (JUL'20) (PHK-RV-2020-08-00054,24.09.2020)=14,602KS.</t>
  </si>
  <si>
    <t>PHK-PV-2020-09-0066</t>
  </si>
  <si>
    <t>09.28.2020</t>
  </si>
  <si>
    <t>FOR INCENTIVE &amp; POOLING (JULY'2020)(Sale man;AKM,SNSP,NL,TZL &gt; TL INCENTIVE 100% $20.557/-MMK-27,916</t>
  </si>
  <si>
    <t>)POOLING 60% $12.333/-MMK-16,748/-) SALE MAN 40%</t>
  </si>
  <si>
    <t>YGN-PV-2020-09-0023</t>
  </si>
  <si>
    <t>09.30.2020</t>
  </si>
  <si>
    <t>Pooling Incentive for Reman Parts for July'2020 100% =K 4074</t>
  </si>
  <si>
    <t>Saleman 40% =K 1630</t>
  </si>
  <si>
    <t>MKN-PV-2020-09-0027</t>
  </si>
  <si>
    <t>exchange Gain/loss</t>
  </si>
  <si>
    <t>71011104-107</t>
  </si>
  <si>
    <t>ACT-RM</t>
  </si>
  <si>
    <t>10.22.2020</t>
  </si>
  <si>
    <t>SPARE PART INCENTIVE FOR AUG'20 (REM-5890/-) Pooling 8835/-Total Incentive 14724/-</t>
  </si>
  <si>
    <t>HML-PV-2020-10-0065</t>
  </si>
  <si>
    <t>COO-RM</t>
  </si>
  <si>
    <t>10.23.2020</t>
  </si>
  <si>
    <t>Service Dept,Cus;Myanmar Conch Cement Engine Overhaul EC290BP#19659 for Incentiver=Ks72000/-</t>
  </si>
  <si>
    <t>{REM-SER-100%-100000,SM-72000,POO-20000,RET-8000}</t>
  </si>
  <si>
    <t>MDY-PV-2020-10-0103</t>
  </si>
  <si>
    <t>FIN-RM</t>
  </si>
  <si>
    <t>11.04.2020</t>
  </si>
  <si>
    <t>REM POOLING CHARGES MMK 98900KS PESION FAM MMK 24814KS</t>
  </si>
  <si>
    <t>RECEIVED MONEY FROM CORP HO FOR REM POOLING CHARGES MMK 98900KS PESION FAM MMK 24814KS</t>
  </si>
  <si>
    <t>TOTAL MMK 123714KS</t>
  </si>
  <si>
    <t>HQT-PV-2020-11-0045//1952481</t>
  </si>
  <si>
    <t>12.28.2020</t>
  </si>
  <si>
    <t>HTUN NANDAR PO</t>
  </si>
  <si>
    <t>PAY FOR TO INCENTIV CHARGES FOR CUS U ZAW ZAW KHANT M/C 78437 EC 210 B PRIME (SALE MAN KO AUNG MYINT</t>
  </si>
  <si>
    <t>MYAT ) MLM MMK 226971/-</t>
  </si>
  <si>
    <t>12.30.2020</t>
  </si>
  <si>
    <t>PAY FOR TO INCENTIVE CHARGES FOR OCT'20 USD 71.74/-</t>
  </si>
  <si>
    <t>AungMyoNaing=Ks1350+ChitThaeOo=Ks13300+MyoKoKo=Ks1400+LaWinNyunt=Ks22100+MAC BU,MyoKoKo=Ks100000/-</t>
  </si>
  <si>
    <t>MDY-PV-2020-12-0109</t>
  </si>
  <si>
    <t>01.28.2021</t>
  </si>
  <si>
    <t>PAY FOR TO INCENTIVE CHARGES FOR U Aung Zaw Htun RMN/REC/2019/07/0018 Total Incentive(100%)</t>
  </si>
  <si>
    <t>Pooling(20%)MMK 90285.71/-Salesman(80%)MMK 361142.86/-</t>
  </si>
  <si>
    <t>05.06.2021</t>
  </si>
  <si>
    <t>PAY FOR TO POOLING CHARGES FOR KEY ACCOUNT MMK MMK 72,228.80/-</t>
  </si>
  <si>
    <t>Customer U Aung Zaw Htun Pooling  90285.71 - 20% = 72228.80/-</t>
  </si>
  <si>
    <t>MA MAR MAR KHAING (KEY A/C)</t>
  </si>
  <si>
    <t>MA MAR MAR KHAING (KEY ACCOUNT)</t>
  </si>
  <si>
    <t>Customer U Aung Zaw Htun Pooling  90285.71 - 20 fun % = 72228.80/-</t>
  </si>
  <si>
    <t>Fun 18056 MMK Total 90285.71</t>
  </si>
  <si>
    <t>HQT-PV-2021-04-0388//</t>
  </si>
  <si>
    <t>HQT-PV-2021-04-0388//(Reversal) - 1956207</t>
  </si>
  <si>
    <t>MA MAR MAR KHAING (KEY ACCOUNT)(Reversal) - 195620</t>
  </si>
  <si>
    <t>HQT-PV-2021-04-0388//1956211</t>
  </si>
  <si>
    <t>July'21</t>
  </si>
  <si>
    <t>JE/REM/2021/07/165</t>
  </si>
  <si>
    <t>Machine 18286 Incentive and Pooling</t>
  </si>
  <si>
    <t xml:space="preserve"> RMN/REC/2021/7/0022</t>
  </si>
  <si>
    <t>Myo Zin Aung</t>
  </si>
  <si>
    <t>ACCRUED EXPENSES</t>
  </si>
  <si>
    <t>Accrued - Incentive and Pooling</t>
  </si>
  <si>
    <t>BSPL</t>
  </si>
  <si>
    <t>Aug'21</t>
  </si>
  <si>
    <t>JE/REM/2021/08/082</t>
  </si>
  <si>
    <t>Machine 19203 for Incentive and Poling</t>
  </si>
  <si>
    <t>RMN/REC/2021/8/0023</t>
  </si>
  <si>
    <t>U Zaw Min Thein</t>
  </si>
  <si>
    <t>Cash pay for All BU/BR Incentive for Jul'21, Incentive/ 10,598,647//, Pooling /12,714,149//, Retain /306,011//, Total /23,618,807//(REM/ 41,704 Incentive )(REM/ 62,556 Pooling)</t>
  </si>
  <si>
    <t>HQT/PV/2021/08/0106</t>
  </si>
  <si>
    <t>Sep'21</t>
  </si>
  <si>
    <t>JE/REM/2021/09/168</t>
  </si>
  <si>
    <t xml:space="preserve">Machine 300855 Incentive &amp; Pooling </t>
  </si>
  <si>
    <t>U Aung Nyunt Sein</t>
  </si>
  <si>
    <t>Cash pay for All BU/BR Incentive for Aug'21, Incentive- 10,696,996/-, Pooling -11,232,987/-, Retain -559,116/-, Total -22,489,099/-REM- 93,264 Incentive,REM- 139,896 Pooling</t>
  </si>
  <si>
    <t>HQT-PV-2021-09-0030/HQT-BTR-2021-09-0097</t>
  </si>
  <si>
    <t>Cash pay for All BU/BR Incentive for Sep'21, Incentive- 16,380,089/-, Pooling -19,518,551/-, Retain -645,968/-, Total -36,544,609/-(REM- 196,286 Incentive)(REM- 55,324  Pooling)</t>
  </si>
  <si>
    <t>Pooling Format</t>
  </si>
  <si>
    <t>System No</t>
  </si>
  <si>
    <t>HR Bank Transfer</t>
  </si>
  <si>
    <t>Date</t>
  </si>
  <si>
    <t>100% (Total)</t>
  </si>
  <si>
    <t>(Sales Man)……%</t>
  </si>
  <si>
    <t>(BU/BR) ……..%</t>
  </si>
  <si>
    <t>10% (Retain)</t>
  </si>
  <si>
    <t>Amt</t>
  </si>
  <si>
    <t>Bank Chg</t>
  </si>
  <si>
    <t>Total Amt</t>
  </si>
  <si>
    <t>Check</t>
  </si>
  <si>
    <t>Grand Total</t>
  </si>
  <si>
    <t>Crop Pooling Date</t>
  </si>
  <si>
    <t>JE/REM/2021/10/189</t>
  </si>
  <si>
    <t>JE/REM/2021/11/267</t>
  </si>
  <si>
    <t>JE/REM/2022/01/237</t>
  </si>
  <si>
    <t>JE/REM/2022/02/026</t>
  </si>
  <si>
    <t>12.29.2020</t>
  </si>
  <si>
    <t>Unit commision</t>
  </si>
  <si>
    <t>PAY FOR TO POOLING CHARGES FOR POOLING 56743/- SALE 226971/- TOTAL 283714/- ( INCENTIVE K PAY TO BR)</t>
  </si>
  <si>
    <t>CUS U ZAW ZAW KHANT</t>
  </si>
  <si>
    <t>S00000030</t>
  </si>
  <si>
    <t>Cash pay for All BU/BR Incentive for Oct'21 (REM BU Incentive- 37,165/-)(Pooling- 55,747/-)</t>
  </si>
  <si>
    <t>USD</t>
  </si>
  <si>
    <t>JE/REM/2021/11/236</t>
  </si>
  <si>
    <t>78020 Incentive and Pooling</t>
  </si>
  <si>
    <t>HQT-PV-2021-11-0650 Cash pay Incentive for Nov'21, Incentive - 18,673,536/-, Pooling -20,264,069/- Retain -621,056/- Total Amt -39,558,661/- (INCENTIVE- 29,754/-POOLING-  44,630 /-)</t>
  </si>
  <si>
    <t>JE/REM/2021/11/235</t>
  </si>
  <si>
    <t>19781 Incentive and Pooling</t>
  </si>
  <si>
    <t>JE/REM/2021/12/368</t>
  </si>
  <si>
    <t>301907 Incentive and Pooling</t>
  </si>
  <si>
    <t>JE/REM/2021/12/372</t>
  </si>
  <si>
    <t>301965 Accrued Incentive and Pooling</t>
  </si>
  <si>
    <t>HQT-PV-2022-01-0089 Cash pay for Dec'21 Incentive- 16,291,807/-, Pooling -20,413,719/-, Retain -432,349/- Total Amt -37,137,875/- INCENTIVE REM- 22,413 POOLING- 121,238</t>
  </si>
  <si>
    <t>HQT-PV-2022-02-0097  Cash pay Incentive for Jan'22, Incentive - 13,679,565/-, Pooling -17,125,603/- Retain -740,605/- Total Amt -31,545,772/-REM- 245,836 /-INCENTIVE/REM 248,163 POOLING</t>
  </si>
  <si>
    <t>JE/REM/2021/11/268</t>
  </si>
  <si>
    <t>HQT-PV-2021-11-0536 Cash pay to Pooling for Jun'21 to Sep'21 100% , Pooling -78,254,595/-, HML Saleman Incentive - 368,257/- , Total Amt - 78,622,861/- REM- 257,776</t>
  </si>
  <si>
    <t>JE/REM/2021/11/269</t>
  </si>
  <si>
    <t>Accrued Incentive and Pooling Exchange Gan/loss Jun'21 to  Sep'21</t>
  </si>
  <si>
    <t>HQT-PV-2022-04-0100</t>
  </si>
  <si>
    <t>2022-04-05</t>
  </si>
  <si>
    <t>JE/REM/2022/04/107</t>
  </si>
  <si>
    <t>HQT-PV-2022-05-0124</t>
  </si>
  <si>
    <t>2022-05-05</t>
  </si>
  <si>
    <t>JE/REM/2022/05/050</t>
  </si>
  <si>
    <t>HQT-PV-2022-05-0700</t>
  </si>
  <si>
    <t>2022-05-25</t>
  </si>
  <si>
    <t>JE/REM/2022/05/199</t>
  </si>
  <si>
    <t>2022-02-04</t>
  </si>
  <si>
    <t>HQT-PV-2022-02-0097</t>
  </si>
  <si>
    <t>HQT-PV-2022-03-0176</t>
  </si>
  <si>
    <t>2022-03-08</t>
  </si>
  <si>
    <t>KO AUNG YE THU</t>
  </si>
  <si>
    <t>Counter Sale</t>
  </si>
  <si>
    <t>(Sales Man)%</t>
  </si>
  <si>
    <t>(BU/ Pooling) %</t>
  </si>
  <si>
    <t>Jun</t>
  </si>
  <si>
    <t>July</t>
  </si>
  <si>
    <t>Aug</t>
  </si>
  <si>
    <t>HQT-PV-2022-04-0100 Cash pay Incentive for Mar'22, Incentive -13,716,740/-, Pooling -12,330,313/- Retain -505,394/- Total  Amount MMK- 26,552,447/-,( REM INCENTIVE- 233,256 /-)(POOLING-REMAN- 191,884 /-)</t>
  </si>
  <si>
    <t>HQT-PV-2022-05-0124 Cash pay Incentive for April'22, Incentive -17,582,778/-, Pooling -17,665,015/- Retain -775,872/- Total  Amount MMK- 36,023,665/-,(REM incentive- 86,842 /-)(Pooling-REM- 130,263 /-)</t>
  </si>
  <si>
    <t>HQT-PV-2022-05-0700 Cash pay Incentive for April'22, Incentive -20,586,704/-, Pooling -14,823,268/- Retain -586505/- Total  Amount MMK- 35,996,477/-REM- 98,718 INCENTIVE, 148,078 POOLING</t>
  </si>
  <si>
    <t>JE/REM/2022/06/085</t>
  </si>
  <si>
    <t xml:space="preserve"> HQT-PV-2022-06-0706 Cash pay Incentive for June'22, Incentive -23,309,149/-, Pooling -24,919,541/- Retain -665,758/- Total  Amount MMK- 48,894,448/-,REM INCENTIVE-  316,627/-,POOLING-REM- 174,941 /-</t>
  </si>
  <si>
    <t>JE/REM/2022/08/062</t>
  </si>
  <si>
    <t>HQT-PV-2022-08-0151 Cash pay Incentive for July'22, Incentive -22,115,485/-, Pooling -21,286,537/- Retain -322,841/- Total  Amount MMK- 43,724,863/-,REM (INCENTIVE,REM-  391,032 /-)(POOLING,REM- 182,929/-)</t>
  </si>
  <si>
    <t>JE/REM/2022/09/013</t>
  </si>
  <si>
    <t>HQT-PV-2022-09-0170Cash pay Incentive for August'22, Incentive -23,566,231-, Pooling -27,456,380/- Retain -487,448/- Total  Amount MMK- 51,510,059/-,(INCENTIVE-REM- 40,841 /-,POOLING-REM- 61,272 /-)</t>
  </si>
  <si>
    <t>May</t>
  </si>
  <si>
    <t>HQT-PV-2022-06-0706</t>
  </si>
  <si>
    <t>2022-06-27</t>
  </si>
  <si>
    <t>HQT-PV-2022-10-0190</t>
  </si>
  <si>
    <t>2022-10-07</t>
  </si>
  <si>
    <t>HQT-PV-2022-09-0170</t>
  </si>
  <si>
    <t>2022-09-07</t>
  </si>
  <si>
    <t>HQT-PV-2022-08-0151</t>
  </si>
  <si>
    <t>2022-08-05</t>
  </si>
  <si>
    <t>Cash pay Incentive for June'22, Incentive -23,309,149/-, Pooling -24,919,541/- Retain -665,758/- Total  Amount MMK- 48,894,448/-,REM INCENTIVE-  316,627/-,POOLING-REM- 174,941 /-</t>
  </si>
  <si>
    <t/>
  </si>
  <si>
    <t>Cash pay Incentive for July'22, Incentive -22,115,485/-, Pooling -21,286,537/- Retain -322,841/- Total  Amount MMK- 43,724,863/-,REM (INCENTIVE,REM-  391,032 /-)(POOLING,REM- 182,929/-)</t>
  </si>
  <si>
    <t>Cash pay Incentive for August'22, Incentive -23,566,231-, Pooling -27,456,380/- Retain -487,448/- Total  Amount MMK- 51,510,059/-,(INCENTIVE-REM- 40,841 /-,POOLING-REM- 61,272 /-)</t>
  </si>
  <si>
    <t>Cash pay Incentive for Sep'22, Incentive -27,794,740-, Pooling -24,703,710/- Retain -738571/- Total  Amount MMK- 53,237,021/-,(REM-INCENTIVE- 111,699 /-)(REM-POOLING- 167,548 /-)</t>
  </si>
  <si>
    <t>Cash pay Incentive for Sep'22, Incentive -27,794,740-, Pooling -24,703,710/- Retain -738571/- Total  Amount MMK- 53,237,021/-,(INCENTIVE-KEY ACC-CE2- 1,992,593 /-,REM- 323,922 /-,TTL - 2,316,515 /-)(POOLING-CE2- 2,988,889 /-,REM- 80,981 /-,TTL- 3,069,870 /-)</t>
  </si>
  <si>
    <t>HQT-BTR-2022-06-0336</t>
  </si>
  <si>
    <t>HQT-BTR-2022-08-0054</t>
  </si>
  <si>
    <t xml:space="preserve">Reman Pooling JE </t>
  </si>
  <si>
    <t>Journal Entry</t>
  </si>
  <si>
    <t>Re-fin5\user</t>
  </si>
  <si>
    <t>JE/REM/2022/08/093</t>
  </si>
  <si>
    <t>HQT-BTR-2022-08-0054 Transfer Pooling Amount Transfer for July'22-REM-182929.17ks/-</t>
  </si>
  <si>
    <t>RE-FinAcc3\user</t>
  </si>
  <si>
    <t>Reman Pay</t>
  </si>
  <si>
    <t>Reman Rec</t>
  </si>
  <si>
    <t>Transfer Pooling Amount Transfer for June'22-REM-174941ks/-</t>
  </si>
  <si>
    <t>Transfer Pooling Amount Transfer for July'22-REM-182929.17ks/-</t>
  </si>
  <si>
    <t>Corp Pay</t>
  </si>
  <si>
    <t>Corp Rec</t>
  </si>
  <si>
    <t>Need JE Rem</t>
  </si>
  <si>
    <t>Transfer Pooling Amount Transfer for Aug'22-REM-61272ks/-</t>
  </si>
  <si>
    <t>Transfer Pooling Amount Transfer for Sep'22-REM-167,548ks/-</t>
  </si>
  <si>
    <t xml:space="preserve"> 9/7/2022</t>
  </si>
  <si>
    <t xml:space="preserve"> 10/7/2022</t>
  </si>
  <si>
    <t xml:space="preserve">Remain </t>
  </si>
  <si>
    <t>HQT-BTR-2022-06-0336 Transfer Pooling Amount Transfer for June'22-REM- (BU/ Pooling) %  174941ks/- 100% (Total)  491,568.17   (Sales Man)%   316,627.27</t>
  </si>
  <si>
    <t>JE/REM/2022/06/225</t>
  </si>
  <si>
    <t xml:space="preserve">Need JE Reman </t>
  </si>
  <si>
    <t xml:space="preserve"> Pooling </t>
  </si>
  <si>
    <t>Transaction Detail by Account</t>
  </si>
  <si>
    <t>Date Range: April 1, 2022 - October 31, 2022</t>
  </si>
  <si>
    <t>USD Amount: Any,  Name: All,  Account: Selected Accounts,  No.: Any,  Transaction type: All,  Closing Postings: Included,  Report Basis: Accrual,  Currency: All,  Void: Hide</t>
  </si>
  <si>
    <t>Monday, October 31, 2022</t>
  </si>
  <si>
    <t>Type</t>
  </si>
  <si>
    <t>Entered or Modified</t>
  </si>
  <si>
    <t>Last Modified by</t>
  </si>
  <si>
    <t>No.</t>
  </si>
  <si>
    <t>Name</t>
  </si>
  <si>
    <t>Memo</t>
  </si>
  <si>
    <t>Currency</t>
  </si>
  <si>
    <t>Exchange Rate</t>
  </si>
  <si>
    <t>Debit (USD)</t>
  </si>
  <si>
    <t>Debit</t>
  </si>
  <si>
    <t>Credit (USD)</t>
  </si>
  <si>
    <t>Credit</t>
  </si>
  <si>
    <t>Amount (USD)</t>
  </si>
  <si>
    <t>Amount</t>
  </si>
  <si>
    <t>Balance (USD)</t>
  </si>
  <si>
    <t>Pay Type</t>
  </si>
  <si>
    <t>Void</t>
  </si>
  <si>
    <t>Accrued - Incentive and Pooling-HQ</t>
  </si>
  <si>
    <t>DESKTOP-U857QHQ\LENOVO</t>
  </si>
  <si>
    <t xml:space="preserve">HQT-BTR-2022-06-0336 Transfer Pooling Amount Transfer for June'22-REM- (BU/ Pooling) %  174941ks/- 100% (Total)  491,568.17   (Sales Man)%   316,627.27  </t>
  </si>
  <si>
    <t>JE/REM/2022/09/180</t>
  </si>
  <si>
    <t>Transfer Pooling Amount Transfer for Aug'22-  (BU/ Pooling) %  REM-61272ks/-  100% (Total)  102,113.10   (Sales Man)%   40,841.10</t>
  </si>
  <si>
    <t>Total Accrued - Incentive and Pooling-HQ</t>
  </si>
  <si>
    <t>s</t>
  </si>
  <si>
    <t>Nov</t>
  </si>
  <si>
    <t>HQT-PV-2023-02-0013</t>
  </si>
  <si>
    <t>2023-02-02</t>
  </si>
  <si>
    <t>Crop JE</t>
  </si>
  <si>
    <t>Account</t>
  </si>
  <si>
    <t>Partner</t>
  </si>
  <si>
    <t>Label</t>
  </si>
  <si>
    <t>Amount in Currency</t>
  </si>
  <si>
    <t>CORP</t>
  </si>
  <si>
    <t>BU</t>
  </si>
  <si>
    <t>DIFF</t>
  </si>
  <si>
    <t>TOTAL POOLING</t>
  </si>
  <si>
    <t>80% BU AMT</t>
  </si>
  <si>
    <t>No</t>
  </si>
  <si>
    <t>BR</t>
  </si>
  <si>
    <t>Customer Name</t>
  </si>
  <si>
    <t>Saleman Name</t>
  </si>
  <si>
    <t>Total Incentive</t>
  </si>
  <si>
    <t>Convert(Ks)</t>
  </si>
  <si>
    <t>Saleman Amt (40%)</t>
  </si>
  <si>
    <t>Pooling Amt(60%)</t>
  </si>
  <si>
    <t>Retain Amt (10%)</t>
  </si>
  <si>
    <t>SM Resign (or) Not</t>
  </si>
  <si>
    <t>$</t>
  </si>
  <si>
    <t>Ks</t>
  </si>
  <si>
    <t>TTL</t>
  </si>
  <si>
    <t>Balance</t>
  </si>
  <si>
    <t>Not</t>
  </si>
  <si>
    <t>OCT'24</t>
  </si>
  <si>
    <t>NOV'24</t>
  </si>
  <si>
    <t>DEC'24</t>
  </si>
  <si>
    <t>JAN'25</t>
  </si>
  <si>
    <t>HQ</t>
  </si>
  <si>
    <t>AMISCREM-2024-11-00185 (HQT-PV-2024-11-0035)</t>
  </si>
  <si>
    <t>11010012-011 Affi # Chrysanthemum Wealth Co.,Ltd. (Reman)(REM)</t>
  </si>
  <si>
    <t xml:space="preserve">HQT-PV-2024-11-0035 "Cash pay Incentive for Sep'24, Incentive -  50,227,917 /-, Pooling - 31,693,162 /- ,TOTAL MMK- 81,921,079 /-
For REM,
REM	Incentive Amt (MMK)	 272,846 	 Pooling Amt (MMK) 	 68,211 	 Total incentive &amp; pooling MMK 	 =341,057 MMK"
</t>
  </si>
  <si>
    <t>Summary For All BU &amp; BR Incentive ( Sep'24)</t>
  </si>
  <si>
    <t>Unit</t>
  </si>
  <si>
    <t>Aung Aung Khing Min</t>
  </si>
  <si>
    <t>HQT-PV-2024-11-0035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</si>
</sst>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7" formatCode="&quot;$&quot;#,##0.00_);\(&quot;$&quot;#,##0.00\)"/>
    <numFmt numFmtId="8" formatCode="&quot;$&quot;#,##0.00_);[Red]\(&quot;$&quot;#,##0.00\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;;"/>
    <numFmt numFmtId="167" formatCode="#,##0.00##_);\(#,##0.00##\)"/>
    <numFmt numFmtId="168" formatCode="&quot;ü&quot;;&quot;ü&quot;;\ &quot; &quot;"/>
    <numFmt numFmtId="169" formatCode="[$-409]d\-mmm\-yy;@"/>
    <numFmt numFmtId="170" formatCode="yyyy\-mm\-dd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sz val="8.25"/>
      <color indexed="8"/>
      <name val="Arial"/>
      <family val="2"/>
    </font>
    <font>
      <sz val="10"/>
      <name val="Wingdings"/>
      <charset val="2"/>
    </font>
    <font>
      <sz val="10"/>
      <name val="Wingdings"/>
      <charset val="2"/>
    </font>
    <font>
      <b/>
      <sz val="8.25"/>
      <color indexed="8"/>
      <name val="Arial"/>
      <family val="2"/>
    </font>
    <font>
      <sz val="8.25"/>
      <color indexed="8"/>
      <name val="Arial"/>
      <family val="2"/>
    </font>
    <font>
      <b/>
      <sz val="14"/>
      <color indexed="30"/>
      <name val="Arial"/>
      <family val="2"/>
    </font>
    <font>
      <sz val="10"/>
      <color theme="1"/>
      <name val="Cambria"/>
      <family val="1"/>
    </font>
    <font>
      <sz val="10"/>
      <name val="Cambria"/>
      <family val="1"/>
    </font>
    <font>
      <sz val="11"/>
      <name val="Cambria"/>
      <family val="1"/>
    </font>
    <font>
      <sz val="10"/>
      <color rgb="FFFF0000"/>
      <name val="Arial"/>
      <family val="2"/>
      <charset val="1"/>
    </font>
    <font>
      <sz val="10"/>
      <color theme="1"/>
      <name val="Calibri"/>
      <family val="2"/>
      <scheme val="minor"/>
    </font>
    <font>
      <sz val="8.5"/>
      <color indexed="8"/>
      <name val="Arial"/>
      <family val="2"/>
    </font>
    <font>
      <b/>
      <sz val="10"/>
      <color indexed="23"/>
      <name val="Arial"/>
      <family val="2"/>
    </font>
    <font>
      <sz val="10"/>
      <name val="Wingdings"/>
      <charset val="2"/>
    </font>
    <font>
      <b/>
      <sz val="8.25"/>
      <color indexed="8"/>
      <name val="Arial"/>
      <family val="2"/>
    </font>
    <font>
      <sz val="8.25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u/>
      <sz val="18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7" fontId="6" fillId="0" borderId="0" applyFill="0" applyBorder="0" applyAlignment="0" applyProtection="0"/>
    <xf numFmtId="168" fontId="7" fillId="0" borderId="0" applyFill="0" applyBorder="0" applyProtection="0">
      <alignment horizontal="center"/>
    </xf>
    <xf numFmtId="168" fontId="8" fillId="0" borderId="0" applyFill="0" applyBorder="0" applyProtection="0">
      <alignment horizontal="center"/>
    </xf>
    <xf numFmtId="166" fontId="1" fillId="0" borderId="0" applyFont="0" applyFill="0" applyBorder="0" applyAlignment="0" applyProtection="0"/>
    <xf numFmtId="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1" fillId="0" borderId="0" applyFont="0" applyFill="0" applyBorder="0" applyProtection="0">
      <alignment horizontal="left"/>
    </xf>
    <xf numFmtId="0" fontId="9" fillId="0" borderId="0" applyNumberFormat="0" applyFill="0" applyBorder="0" applyAlignment="0" applyProtection="0"/>
    <xf numFmtId="0" fontId="9" fillId="0" borderId="4" applyNumberFormat="0" applyFill="0" applyAlignment="0" applyProtection="0"/>
    <xf numFmtId="7" fontId="9" fillId="0" borderId="5" applyFill="0" applyAlignment="0" applyProtection="0"/>
    <xf numFmtId="0" fontId="9" fillId="0" borderId="4" applyNumberFormat="0" applyFill="0" applyProtection="0">
      <alignment horizontal="left"/>
    </xf>
    <xf numFmtId="0" fontId="9" fillId="0" borderId="0" applyNumberFormat="0" applyFill="0" applyBorder="0" applyAlignment="0" applyProtection="0"/>
    <xf numFmtId="0" fontId="9" fillId="0" borderId="4" applyNumberFormat="0" applyFill="0" applyAlignment="0" applyProtection="0"/>
    <xf numFmtId="7" fontId="9" fillId="0" borderId="6" applyFill="0" applyAlignment="0" applyProtection="0"/>
    <xf numFmtId="0" fontId="9" fillId="0" borderId="4" applyNumberFormat="0" applyFill="0" applyProtection="0">
      <alignment horizontal="left"/>
    </xf>
    <xf numFmtId="0" fontId="10" fillId="0" borderId="0" applyNumberFormat="0" applyFill="0" applyBorder="0" applyProtection="0">
      <alignment horizontal="left"/>
    </xf>
    <xf numFmtId="0" fontId="10" fillId="0" borderId="0" applyNumberFormat="0" applyFill="0" applyBorder="0" applyAlignment="0" applyProtection="0"/>
    <xf numFmtId="7" fontId="10" fillId="0" borderId="0" applyFill="0" applyBorder="0" applyAlignment="0" applyProtection="0"/>
    <xf numFmtId="0" fontId="9" fillId="0" borderId="0" applyNumberFormat="0" applyFill="0" applyBorder="0" applyProtection="0">
      <alignment horizontal="center"/>
    </xf>
    <xf numFmtId="166" fontId="11" fillId="0" borderId="0" applyFill="0" applyBorder="0" applyProtection="0">
      <alignment horizontal="left"/>
    </xf>
    <xf numFmtId="0" fontId="9" fillId="0" borderId="0" applyNumberFormat="0" applyFill="0" applyBorder="0" applyAlignment="0" applyProtection="0"/>
    <xf numFmtId="0" fontId="9" fillId="0" borderId="4" applyNumberFormat="0" applyFill="0" applyAlignment="0" applyProtection="0"/>
    <xf numFmtId="7" fontId="9" fillId="0" borderId="6" applyFill="0" applyAlignment="0" applyProtection="0"/>
    <xf numFmtId="0" fontId="9" fillId="0" borderId="4" applyNumberFormat="0" applyFill="0" applyProtection="0">
      <alignment horizontal="left"/>
    </xf>
    <xf numFmtId="166" fontId="10" fillId="0" borderId="0" applyFill="0" applyBorder="0" applyProtection="0">
      <alignment horizontal="left"/>
    </xf>
    <xf numFmtId="166" fontId="10" fillId="0" borderId="0" applyFill="0" applyBorder="0" applyProtection="0">
      <alignment horizontal="left"/>
    </xf>
    <xf numFmtId="166" fontId="10" fillId="0" borderId="0" applyFill="0" applyBorder="0" applyProtection="0">
      <alignment horizontal="left"/>
    </xf>
    <xf numFmtId="166" fontId="18" fillId="0" borderId="0" applyFill="0" applyBorder="0" applyProtection="0">
      <alignment horizontal="left"/>
    </xf>
    <xf numFmtId="168" fontId="19" fillId="0" borderId="0" applyFill="0" applyBorder="0" applyProtection="0">
      <alignment horizontal="center"/>
    </xf>
    <xf numFmtId="0" fontId="20" fillId="0" borderId="0" applyNumberFormat="0" applyFill="0" applyBorder="0" applyAlignment="0" applyProtection="0"/>
    <xf numFmtId="0" fontId="20" fillId="0" borderId="4" applyNumberFormat="0" applyFill="0" applyAlignment="0" applyProtection="0"/>
    <xf numFmtId="7" fontId="20" fillId="0" borderId="5" applyFill="0" applyAlignment="0" applyProtection="0"/>
    <xf numFmtId="0" fontId="20" fillId="0" borderId="4" applyNumberFormat="0" applyFill="0" applyProtection="0">
      <alignment horizontal="left"/>
    </xf>
    <xf numFmtId="0" fontId="20" fillId="0" borderId="0" applyNumberFormat="0" applyFill="0" applyBorder="0" applyAlignment="0" applyProtection="0"/>
    <xf numFmtId="0" fontId="20" fillId="0" borderId="4" applyNumberFormat="0" applyFill="0" applyAlignment="0" applyProtection="0"/>
    <xf numFmtId="7" fontId="20" fillId="0" borderId="6" applyFill="0" applyAlignment="0" applyProtection="0"/>
    <xf numFmtId="0" fontId="20" fillId="0" borderId="4" applyNumberFormat="0" applyFill="0" applyProtection="0">
      <alignment horizontal="left"/>
    </xf>
    <xf numFmtId="0" fontId="21" fillId="0" borderId="0" applyNumberFormat="0" applyFill="0" applyBorder="0" applyProtection="0">
      <alignment horizontal="left"/>
    </xf>
    <xf numFmtId="0" fontId="21" fillId="0" borderId="0" applyNumberFormat="0" applyFill="0" applyBorder="0" applyAlignment="0" applyProtection="0"/>
    <xf numFmtId="7" fontId="21" fillId="0" borderId="0" applyFill="0" applyBorder="0" applyAlignment="0" applyProtection="0"/>
    <xf numFmtId="0" fontId="20" fillId="0" borderId="0" applyNumberFormat="0" applyFill="0" applyBorder="0" applyProtection="0">
      <alignment horizontal="center"/>
    </xf>
  </cellStyleXfs>
  <cellXfs count="259">
    <xf numFmtId="0" fontId="0" fillId="0" borderId="0" xfId="0"/>
    <xf numFmtId="0" fontId="0" fillId="0" borderId="0" xfId="0" applyFill="1"/>
    <xf numFmtId="2" fontId="0" fillId="2" borderId="0" xfId="0" applyNumberFormat="1" applyFill="1"/>
    <xf numFmtId="0" fontId="0" fillId="2" borderId="0" xfId="0" applyFill="1"/>
    <xf numFmtId="165" fontId="0" fillId="0" borderId="0" xfId="0" applyNumberFormat="1" applyFill="1"/>
    <xf numFmtId="165" fontId="0" fillId="0" borderId="0" xfId="0" applyNumberFormat="1"/>
    <xf numFmtId="2" fontId="0" fillId="0" borderId="0" xfId="0" applyNumberFormat="1" applyFill="1"/>
    <xf numFmtId="0" fontId="0" fillId="3" borderId="0" xfId="0" applyFill="1"/>
    <xf numFmtId="2" fontId="0" fillId="0" borderId="0" xfId="0" applyNumberFormat="1"/>
    <xf numFmtId="0" fontId="0" fillId="4" borderId="0" xfId="0" applyFill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43" fontId="5" fillId="0" borderId="1" xfId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4" fontId="5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43" fontId="5" fillId="0" borderId="0" xfId="1" applyFont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4" fontId="6" fillId="5" borderId="0" xfId="2" applyNumberFormat="1" applyFont="1" applyFill="1" applyAlignment="1">
      <alignment horizontal="left"/>
    </xf>
    <xf numFmtId="166" fontId="6" fillId="5" borderId="0" xfId="2" applyNumberFormat="1" applyFont="1" applyFill="1"/>
    <xf numFmtId="167" fontId="6" fillId="5" borderId="0" xfId="2" applyNumberFormat="1" applyFont="1" applyFill="1"/>
    <xf numFmtId="7" fontId="6" fillId="5" borderId="0" xfId="2" applyNumberFormat="1" applyFont="1" applyFill="1"/>
    <xf numFmtId="7" fontId="6" fillId="5" borderId="0" xfId="3" applyNumberFormat="1" applyFont="1" applyFill="1"/>
    <xf numFmtId="0" fontId="0" fillId="5" borderId="0" xfId="0" applyFill="1"/>
    <xf numFmtId="168" fontId="7" fillId="5" borderId="0" xfId="4" applyNumberFormat="1" applyFont="1" applyFill="1" applyAlignment="1">
      <alignment horizontal="center"/>
    </xf>
    <xf numFmtId="14" fontId="6" fillId="3" borderId="0" xfId="2" applyNumberFormat="1" applyFont="1" applyFill="1" applyAlignment="1">
      <alignment horizontal="left"/>
    </xf>
    <xf numFmtId="166" fontId="6" fillId="3" borderId="0" xfId="2" applyNumberFormat="1" applyFont="1" applyFill="1"/>
    <xf numFmtId="167" fontId="6" fillId="3" borderId="0" xfId="2" applyNumberFormat="1" applyFont="1" applyFill="1"/>
    <xf numFmtId="7" fontId="6" fillId="3" borderId="0" xfId="2" applyNumberFormat="1" applyFont="1" applyFill="1"/>
    <xf numFmtId="7" fontId="6" fillId="3" borderId="0" xfId="3" applyNumberFormat="1" applyFont="1" applyFill="1"/>
    <xf numFmtId="168" fontId="7" fillId="3" borderId="0" xfId="4" applyNumberFormat="1" applyFont="1" applyFill="1" applyAlignment="1">
      <alignment horizontal="center"/>
    </xf>
    <xf numFmtId="0" fontId="6" fillId="5" borderId="0" xfId="2" applyFont="1" applyFill="1"/>
    <xf numFmtId="14" fontId="6" fillId="4" borderId="0" xfId="2" applyNumberFormat="1" applyFont="1" applyFill="1" applyAlignment="1">
      <alignment horizontal="left"/>
    </xf>
    <xf numFmtId="166" fontId="6" fillId="4" borderId="0" xfId="2" applyNumberFormat="1" applyFont="1" applyFill="1"/>
    <xf numFmtId="167" fontId="6" fillId="4" borderId="0" xfId="2" applyNumberFormat="1" applyFont="1" applyFill="1"/>
    <xf numFmtId="7" fontId="6" fillId="4" borderId="0" xfId="2" applyNumberFormat="1" applyFont="1" applyFill="1"/>
    <xf numFmtId="0" fontId="6" fillId="4" borderId="0" xfId="2" applyFont="1" applyFill="1"/>
    <xf numFmtId="7" fontId="6" fillId="4" borderId="0" xfId="3" applyNumberFormat="1" applyFont="1" applyFill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4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3" fontId="5" fillId="5" borderId="1" xfId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164" fontId="5" fillId="5" borderId="0" xfId="0" applyNumberFormat="1" applyFont="1" applyFill="1" applyAlignment="1">
      <alignment horizontal="center"/>
    </xf>
    <xf numFmtId="0" fontId="5" fillId="5" borderId="0" xfId="0" applyFont="1" applyFill="1" applyAlignment="1">
      <alignment horizontal="center"/>
    </xf>
    <xf numFmtId="14" fontId="0" fillId="0" borderId="0" xfId="0" applyNumberFormat="1"/>
    <xf numFmtId="0" fontId="0" fillId="0" borderId="0" xfId="0"/>
    <xf numFmtId="8" fontId="0" fillId="0" borderId="0" xfId="0" applyNumberFormat="1"/>
    <xf numFmtId="0" fontId="5" fillId="6" borderId="0" xfId="0" applyFont="1" applyFill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3" fontId="5" fillId="6" borderId="1" xfId="1" applyFont="1" applyFill="1" applyBorder="1" applyAlignment="1">
      <alignment horizontal="center"/>
    </xf>
    <xf numFmtId="43" fontId="5" fillId="6" borderId="1" xfId="1" applyFont="1" applyFill="1" applyBorder="1" applyAlignment="1">
      <alignment horizontal="center" vertical="center" wrapText="1"/>
    </xf>
    <xf numFmtId="9" fontId="5" fillId="6" borderId="1" xfId="0" applyNumberFormat="1" applyFont="1" applyFill="1" applyBorder="1" applyAlignment="1">
      <alignment horizontal="center" vertical="center" wrapText="1"/>
    </xf>
    <xf numFmtId="164" fontId="5" fillId="6" borderId="0" xfId="0" applyNumberFormat="1" applyFont="1" applyFill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14" fontId="5" fillId="0" borderId="1" xfId="0" applyNumberFormat="1" applyFont="1" applyBorder="1" applyAlignment="1">
      <alignment horizontal="center" vertical="center" wrapText="1"/>
    </xf>
    <xf numFmtId="43" fontId="14" fillId="6" borderId="1" xfId="1" applyFont="1" applyFill="1" applyBorder="1" applyAlignment="1">
      <alignment horizontal="center" vertical="center" wrapText="1"/>
    </xf>
    <xf numFmtId="0" fontId="0" fillId="6" borderId="0" xfId="0" applyFont="1" applyFill="1" applyAlignment="1">
      <alignment horizontal="left" vertical="center"/>
    </xf>
    <xf numFmtId="0" fontId="15" fillId="6" borderId="0" xfId="0" applyFont="1" applyFill="1" applyAlignment="1">
      <alignment horizontal="left"/>
    </xf>
    <xf numFmtId="0" fontId="0" fillId="6" borderId="0" xfId="0" applyFont="1" applyFill="1" applyAlignment="1">
      <alignment horizontal="left"/>
    </xf>
    <xf numFmtId="3" fontId="0" fillId="6" borderId="0" xfId="0" applyNumberFormat="1" applyFont="1" applyFill="1" applyAlignment="1">
      <alignment horizontal="left"/>
    </xf>
    <xf numFmtId="39" fontId="0" fillId="6" borderId="0" xfId="0" applyNumberFormat="1" applyFont="1" applyFill="1" applyAlignment="1">
      <alignment horizontal="right"/>
    </xf>
    <xf numFmtId="0" fontId="0" fillId="6" borderId="0" xfId="0" applyFill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39" fontId="0" fillId="0" borderId="0" xfId="0" applyNumberFormat="1" applyFont="1" applyAlignment="1">
      <alignment horizontal="right"/>
    </xf>
    <xf numFmtId="0" fontId="5" fillId="6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7" fontId="0" fillId="0" borderId="0" xfId="0" applyNumberFormat="1"/>
    <xf numFmtId="0" fontId="10" fillId="0" borderId="0" xfId="18" applyFont="1" applyAlignment="1">
      <alignment horizontal="left"/>
    </xf>
    <xf numFmtId="166" fontId="10" fillId="0" borderId="0" xfId="19" applyNumberFormat="1" applyFont="1"/>
    <xf numFmtId="167" fontId="10" fillId="0" borderId="0" xfId="19" applyNumberFormat="1" applyFont="1"/>
    <xf numFmtId="7" fontId="10" fillId="0" borderId="0" xfId="19" applyNumberFormat="1" applyFont="1"/>
    <xf numFmtId="7" fontId="10" fillId="0" borderId="0" xfId="20" applyNumberFormat="1" applyFont="1"/>
    <xf numFmtId="168" fontId="8" fillId="0" borderId="0" xfId="5" applyNumberFormat="1" applyFont="1" applyAlignment="1">
      <alignment horizont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/>
    </xf>
    <xf numFmtId="39" fontId="0" fillId="0" borderId="0" xfId="0" applyNumberFormat="1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39" fontId="0" fillId="0" borderId="0" xfId="0" applyNumberFormat="1" applyFont="1" applyFill="1" applyAlignment="1">
      <alignment horizontal="center"/>
    </xf>
    <xf numFmtId="0" fontId="10" fillId="0" borderId="0" xfId="18" applyFont="1" applyAlignment="1">
      <alignment horizontal="center"/>
    </xf>
    <xf numFmtId="14" fontId="0" fillId="0" borderId="0" xfId="0" applyNumberFormat="1" applyAlignment="1">
      <alignment horizontal="center"/>
    </xf>
    <xf numFmtId="14" fontId="10" fillId="0" borderId="0" xfId="19" applyNumberFormat="1" applyFont="1" applyAlignment="1">
      <alignment horizontal="center"/>
    </xf>
    <xf numFmtId="0" fontId="0" fillId="0" borderId="0" xfId="0" applyFont="1" applyFill="1" applyAlignment="1">
      <alignment horizontal="center" vertical="center"/>
    </xf>
    <xf numFmtId="166" fontId="10" fillId="0" borderId="0" xfId="19" applyNumberFormat="1" applyFont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10" fillId="0" borderId="0" xfId="18" applyFont="1" applyFill="1" applyAlignment="1">
      <alignment horizontal="left"/>
    </xf>
    <xf numFmtId="0" fontId="10" fillId="0" borderId="0" xfId="18" applyFont="1" applyFill="1" applyAlignment="1">
      <alignment horizontal="center"/>
    </xf>
    <xf numFmtId="166" fontId="10" fillId="0" borderId="0" xfId="19" applyNumberFormat="1" applyFont="1" applyFill="1"/>
    <xf numFmtId="14" fontId="10" fillId="0" borderId="0" xfId="19" applyNumberFormat="1" applyFont="1" applyFill="1" applyAlignment="1">
      <alignment horizontal="center"/>
    </xf>
    <xf numFmtId="166" fontId="10" fillId="0" borderId="0" xfId="19" applyNumberFormat="1" applyFont="1" applyFill="1" applyAlignment="1">
      <alignment horizontal="center"/>
    </xf>
    <xf numFmtId="167" fontId="10" fillId="0" borderId="0" xfId="19" applyNumberFormat="1" applyFont="1" applyFill="1"/>
    <xf numFmtId="7" fontId="10" fillId="0" borderId="0" xfId="19" applyNumberFormat="1" applyFont="1" applyFill="1"/>
    <xf numFmtId="7" fontId="10" fillId="0" borderId="0" xfId="20" applyNumberFormat="1" applyFont="1" applyFill="1"/>
    <xf numFmtId="168" fontId="8" fillId="0" borderId="0" xfId="5" applyNumberFormat="1" applyFont="1" applyFill="1" applyAlignment="1">
      <alignment horizontal="center"/>
    </xf>
    <xf numFmtId="0" fontId="0" fillId="4" borderId="0" xfId="0" applyFill="1" applyAlignment="1">
      <alignment horizontal="left"/>
    </xf>
    <xf numFmtId="0" fontId="16" fillId="0" borderId="0" xfId="0" applyFont="1" applyAlignment="1">
      <alignment horizontal="left"/>
    </xf>
    <xf numFmtId="166" fontId="17" fillId="0" borderId="0" xfId="19" applyNumberFormat="1" applyFont="1" applyAlignment="1">
      <alignment horizontal="left"/>
    </xf>
    <xf numFmtId="166" fontId="10" fillId="0" borderId="0" xfId="19" applyNumberFormat="1" applyFont="1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4" fontId="0" fillId="3" borderId="0" xfId="0" applyNumberFormat="1" applyFill="1"/>
    <xf numFmtId="14" fontId="0" fillId="4" borderId="0" xfId="0" applyNumberFormat="1" applyFill="1"/>
    <xf numFmtId="14" fontId="0" fillId="3" borderId="0" xfId="0" applyNumberFormat="1" applyFont="1" applyFill="1" applyAlignment="1">
      <alignment horizontal="center" vertical="center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left"/>
    </xf>
    <xf numFmtId="39" fontId="0" fillId="3" borderId="0" xfId="0" applyNumberFormat="1" applyFont="1" applyFill="1" applyAlignment="1">
      <alignment horizontal="right"/>
    </xf>
    <xf numFmtId="39" fontId="0" fillId="3" borderId="0" xfId="0" applyNumberFormat="1" applyFont="1" applyFill="1" applyAlignment="1">
      <alignment horizontal="center"/>
    </xf>
    <xf numFmtId="0" fontId="0" fillId="3" borderId="0" xfId="0" applyFont="1" applyFill="1" applyAlignment="1">
      <alignment horizontal="center" vertical="center"/>
    </xf>
    <xf numFmtId="0" fontId="10" fillId="3" borderId="0" xfId="18" applyFont="1" applyFill="1" applyAlignment="1">
      <alignment horizontal="left"/>
    </xf>
    <xf numFmtId="0" fontId="10" fillId="3" borderId="0" xfId="18" applyFont="1" applyFill="1" applyAlignment="1">
      <alignment horizontal="center"/>
    </xf>
    <xf numFmtId="166" fontId="10" fillId="3" borderId="0" xfId="19" applyNumberFormat="1" applyFont="1" applyFill="1"/>
    <xf numFmtId="14" fontId="10" fillId="3" borderId="0" xfId="19" applyNumberFormat="1" applyFont="1" applyFill="1" applyAlignment="1">
      <alignment horizontal="center"/>
    </xf>
    <xf numFmtId="166" fontId="10" fillId="3" borderId="0" xfId="19" applyNumberFormat="1" applyFont="1" applyFill="1" applyAlignment="1">
      <alignment horizontal="center"/>
    </xf>
    <xf numFmtId="166" fontId="17" fillId="3" borderId="0" xfId="19" applyNumberFormat="1" applyFont="1" applyFill="1" applyAlignment="1">
      <alignment horizontal="left"/>
    </xf>
    <xf numFmtId="167" fontId="10" fillId="3" borderId="0" xfId="19" applyNumberFormat="1" applyFont="1" applyFill="1"/>
    <xf numFmtId="7" fontId="10" fillId="3" borderId="0" xfId="19" applyNumberFormat="1" applyFont="1" applyFill="1"/>
    <xf numFmtId="7" fontId="10" fillId="3" borderId="0" xfId="20" applyNumberFormat="1" applyFont="1" applyFill="1"/>
    <xf numFmtId="168" fontId="8" fillId="3" borderId="0" xfId="5" applyNumberFormat="1" applyFont="1" applyFill="1" applyAlignment="1">
      <alignment horizontal="center"/>
    </xf>
    <xf numFmtId="168" fontId="8" fillId="0" borderId="0" xfId="5" applyNumberFormat="1" applyFont="1" applyAlignment="1">
      <alignment horizontal="center"/>
    </xf>
    <xf numFmtId="0" fontId="9" fillId="0" borderId="4" xfId="11" applyFont="1" applyFill="1" applyBorder="1"/>
    <xf numFmtId="7" fontId="9" fillId="0" borderId="5" xfId="12" applyNumberFormat="1" applyFont="1" applyFill="1" applyBorder="1"/>
    <xf numFmtId="0" fontId="9" fillId="0" borderId="4" xfId="13" applyFont="1" applyFill="1" applyBorder="1" applyAlignment="1">
      <alignment horizontal="left"/>
    </xf>
    <xf numFmtId="0" fontId="9" fillId="0" borderId="0" xfId="23" applyFont="1"/>
    <xf numFmtId="0" fontId="9" fillId="0" borderId="4" xfId="24" applyFont="1" applyFill="1" applyBorder="1"/>
    <xf numFmtId="7" fontId="9" fillId="0" borderId="6" xfId="25" applyNumberFormat="1" applyFont="1" applyFill="1" applyBorder="1"/>
    <xf numFmtId="0" fontId="9" fillId="0" borderId="4" xfId="26" applyFont="1" applyFill="1" applyBorder="1" applyAlignment="1">
      <alignment horizontal="left"/>
    </xf>
    <xf numFmtId="0" fontId="10" fillId="0" borderId="0" xfId="18" applyFont="1" applyAlignment="1">
      <alignment horizontal="left"/>
    </xf>
    <xf numFmtId="166" fontId="10" fillId="0" borderId="0" xfId="19" applyNumberFormat="1" applyFont="1"/>
    <xf numFmtId="7" fontId="10" fillId="0" borderId="0" xfId="19" applyNumberFormat="1" applyFont="1"/>
    <xf numFmtId="7" fontId="10" fillId="0" borderId="0" xfId="20" applyNumberFormat="1" applyFont="1"/>
    <xf numFmtId="167" fontId="10" fillId="0" borderId="0" xfId="19" applyNumberFormat="1" applyFont="1"/>
    <xf numFmtId="168" fontId="9" fillId="0" borderId="0" xfId="23" applyNumberFormat="1" applyFont="1" applyAlignment="1">
      <alignment horizontal="center"/>
    </xf>
    <xf numFmtId="166" fontId="9" fillId="0" borderId="0" xfId="23" applyNumberFormat="1" applyFont="1"/>
    <xf numFmtId="7" fontId="9" fillId="0" borderId="0" xfId="23" applyNumberFormat="1" applyFont="1"/>
    <xf numFmtId="167" fontId="9" fillId="0" borderId="0" xfId="23" applyNumberFormat="1" applyFont="1"/>
    <xf numFmtId="14" fontId="9" fillId="0" borderId="0" xfId="23" applyNumberFormat="1" applyFont="1" applyAlignment="1">
      <alignment horizontal="left"/>
    </xf>
    <xf numFmtId="0" fontId="9" fillId="0" borderId="0" xfId="21" applyFont="1" applyAlignment="1">
      <alignment horizontal="center"/>
    </xf>
    <xf numFmtId="168" fontId="9" fillId="0" borderId="0" xfId="21" applyNumberFormat="1" applyFont="1" applyAlignment="1">
      <alignment horizontal="center"/>
    </xf>
    <xf numFmtId="166" fontId="9" fillId="0" borderId="0" xfId="21" applyNumberFormat="1" applyFont="1" applyAlignment="1">
      <alignment horizontal="center"/>
    </xf>
    <xf numFmtId="7" fontId="9" fillId="0" borderId="0" xfId="21" applyNumberFormat="1" applyFont="1" applyAlignment="1">
      <alignment horizontal="center"/>
    </xf>
    <xf numFmtId="167" fontId="9" fillId="0" borderId="0" xfId="21" applyNumberFormat="1" applyFont="1" applyAlignment="1">
      <alignment horizontal="center"/>
    </xf>
    <xf numFmtId="14" fontId="9" fillId="0" borderId="0" xfId="21" applyNumberFormat="1" applyFont="1" applyAlignment="1">
      <alignment horizontal="center"/>
    </xf>
    <xf numFmtId="166" fontId="10" fillId="0" borderId="0" xfId="27" applyNumberFormat="1" applyFont="1" applyAlignment="1">
      <alignment horizontal="left"/>
    </xf>
    <xf numFmtId="166" fontId="10" fillId="0" borderId="0" xfId="28" applyNumberFormat="1" applyFont="1" applyAlignment="1">
      <alignment horizontal="left"/>
    </xf>
    <xf numFmtId="166" fontId="10" fillId="0" borderId="0" xfId="29" applyNumberFormat="1" applyFont="1" applyAlignment="1">
      <alignment horizontal="left"/>
    </xf>
    <xf numFmtId="166" fontId="18" fillId="0" borderId="0" xfId="30" applyNumberFormat="1" applyFont="1" applyAlignment="1">
      <alignment horizontal="left"/>
    </xf>
    <xf numFmtId="166" fontId="11" fillId="0" borderId="0" xfId="22" applyNumberFormat="1" applyFont="1" applyAlignment="1">
      <alignment horizontal="left"/>
    </xf>
    <xf numFmtId="0" fontId="12" fillId="0" borderId="0" xfId="0" applyFont="1" applyFill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43" fontId="5" fillId="0" borderId="1" xfId="1" applyFont="1" applyFill="1" applyBorder="1" applyAlignment="1">
      <alignment horizontal="center" vertical="center"/>
    </xf>
    <xf numFmtId="43" fontId="12" fillId="0" borderId="1" xfId="1" applyFont="1" applyFill="1" applyBorder="1" applyAlignment="1">
      <alignment horizontal="center" vertical="center" wrapText="1"/>
    </xf>
    <xf numFmtId="43" fontId="13" fillId="0" borderId="1" xfId="1" applyFont="1" applyFill="1" applyBorder="1" applyAlignment="1">
      <alignment horizontal="center" vertical="center" wrapText="1"/>
    </xf>
    <xf numFmtId="9" fontId="12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43" fontId="5" fillId="0" borderId="1" xfId="1" applyFont="1" applyFill="1" applyBorder="1" applyAlignment="1">
      <alignment horizontal="center"/>
    </xf>
    <xf numFmtId="43" fontId="5" fillId="0" borderId="1" xfId="1" applyFont="1" applyFill="1" applyBorder="1" applyAlignment="1">
      <alignment horizontal="center" vertical="center" wrapText="1"/>
    </xf>
    <xf numFmtId="43" fontId="14" fillId="0" borderId="1" xfId="1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Alignment="1">
      <alignment horizontal="center"/>
    </xf>
    <xf numFmtId="164" fontId="5" fillId="0" borderId="0" xfId="0" applyNumberFormat="1" applyFont="1" applyFill="1" applyAlignment="1">
      <alignment horizontal="center" vertical="center"/>
    </xf>
    <xf numFmtId="43" fontId="5" fillId="4" borderId="1" xfId="1" applyFont="1" applyFill="1" applyBorder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9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0" fillId="0" borderId="0" xfId="0" applyNumberForma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2" fillId="0" borderId="0" xfId="0" applyFont="1" applyAlignment="1"/>
    <xf numFmtId="0" fontId="0" fillId="0" borderId="0" xfId="0" applyAlignment="1"/>
    <xf numFmtId="170" fontId="0" fillId="0" borderId="0" xfId="0" applyNumberFormat="1" applyAlignment="1"/>
    <xf numFmtId="4" fontId="0" fillId="0" borderId="0" xfId="0" applyNumberFormat="1" applyAlignment="1"/>
    <xf numFmtId="9" fontId="5" fillId="0" borderId="0" xfId="1" applyNumberFormat="1" applyFont="1" applyAlignment="1">
      <alignment horizont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vertical="center"/>
    </xf>
    <xf numFmtId="43" fontId="24" fillId="0" borderId="0" xfId="1" applyFont="1" applyAlignment="1">
      <alignment vertical="center"/>
    </xf>
    <xf numFmtId="0" fontId="25" fillId="0" borderId="0" xfId="0" applyFont="1" applyFill="1" applyBorder="1" applyAlignment="1">
      <alignment horizontal="center" vertical="center" wrapText="1"/>
    </xf>
    <xf numFmtId="43" fontId="24" fillId="0" borderId="0" xfId="1" applyFont="1" applyFill="1" applyAlignment="1">
      <alignment vertical="center"/>
    </xf>
    <xf numFmtId="164" fontId="25" fillId="0" borderId="10" xfId="1" applyNumberFormat="1" applyFont="1" applyFill="1" applyBorder="1" applyAlignment="1">
      <alignment vertical="center"/>
    </xf>
    <xf numFmtId="0" fontId="25" fillId="0" borderId="1" xfId="0" applyFont="1" applyFill="1" applyBorder="1" applyAlignment="1">
      <alignment horizontal="center" vertical="center"/>
    </xf>
    <xf numFmtId="43" fontId="25" fillId="0" borderId="1" xfId="1" applyFont="1" applyFill="1" applyBorder="1" applyAlignment="1">
      <alignment horizontal="center" vertical="center"/>
    </xf>
    <xf numFmtId="43" fontId="25" fillId="7" borderId="1" xfId="1" applyFont="1" applyFill="1" applyBorder="1" applyAlignment="1">
      <alignment horizontal="center" vertical="center"/>
    </xf>
    <xf numFmtId="43" fontId="25" fillId="0" borderId="1" xfId="1" applyFont="1" applyFill="1" applyBorder="1" applyAlignment="1">
      <alignment vertical="center"/>
    </xf>
    <xf numFmtId="0" fontId="24" fillId="0" borderId="1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10" fontId="26" fillId="0" borderId="0" xfId="1" applyNumberFormat="1" applyFont="1" applyFill="1" applyAlignment="1">
      <alignment horizontal="center" vertical="center"/>
    </xf>
    <xf numFmtId="164" fontId="27" fillId="0" borderId="1" xfId="1" applyNumberFormat="1" applyFont="1" applyFill="1" applyBorder="1" applyAlignment="1">
      <alignment vertical="center"/>
    </xf>
    <xf numFmtId="164" fontId="27" fillId="0" borderId="0" xfId="1" applyNumberFormat="1" applyFont="1" applyFill="1" applyBorder="1" applyAlignment="1">
      <alignment vertical="center"/>
    </xf>
    <xf numFmtId="43" fontId="28" fillId="0" borderId="0" xfId="1" applyFont="1" applyFill="1" applyAlignment="1">
      <alignment vertical="center"/>
    </xf>
    <xf numFmtId="0" fontId="28" fillId="0" borderId="0" xfId="0" applyFont="1" applyFill="1" applyAlignment="1">
      <alignment vertical="center"/>
    </xf>
    <xf numFmtId="164" fontId="24" fillId="0" borderId="0" xfId="1" applyNumberFormat="1" applyFont="1" applyAlignment="1">
      <alignment vertical="center"/>
    </xf>
    <xf numFmtId="164" fontId="24" fillId="0" borderId="0" xfId="1" applyNumberFormat="1" applyFont="1" applyFill="1" applyAlignment="1">
      <alignment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164" fontId="29" fillId="0" borderId="0" xfId="1" applyNumberFormat="1" applyFont="1" applyAlignment="1">
      <alignment vertical="center"/>
    </xf>
    <xf numFmtId="0" fontId="29" fillId="0" borderId="0" xfId="0" applyFont="1" applyFill="1" applyAlignment="1">
      <alignment vertical="center"/>
    </xf>
    <xf numFmtId="43" fontId="29" fillId="0" borderId="0" xfId="1" applyFont="1" applyAlignment="1">
      <alignment vertical="center"/>
    </xf>
    <xf numFmtId="43" fontId="4" fillId="5" borderId="0" xfId="1" applyFont="1" applyFill="1" applyAlignment="1">
      <alignment horizontal="center"/>
    </xf>
    <xf numFmtId="43" fontId="4" fillId="0" borderId="0" xfId="1" applyFont="1" applyFill="1" applyAlignment="1">
      <alignment horizontal="center"/>
    </xf>
    <xf numFmtId="0" fontId="25" fillId="0" borderId="1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/>
    </xf>
    <xf numFmtId="164" fontId="25" fillId="0" borderId="1" xfId="1" applyNumberFormat="1" applyFont="1" applyFill="1" applyBorder="1" applyAlignment="1">
      <alignment horizontal="center" vertical="center"/>
    </xf>
    <xf numFmtId="164" fontId="27" fillId="7" borderId="1" xfId="1" applyNumberFormat="1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164" fontId="25" fillId="0" borderId="1" xfId="1" applyNumberFormat="1" applyFont="1" applyFill="1" applyBorder="1" applyAlignment="1">
      <alignment horizontal="center" vertical="center"/>
    </xf>
    <xf numFmtId="164" fontId="25" fillId="0" borderId="7" xfId="1" applyNumberFormat="1" applyFont="1" applyFill="1" applyBorder="1" applyAlignment="1">
      <alignment horizontal="center" vertical="center"/>
    </xf>
    <xf numFmtId="164" fontId="25" fillId="0" borderId="10" xfId="1" applyNumberFormat="1" applyFont="1" applyFill="1" applyBorder="1" applyAlignment="1">
      <alignment horizontal="center" vertical="center"/>
    </xf>
    <xf numFmtId="164" fontId="25" fillId="0" borderId="8" xfId="1" applyNumberFormat="1" applyFont="1" applyFill="1" applyBorder="1" applyAlignment="1">
      <alignment horizontal="center" vertical="center"/>
    </xf>
    <xf numFmtId="164" fontId="25" fillId="0" borderId="9" xfId="1" applyNumberFormat="1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</cellXfs>
  <cellStyles count="44">
    <cellStyle name="Bool" xfId="4"/>
    <cellStyle name="Bool 2" xfId="5"/>
    <cellStyle name="Bool 3" xfId="31"/>
    <cellStyle name="ColLabel" xfId="21"/>
    <cellStyle name="ColLabel 2" xfId="43"/>
    <cellStyle name="Comma" xfId="1" builtinId="3"/>
    <cellStyle name="CommaMaxDecimals4" xfId="8"/>
    <cellStyle name="CompanyCurrencyWithSymbol" xfId="7"/>
    <cellStyle name="Date" xfId="9"/>
    <cellStyle name="GrandTotal" xfId="10"/>
    <cellStyle name="GrandTotal 2" xfId="32"/>
    <cellStyle name="GroupGrandTotal" xfId="11"/>
    <cellStyle name="GroupGrandTotal 2" xfId="33"/>
    <cellStyle name="GroupGrandTotalResultCompanyCurrencyWithSymbol" xfId="12"/>
    <cellStyle name="GroupGrandTotalResultCompanyCurrencyWithSymbol 2" xfId="34"/>
    <cellStyle name="GroupGrandTotalRowLabel" xfId="13"/>
    <cellStyle name="GroupGrandTotalRowLabel 2" xfId="35"/>
    <cellStyle name="GroupSubTotal" xfId="24"/>
    <cellStyle name="GroupSubTotal 2" xfId="37"/>
    <cellStyle name="GroupSubTotalResultCompanyCurrencyWithSymbol" xfId="25"/>
    <cellStyle name="GroupSubTotalResultCompanyCurrencyWithSymbol 2" xfId="38"/>
    <cellStyle name="GroupSubTotalRowLabel" xfId="26"/>
    <cellStyle name="GroupSubTotalRowLabel 2" xfId="39"/>
    <cellStyle name="GroupTotal" xfId="15"/>
    <cellStyle name="GroupTotalResultCompanyCurrencyWithSymbol" xfId="16"/>
    <cellStyle name="GroupTotalRowLabel" xfId="17"/>
    <cellStyle name="Normal" xfId="0" builtinId="0"/>
    <cellStyle name="ReportData" xfId="2"/>
    <cellStyle name="ReportData 2" xfId="19"/>
    <cellStyle name="ReportData 3" xfId="41"/>
    <cellStyle name="ReportDataCurrencyWithSymbol$" xfId="3"/>
    <cellStyle name="ReportDataCurrencyWithSymbol$ 2" xfId="20"/>
    <cellStyle name="ReportDataCurrencyWithSymbol$ 3" xfId="42"/>
    <cellStyle name="ReportHeader_CompanyName" xfId="22"/>
    <cellStyle name="ReportHeader_DateCreated" xfId="27"/>
    <cellStyle name="ReportHeader_DateRange" xfId="29"/>
    <cellStyle name="ReportHeader_FilterText" xfId="28"/>
    <cellStyle name="ReportHeader_ReportTitle" xfId="30"/>
    <cellStyle name="RowLabel" xfId="18"/>
    <cellStyle name="RowLabel 2" xfId="40"/>
    <cellStyle name="SubTotal" xfId="23"/>
    <cellStyle name="SubTotal 2" xfId="36"/>
    <cellStyle name="Text" xfId="6"/>
    <cellStyle name="Total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0"/>
  <sheetViews>
    <sheetView workbookViewId="0">
      <selection activeCell="I13" sqref="I13"/>
    </sheetView>
  </sheetViews>
  <sheetFormatPr defaultColWidth="9.125" defaultRowHeight="20.05" customHeight="1" x14ac:dyDescent="0.25"/>
  <cols>
    <col min="1" max="1" width="8.75" style="10" customWidth="1"/>
    <col min="2" max="2" width="15.125" style="10" customWidth="1"/>
    <col min="3" max="4" width="24" style="10" customWidth="1"/>
    <col min="5" max="6" width="22.875" style="10" customWidth="1"/>
    <col min="7" max="7" width="16.25" style="23" customWidth="1"/>
    <col min="8" max="8" width="16.125" style="23" bestFit="1" customWidth="1"/>
    <col min="9" max="9" width="18.75" style="23" customWidth="1"/>
    <col min="10" max="10" width="13.125" style="10" bestFit="1" customWidth="1"/>
    <col min="11" max="11" width="13" style="10" customWidth="1"/>
    <col min="12" max="12" width="9.875" style="10" bestFit="1" customWidth="1"/>
    <col min="13" max="13" width="11.625" style="10" customWidth="1"/>
    <col min="14" max="14" width="9.875" style="10" bestFit="1" customWidth="1"/>
    <col min="15" max="15" width="17" style="10" customWidth="1"/>
    <col min="16" max="16" width="10.875" style="10" bestFit="1" customWidth="1"/>
    <col min="17" max="16384" width="9.125" style="10"/>
  </cols>
  <sheetData>
    <row r="1" spans="2:16" ht="14.3" x14ac:dyDescent="0.25">
      <c r="B1" s="245" t="s">
        <v>547</v>
      </c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</row>
    <row r="2" spans="2:16" s="12" customFormat="1" ht="14.3" x14ac:dyDescent="0.25">
      <c r="B2" s="11"/>
      <c r="C2" s="244" t="s">
        <v>548</v>
      </c>
      <c r="D2" s="244"/>
      <c r="E2" s="244"/>
      <c r="F2" s="11"/>
      <c r="G2" s="244" t="s">
        <v>1</v>
      </c>
      <c r="H2" s="244"/>
      <c r="I2" s="244"/>
      <c r="J2" s="244"/>
      <c r="K2" s="244" t="s">
        <v>549</v>
      </c>
      <c r="L2" s="244"/>
      <c r="M2" s="244"/>
      <c r="N2" s="244"/>
    </row>
    <row r="3" spans="2:16" s="16" customFormat="1" ht="28.55" x14ac:dyDescent="0.25">
      <c r="B3" s="13" t="s">
        <v>550</v>
      </c>
      <c r="C3" s="13" t="s">
        <v>3</v>
      </c>
      <c r="D3" s="13" t="s">
        <v>560</v>
      </c>
      <c r="E3" s="13" t="s">
        <v>4</v>
      </c>
      <c r="F3" s="13" t="s">
        <v>10</v>
      </c>
      <c r="G3" s="14" t="s">
        <v>551</v>
      </c>
      <c r="H3" s="14" t="s">
        <v>552</v>
      </c>
      <c r="I3" s="14" t="s">
        <v>553</v>
      </c>
      <c r="J3" s="15" t="s">
        <v>554</v>
      </c>
      <c r="K3" s="13" t="s">
        <v>550</v>
      </c>
      <c r="L3" s="13" t="s">
        <v>555</v>
      </c>
      <c r="M3" s="13" t="s">
        <v>556</v>
      </c>
      <c r="N3" s="13" t="s">
        <v>557</v>
      </c>
      <c r="O3" s="242" t="s">
        <v>558</v>
      </c>
      <c r="P3" s="243"/>
    </row>
    <row r="4" spans="2:16" s="45" customFormat="1" ht="14.3" x14ac:dyDescent="0.25">
      <c r="B4" s="48" t="s">
        <v>596</v>
      </c>
      <c r="C4" s="48" t="s">
        <v>597</v>
      </c>
      <c r="D4" s="71">
        <v>44596</v>
      </c>
      <c r="E4" s="48"/>
      <c r="F4" s="17" t="s">
        <v>564</v>
      </c>
      <c r="G4" s="18">
        <f>H4+I4</f>
        <v>127352</v>
      </c>
      <c r="H4" s="49">
        <v>50941</v>
      </c>
      <c r="I4" s="49">
        <v>76411</v>
      </c>
      <c r="J4" s="50"/>
      <c r="K4" s="48"/>
      <c r="L4" s="48"/>
      <c r="M4" s="48"/>
      <c r="N4" s="48"/>
      <c r="O4" s="20">
        <f>(H4+I4+J4)-G4</f>
        <v>0</v>
      </c>
      <c r="P4" s="20">
        <f t="shared" ref="P4:P9" si="0">L4-I4</f>
        <v>-76411</v>
      </c>
    </row>
    <row r="5" spans="2:16" s="45" customFormat="1" ht="14.3" x14ac:dyDescent="0.25">
      <c r="B5" s="48" t="s">
        <v>596</v>
      </c>
      <c r="C5" s="48" t="s">
        <v>597</v>
      </c>
      <c r="D5" s="48" t="s">
        <v>596</v>
      </c>
      <c r="E5" s="48"/>
      <c r="F5" s="17" t="s">
        <v>564</v>
      </c>
      <c r="G5" s="18">
        <f t="shared" ref="G5:G7" si="1">H5+I5</f>
        <v>70857</v>
      </c>
      <c r="H5" s="49"/>
      <c r="I5" s="49">
        <v>70857</v>
      </c>
      <c r="J5" s="50"/>
      <c r="K5" s="48"/>
      <c r="L5" s="48"/>
      <c r="M5" s="48"/>
      <c r="N5" s="48"/>
      <c r="O5" s="20">
        <f t="shared" ref="O5:O9" si="2">(H5+I5+J5)-G5</f>
        <v>0</v>
      </c>
      <c r="P5" s="20">
        <f t="shared" si="0"/>
        <v>-70857</v>
      </c>
    </row>
    <row r="6" spans="2:16" s="45" customFormat="1" ht="14.3" x14ac:dyDescent="0.25">
      <c r="B6" s="48" t="s">
        <v>596</v>
      </c>
      <c r="C6" s="48" t="s">
        <v>597</v>
      </c>
      <c r="D6" s="48" t="s">
        <v>596</v>
      </c>
      <c r="E6" s="48"/>
      <c r="F6" s="17" t="s">
        <v>564</v>
      </c>
      <c r="G6" s="18">
        <f t="shared" si="1"/>
        <v>52171</v>
      </c>
      <c r="H6" s="49"/>
      <c r="I6" s="49">
        <v>52171</v>
      </c>
      <c r="J6" s="50"/>
      <c r="K6" s="48"/>
      <c r="L6" s="48"/>
      <c r="M6" s="48"/>
      <c r="N6" s="48"/>
      <c r="O6" s="20">
        <f t="shared" si="2"/>
        <v>0</v>
      </c>
      <c r="P6" s="20">
        <f t="shared" si="0"/>
        <v>-52171</v>
      </c>
    </row>
    <row r="7" spans="2:16" s="45" customFormat="1" ht="13.6" customHeight="1" x14ac:dyDescent="0.25">
      <c r="B7" s="48" t="s">
        <v>596</v>
      </c>
      <c r="C7" s="48" t="s">
        <v>597</v>
      </c>
      <c r="D7" s="48" t="s">
        <v>596</v>
      </c>
      <c r="E7" s="48"/>
      <c r="F7" s="17" t="s">
        <v>564</v>
      </c>
      <c r="G7" s="18">
        <f t="shared" si="1"/>
        <v>243619</v>
      </c>
      <c r="H7" s="49">
        <v>194895</v>
      </c>
      <c r="I7" s="49">
        <v>48724</v>
      </c>
      <c r="J7" s="50"/>
      <c r="K7" s="48"/>
      <c r="L7" s="48"/>
      <c r="M7" s="48"/>
      <c r="N7" s="48"/>
      <c r="O7" s="20">
        <f t="shared" si="2"/>
        <v>0</v>
      </c>
      <c r="P7" s="20">
        <f t="shared" si="0"/>
        <v>-48724</v>
      </c>
    </row>
    <row r="8" spans="2:16" s="45" customFormat="1" ht="14.3" x14ac:dyDescent="0.25">
      <c r="B8" s="48" t="s">
        <v>599</v>
      </c>
      <c r="C8" s="48" t="s">
        <v>598</v>
      </c>
      <c r="D8" s="48" t="s">
        <v>599</v>
      </c>
      <c r="E8" s="48"/>
      <c r="F8" s="48"/>
      <c r="G8" s="18">
        <f>H8+I8</f>
        <v>168860</v>
      </c>
      <c r="H8" s="49">
        <v>67544</v>
      </c>
      <c r="I8" s="49">
        <v>101316</v>
      </c>
      <c r="J8" s="50"/>
      <c r="K8" s="48"/>
      <c r="L8" s="48"/>
      <c r="M8" s="48"/>
      <c r="N8" s="48"/>
      <c r="O8" s="20">
        <f t="shared" si="2"/>
        <v>0</v>
      </c>
      <c r="P8" s="20">
        <f t="shared" si="0"/>
        <v>-101316</v>
      </c>
    </row>
    <row r="9" spans="2:16" s="57" customFormat="1" ht="14.3" x14ac:dyDescent="0.25">
      <c r="B9" s="53" t="s">
        <v>588</v>
      </c>
      <c r="C9" s="53" t="s">
        <v>587</v>
      </c>
      <c r="D9" s="53" t="s">
        <v>588</v>
      </c>
      <c r="E9" s="53"/>
      <c r="F9" s="53" t="s">
        <v>589</v>
      </c>
      <c r="G9" s="54">
        <f>H9+I9</f>
        <v>158000</v>
      </c>
      <c r="H9" s="54">
        <v>126400</v>
      </c>
      <c r="I9" s="54">
        <v>31600</v>
      </c>
      <c r="J9" s="53"/>
      <c r="K9" s="53"/>
      <c r="L9" s="53"/>
      <c r="M9" s="53"/>
      <c r="N9" s="55">
        <f t="shared" ref="N9:N17" si="3">SUM(L9:M9)</f>
        <v>0</v>
      </c>
      <c r="O9" s="56">
        <f t="shared" si="2"/>
        <v>0</v>
      </c>
      <c r="P9" s="56">
        <f t="shared" si="0"/>
        <v>-31600</v>
      </c>
    </row>
    <row r="10" spans="2:16" s="57" customFormat="1" ht="14.3" x14ac:dyDescent="0.25">
      <c r="B10" s="52" t="s">
        <v>588</v>
      </c>
      <c r="C10" s="53" t="s">
        <v>587</v>
      </c>
      <c r="D10" s="53" t="s">
        <v>588</v>
      </c>
      <c r="E10" s="53"/>
      <c r="F10" s="53" t="s">
        <v>589</v>
      </c>
      <c r="G10" s="54">
        <f>H10+I10</f>
        <v>207909.36699601746</v>
      </c>
      <c r="H10" s="54">
        <v>83163.746798406995</v>
      </c>
      <c r="I10" s="54">
        <v>124745.62019761046</v>
      </c>
      <c r="J10" s="53"/>
      <c r="K10" s="53"/>
      <c r="L10" s="53"/>
      <c r="M10" s="53"/>
      <c r="N10" s="55">
        <f t="shared" si="3"/>
        <v>0</v>
      </c>
      <c r="O10" s="56">
        <f t="shared" ref="O10:O17" si="4">(H10+I10+J10)-G10</f>
        <v>0</v>
      </c>
      <c r="P10" s="56">
        <f t="shared" ref="P10:P17" si="5">L10-I10</f>
        <v>-124745.62019761046</v>
      </c>
    </row>
    <row r="11" spans="2:16" s="57" customFormat="1" ht="14.3" x14ac:dyDescent="0.25">
      <c r="B11" s="52" t="s">
        <v>588</v>
      </c>
      <c r="C11" s="53" t="s">
        <v>587</v>
      </c>
      <c r="D11" s="53" t="s">
        <v>588</v>
      </c>
      <c r="E11" s="53"/>
      <c r="F11" s="53" t="s">
        <v>589</v>
      </c>
      <c r="G11" s="54">
        <f t="shared" ref="G11:G13" si="6">H11+I11</f>
        <v>59229.883477211442</v>
      </c>
      <c r="H11" s="54">
        <v>23691.953390884577</v>
      </c>
      <c r="I11" s="54">
        <v>35537.930086326865</v>
      </c>
      <c r="J11" s="53"/>
      <c r="K11" s="53"/>
      <c r="L11" s="53"/>
      <c r="M11" s="53"/>
      <c r="N11" s="55">
        <f t="shared" si="3"/>
        <v>0</v>
      </c>
      <c r="O11" s="56">
        <f t="shared" si="4"/>
        <v>0</v>
      </c>
      <c r="P11" s="56">
        <f t="shared" si="5"/>
        <v>-35537.930086326865</v>
      </c>
    </row>
    <row r="12" spans="2:16" s="57" customFormat="1" ht="14.3" x14ac:dyDescent="0.25">
      <c r="B12" s="52" t="s">
        <v>591</v>
      </c>
      <c r="C12" s="53" t="s">
        <v>590</v>
      </c>
      <c r="D12" s="52" t="s">
        <v>591</v>
      </c>
      <c r="E12" s="53"/>
      <c r="F12" s="53" t="s">
        <v>592</v>
      </c>
      <c r="G12" s="54">
        <f>H12+I12</f>
        <v>217104.29080128513</v>
      </c>
      <c r="H12" s="54">
        <v>86841.716320514053</v>
      </c>
      <c r="I12" s="54">
        <v>130262.57448077107</v>
      </c>
      <c r="J12" s="53"/>
      <c r="K12" s="53"/>
      <c r="L12" s="53"/>
      <c r="M12" s="53"/>
      <c r="N12" s="55">
        <f t="shared" si="3"/>
        <v>0</v>
      </c>
      <c r="O12" s="56">
        <f>(H12+I12+J12)-G12</f>
        <v>0</v>
      </c>
      <c r="P12" s="56">
        <f t="shared" si="5"/>
        <v>-130262.57448077107</v>
      </c>
    </row>
    <row r="13" spans="2:16" s="57" customFormat="1" ht="14.3" x14ac:dyDescent="0.25">
      <c r="B13" s="53" t="s">
        <v>594</v>
      </c>
      <c r="C13" s="53" t="s">
        <v>593</v>
      </c>
      <c r="D13" s="53" t="s">
        <v>594</v>
      </c>
      <c r="E13" s="53"/>
      <c r="F13" s="53" t="s">
        <v>595</v>
      </c>
      <c r="G13" s="54">
        <f t="shared" si="6"/>
        <v>246795.94102352433</v>
      </c>
      <c r="H13" s="54">
        <v>98718.376409409728</v>
      </c>
      <c r="I13" s="54">
        <v>148077.56461411458</v>
      </c>
      <c r="J13" s="53"/>
      <c r="K13" s="53"/>
      <c r="L13" s="53"/>
      <c r="M13" s="53"/>
      <c r="N13" s="55">
        <f t="shared" si="3"/>
        <v>0</v>
      </c>
      <c r="O13" s="56">
        <f t="shared" si="4"/>
        <v>0</v>
      </c>
      <c r="P13" s="56">
        <f t="shared" si="5"/>
        <v>-148077.56461411458</v>
      </c>
    </row>
    <row r="14" spans="2:16" ht="14.3" x14ac:dyDescent="0.25">
      <c r="B14" s="17"/>
      <c r="C14" s="17"/>
      <c r="D14" s="17"/>
      <c r="E14" s="17"/>
      <c r="F14" s="17"/>
      <c r="G14" s="18"/>
      <c r="H14" s="18"/>
      <c r="I14" s="18"/>
      <c r="J14" s="17"/>
      <c r="K14" s="17"/>
      <c r="L14" s="17"/>
      <c r="M14" s="17"/>
      <c r="N14" s="19">
        <f t="shared" si="3"/>
        <v>0</v>
      </c>
      <c r="O14" s="20">
        <f t="shared" si="4"/>
        <v>0</v>
      </c>
      <c r="P14" s="20">
        <f t="shared" si="5"/>
        <v>0</v>
      </c>
    </row>
    <row r="15" spans="2:16" ht="14.3" x14ac:dyDescent="0.25">
      <c r="B15" s="17"/>
      <c r="C15" s="17"/>
      <c r="D15" s="17"/>
      <c r="E15" s="17"/>
      <c r="F15" s="17"/>
      <c r="G15" s="18"/>
      <c r="H15" s="18"/>
      <c r="I15" s="18"/>
      <c r="J15" s="17"/>
      <c r="K15" s="17"/>
      <c r="L15" s="17"/>
      <c r="M15" s="17"/>
      <c r="N15" s="19"/>
      <c r="O15" s="20"/>
      <c r="P15" s="20"/>
    </row>
    <row r="16" spans="2:16" ht="14.3" x14ac:dyDescent="0.25">
      <c r="B16" s="17"/>
      <c r="C16" s="17"/>
      <c r="D16" s="17"/>
      <c r="E16" s="17"/>
      <c r="F16" s="17"/>
      <c r="G16" s="18"/>
      <c r="H16" s="18"/>
      <c r="I16" s="18"/>
      <c r="J16" s="17"/>
      <c r="K16" s="17"/>
      <c r="L16" s="17"/>
      <c r="M16" s="17"/>
      <c r="N16" s="19"/>
      <c r="O16" s="20"/>
      <c r="P16" s="20"/>
    </row>
    <row r="17" spans="2:16" ht="14.3" x14ac:dyDescent="0.25">
      <c r="B17" s="17"/>
      <c r="C17" s="17"/>
      <c r="D17" s="17"/>
      <c r="E17" s="17"/>
      <c r="F17" s="17"/>
      <c r="G17" s="18"/>
      <c r="H17" s="18"/>
      <c r="I17" s="18"/>
      <c r="J17" s="17"/>
      <c r="K17" s="17"/>
      <c r="L17" s="17"/>
      <c r="M17" s="17"/>
      <c r="N17" s="19">
        <f t="shared" si="3"/>
        <v>0</v>
      </c>
      <c r="O17" s="20">
        <f t="shared" si="4"/>
        <v>0</v>
      </c>
      <c r="P17" s="20">
        <f t="shared" si="5"/>
        <v>0</v>
      </c>
    </row>
    <row r="18" spans="2:16" ht="14.3" x14ac:dyDescent="0.25">
      <c r="B18" s="244" t="s">
        <v>559</v>
      </c>
      <c r="C18" s="244"/>
      <c r="D18" s="244"/>
      <c r="E18" s="244"/>
      <c r="F18" s="11"/>
      <c r="G18" s="24">
        <f>SUM(G9:G17)</f>
        <v>889039.48229803843</v>
      </c>
      <c r="H18" s="24">
        <f t="shared" ref="H18:N18" si="7">SUM(H9:H17)</f>
        <v>418815.79291921534</v>
      </c>
      <c r="I18" s="24">
        <f t="shared" si="7"/>
        <v>470223.68937882298</v>
      </c>
      <c r="J18" s="22">
        <f t="shared" si="7"/>
        <v>0</v>
      </c>
      <c r="K18" s="22">
        <f t="shared" si="7"/>
        <v>0</v>
      </c>
      <c r="L18" s="22">
        <f t="shared" si="7"/>
        <v>0</v>
      </c>
      <c r="M18" s="22">
        <f t="shared" si="7"/>
        <v>0</v>
      </c>
      <c r="N18" s="22">
        <f t="shared" si="7"/>
        <v>0</v>
      </c>
    </row>
    <row r="19" spans="2:16" ht="14.3" x14ac:dyDescent="0.25">
      <c r="C19" s="10" t="s">
        <v>558</v>
      </c>
      <c r="G19" s="23">
        <f>G18-(H18+I18+J18)</f>
        <v>0</v>
      </c>
    </row>
    <row r="20" spans="2:16" ht="14.3" x14ac:dyDescent="0.25"/>
  </sheetData>
  <mergeCells count="6">
    <mergeCell ref="O3:P3"/>
    <mergeCell ref="B18:E18"/>
    <mergeCell ref="B1:N1"/>
    <mergeCell ref="C2:E2"/>
    <mergeCell ref="G2:J2"/>
    <mergeCell ref="K2:N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zoomScale="110" zoomScaleNormal="110" workbookViewId="0">
      <selection activeCell="E4" sqref="E4"/>
    </sheetView>
  </sheetViews>
  <sheetFormatPr defaultColWidth="9.125" defaultRowHeight="20.25" customHeight="1" x14ac:dyDescent="0.25"/>
  <cols>
    <col min="1" max="1" width="7" style="10" customWidth="1"/>
    <col min="2" max="2" width="15.125" style="10" customWidth="1"/>
    <col min="3" max="3" width="24.125" style="70" customWidth="1"/>
    <col min="4" max="4" width="19.625" style="10" customWidth="1"/>
    <col min="5" max="6" width="23.75" style="10" customWidth="1"/>
    <col min="7" max="7" width="22.125" style="85" customWidth="1"/>
    <col min="8" max="8" width="16.25" style="23" customWidth="1"/>
    <col min="9" max="9" width="16.125" style="23" bestFit="1" customWidth="1"/>
    <col min="10" max="10" width="18.75" style="23" customWidth="1"/>
    <col min="11" max="11" width="13.125" style="10" bestFit="1" customWidth="1"/>
    <col min="12" max="12" width="13" style="10" customWidth="1"/>
    <col min="13" max="13" width="14.625" style="10" customWidth="1"/>
    <col min="14" max="14" width="16" style="10" customWidth="1"/>
    <col min="15" max="15" width="16.25" style="10" customWidth="1"/>
    <col min="16" max="16" width="17" style="10" customWidth="1"/>
    <col min="17" max="17" width="10.875" style="10" bestFit="1" customWidth="1"/>
    <col min="18" max="18" width="23.625" style="10" customWidth="1"/>
    <col min="19" max="19" width="14.25" style="10" customWidth="1"/>
    <col min="20" max="16384" width="9.125" style="10"/>
  </cols>
  <sheetData>
    <row r="1" spans="1:19" ht="20.25" customHeight="1" x14ac:dyDescent="0.25">
      <c r="B1" s="245" t="s">
        <v>547</v>
      </c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</row>
    <row r="2" spans="1:19" s="12" customFormat="1" ht="20.25" customHeight="1" x14ac:dyDescent="0.25">
      <c r="B2" s="47"/>
      <c r="C2" s="246" t="s">
        <v>548</v>
      </c>
      <c r="D2" s="246"/>
      <c r="E2" s="246"/>
      <c r="F2" s="51"/>
      <c r="G2" s="83"/>
      <c r="H2" s="244" t="s">
        <v>1</v>
      </c>
      <c r="I2" s="244"/>
      <c r="J2" s="244"/>
      <c r="K2" s="244"/>
      <c r="L2" s="244" t="s">
        <v>549</v>
      </c>
      <c r="M2" s="244"/>
      <c r="N2" s="244"/>
      <c r="O2" s="244"/>
    </row>
    <row r="3" spans="1:19" s="46" customFormat="1" ht="36.700000000000003" customHeight="1" x14ac:dyDescent="0.25">
      <c r="B3" s="13" t="s">
        <v>550</v>
      </c>
      <c r="C3" s="67" t="s">
        <v>3</v>
      </c>
      <c r="D3" s="13" t="s">
        <v>560</v>
      </c>
      <c r="E3" s="13" t="s">
        <v>4</v>
      </c>
      <c r="F3" s="13" t="s">
        <v>633</v>
      </c>
      <c r="G3" s="13" t="s">
        <v>10</v>
      </c>
      <c r="H3" s="14" t="s">
        <v>551</v>
      </c>
      <c r="I3" s="14" t="s">
        <v>602</v>
      </c>
      <c r="J3" s="14" t="s">
        <v>603</v>
      </c>
      <c r="K3" s="15" t="s">
        <v>554</v>
      </c>
      <c r="L3" s="13" t="s">
        <v>550</v>
      </c>
      <c r="M3" s="13" t="s">
        <v>555</v>
      </c>
      <c r="N3" s="13" t="s">
        <v>556</v>
      </c>
      <c r="O3" s="13" t="s">
        <v>557</v>
      </c>
      <c r="P3" s="242" t="s">
        <v>558</v>
      </c>
      <c r="Q3" s="243"/>
    </row>
    <row r="4" spans="1:19" s="169" customFormat="1" ht="20.25" customHeight="1" x14ac:dyDescent="0.25">
      <c r="A4" s="169" t="s">
        <v>616</v>
      </c>
      <c r="B4" s="170" t="s">
        <v>618</v>
      </c>
      <c r="C4" s="171" t="s">
        <v>617</v>
      </c>
      <c r="D4" s="170" t="s">
        <v>618</v>
      </c>
      <c r="E4" s="170" t="s">
        <v>631</v>
      </c>
      <c r="F4" s="170" t="s">
        <v>652</v>
      </c>
      <c r="G4" s="172" t="s">
        <v>610</v>
      </c>
      <c r="H4" s="173">
        <f t="shared" ref="H4:H8" si="0">I4+J4</f>
        <v>491568.17000000004</v>
      </c>
      <c r="I4" s="174">
        <v>316627.27</v>
      </c>
      <c r="J4" s="175">
        <v>174940.9</v>
      </c>
      <c r="K4" s="176"/>
      <c r="L4" s="170"/>
      <c r="M4" s="170"/>
      <c r="N4" s="170"/>
      <c r="O4" s="170"/>
      <c r="P4" s="177"/>
    </row>
    <row r="5" spans="1:19" s="178" customFormat="1" ht="20.25" customHeight="1" x14ac:dyDescent="0.25">
      <c r="A5" s="178" t="s">
        <v>604</v>
      </c>
      <c r="B5" s="179" t="s">
        <v>624</v>
      </c>
      <c r="C5" s="180" t="s">
        <v>623</v>
      </c>
      <c r="D5" s="179" t="s">
        <v>624</v>
      </c>
      <c r="E5" s="179" t="s">
        <v>632</v>
      </c>
      <c r="F5" s="179" t="s">
        <v>636</v>
      </c>
      <c r="G5" s="181" t="s">
        <v>612</v>
      </c>
      <c r="H5" s="182">
        <f t="shared" si="0"/>
        <v>403619.04761904763</v>
      </c>
      <c r="I5" s="183">
        <v>322895.23809523811</v>
      </c>
      <c r="J5" s="184">
        <v>80723.809523809527</v>
      </c>
      <c r="K5" s="185"/>
      <c r="L5" s="179"/>
      <c r="M5" s="179"/>
      <c r="N5" s="179"/>
      <c r="O5" s="179"/>
      <c r="P5" s="186">
        <f>(I5+J5+K5)-H5</f>
        <v>0</v>
      </c>
      <c r="Q5" s="186">
        <f t="shared" ref="Q5:Q18" si="1">M5-J5</f>
        <v>-80723.809523809527</v>
      </c>
      <c r="R5" s="178" t="s">
        <v>600</v>
      </c>
    </row>
    <row r="6" spans="1:19" s="178" customFormat="1" ht="20.25" customHeight="1" x14ac:dyDescent="0.25">
      <c r="A6" s="178" t="s">
        <v>604</v>
      </c>
      <c r="B6" s="179" t="s">
        <v>624</v>
      </c>
      <c r="C6" s="180" t="s">
        <v>623</v>
      </c>
      <c r="D6" s="179" t="s">
        <v>624</v>
      </c>
      <c r="E6" s="179" t="s">
        <v>632</v>
      </c>
      <c r="F6" s="179" t="s">
        <v>636</v>
      </c>
      <c r="G6" s="181" t="s">
        <v>612</v>
      </c>
      <c r="H6" s="182">
        <f t="shared" si="0"/>
        <v>68409.02872990469</v>
      </c>
      <c r="I6" s="183">
        <v>27363.611491961878</v>
      </c>
      <c r="J6" s="184">
        <v>41045.417237942813</v>
      </c>
      <c r="K6" s="185"/>
      <c r="L6" s="179"/>
      <c r="M6" s="179"/>
      <c r="N6" s="179"/>
      <c r="O6" s="179"/>
      <c r="P6" s="186">
        <f t="shared" ref="P6:P18" si="2">(I6+J6+K6)-H6</f>
        <v>0</v>
      </c>
      <c r="Q6" s="186">
        <f t="shared" si="1"/>
        <v>-41045.417237942813</v>
      </c>
      <c r="R6" s="178" t="s">
        <v>601</v>
      </c>
      <c r="S6" s="178">
        <v>2024</v>
      </c>
    </row>
    <row r="7" spans="1:19" s="178" customFormat="1" ht="17.350000000000001" customHeight="1" x14ac:dyDescent="0.25">
      <c r="A7" s="178" t="s">
        <v>604</v>
      </c>
      <c r="B7" s="179" t="s">
        <v>624</v>
      </c>
      <c r="C7" s="180" t="s">
        <v>623</v>
      </c>
      <c r="D7" s="179" t="s">
        <v>624</v>
      </c>
      <c r="E7" s="179" t="s">
        <v>632</v>
      </c>
      <c r="F7" s="179" t="s">
        <v>636</v>
      </c>
      <c r="G7" s="181" t="s">
        <v>612</v>
      </c>
      <c r="H7" s="182">
        <f t="shared" si="0"/>
        <v>101931.07156835163</v>
      </c>
      <c r="I7" s="183">
        <v>40772.428627340654</v>
      </c>
      <c r="J7" s="184">
        <v>61158.642941010978</v>
      </c>
      <c r="K7" s="185"/>
      <c r="L7" s="179"/>
      <c r="M7" s="179"/>
      <c r="N7" s="179"/>
      <c r="O7" s="179"/>
      <c r="P7" s="186">
        <f t="shared" si="2"/>
        <v>0</v>
      </c>
      <c r="Q7" s="186">
        <f t="shared" si="1"/>
        <v>-61158.642941010978</v>
      </c>
      <c r="R7" s="178" t="s">
        <v>601</v>
      </c>
      <c r="S7" s="178">
        <v>2024</v>
      </c>
    </row>
    <row r="8" spans="1:19" s="178" customFormat="1" ht="20.25" customHeight="1" x14ac:dyDescent="0.25">
      <c r="A8" s="178" t="s">
        <v>605</v>
      </c>
      <c r="B8" s="179" t="s">
        <v>622</v>
      </c>
      <c r="C8" s="180" t="s">
        <v>621</v>
      </c>
      <c r="D8" s="179" t="s">
        <v>622</v>
      </c>
      <c r="E8" s="179"/>
      <c r="F8" s="179" t="s">
        <v>679</v>
      </c>
      <c r="G8" s="181" t="s">
        <v>614</v>
      </c>
      <c r="H8" s="173">
        <f t="shared" si="0"/>
        <v>102113.1</v>
      </c>
      <c r="I8" s="183">
        <v>40841.1</v>
      </c>
      <c r="J8" s="184">
        <v>61272</v>
      </c>
      <c r="K8" s="185"/>
      <c r="L8" s="179"/>
      <c r="M8" s="179"/>
      <c r="N8" s="179"/>
      <c r="O8" s="179"/>
      <c r="P8" s="187">
        <f t="shared" si="2"/>
        <v>0</v>
      </c>
      <c r="Q8" s="187">
        <f t="shared" si="1"/>
        <v>-61272</v>
      </c>
      <c r="R8" s="178" t="s">
        <v>601</v>
      </c>
      <c r="S8" s="178">
        <v>2070</v>
      </c>
    </row>
    <row r="9" spans="1:19" s="61" customFormat="1" ht="20.25" hidden="1" customHeight="1" x14ac:dyDescent="0.25">
      <c r="A9" s="61" t="s">
        <v>606</v>
      </c>
      <c r="B9" s="62" t="s">
        <v>620</v>
      </c>
      <c r="C9" s="68" t="s">
        <v>619</v>
      </c>
      <c r="D9" s="62" t="s">
        <v>620</v>
      </c>
      <c r="E9" s="62"/>
      <c r="F9" s="62"/>
      <c r="G9" s="82"/>
      <c r="H9" s="63">
        <f>I9+J9</f>
        <v>279247</v>
      </c>
      <c r="I9" s="64">
        <v>111699</v>
      </c>
      <c r="J9" s="72">
        <v>167548</v>
      </c>
      <c r="K9" s="65"/>
      <c r="L9" s="62"/>
      <c r="M9" s="62"/>
      <c r="N9" s="62"/>
      <c r="O9" s="62"/>
      <c r="P9" s="66">
        <f t="shared" si="2"/>
        <v>0</v>
      </c>
      <c r="Q9" s="66">
        <f t="shared" si="1"/>
        <v>-167548</v>
      </c>
      <c r="R9" s="61" t="s">
        <v>601</v>
      </c>
      <c r="S9" s="61">
        <v>2000</v>
      </c>
    </row>
    <row r="10" spans="1:19" ht="20.25" customHeight="1" x14ac:dyDescent="0.25">
      <c r="B10" s="17"/>
      <c r="C10" s="69"/>
      <c r="D10" s="17"/>
      <c r="E10" s="17"/>
      <c r="G10" s="17"/>
      <c r="H10" s="18"/>
      <c r="I10" s="18"/>
      <c r="J10" s="18"/>
      <c r="K10" s="17"/>
      <c r="L10" s="17"/>
      <c r="M10" s="17"/>
      <c r="N10" s="17"/>
      <c r="O10" s="19">
        <f t="shared" ref="O10:O18" si="3">SUM(M10:N10)</f>
        <v>0</v>
      </c>
      <c r="P10" s="20">
        <f t="shared" si="2"/>
        <v>0</v>
      </c>
      <c r="Q10" s="20">
        <f t="shared" si="1"/>
        <v>0</v>
      </c>
    </row>
    <row r="11" spans="1:19" ht="20.25" customHeight="1" x14ac:dyDescent="0.25">
      <c r="B11" s="21"/>
      <c r="C11" s="69"/>
      <c r="D11" s="17"/>
      <c r="E11" s="17"/>
      <c r="F11" s="17"/>
      <c r="G11" s="84"/>
      <c r="H11" s="18"/>
      <c r="I11" s="18"/>
      <c r="J11" s="18"/>
      <c r="K11" s="17"/>
      <c r="L11" s="17"/>
      <c r="M11" s="17"/>
      <c r="N11" s="17"/>
      <c r="O11" s="19">
        <f t="shared" si="3"/>
        <v>0</v>
      </c>
      <c r="P11" s="20">
        <f t="shared" si="2"/>
        <v>0</v>
      </c>
      <c r="Q11" s="20">
        <f t="shared" si="1"/>
        <v>0</v>
      </c>
    </row>
    <row r="12" spans="1:19" ht="20.25" customHeight="1" x14ac:dyDescent="0.25">
      <c r="B12" s="21"/>
      <c r="C12" s="69"/>
      <c r="D12" s="17"/>
      <c r="E12" s="17"/>
      <c r="F12" s="17"/>
      <c r="G12" s="84"/>
      <c r="H12" s="18"/>
      <c r="I12" s="18"/>
      <c r="J12" s="18"/>
      <c r="K12" s="17"/>
      <c r="L12" s="17"/>
      <c r="M12" s="17"/>
      <c r="N12" s="17"/>
      <c r="O12" s="19">
        <f t="shared" si="3"/>
        <v>0</v>
      </c>
      <c r="P12" s="20">
        <f t="shared" si="2"/>
        <v>0</v>
      </c>
      <c r="Q12" s="20">
        <f t="shared" si="1"/>
        <v>0</v>
      </c>
    </row>
    <row r="13" spans="1:19" ht="20.25" customHeight="1" x14ac:dyDescent="0.25">
      <c r="B13" s="21"/>
      <c r="C13" s="69"/>
      <c r="D13" s="21"/>
      <c r="E13" s="17"/>
      <c r="F13" s="17"/>
      <c r="G13" s="84"/>
      <c r="H13" s="18"/>
      <c r="I13" s="18"/>
      <c r="J13" s="18"/>
      <c r="K13" s="17"/>
      <c r="L13" s="17"/>
      <c r="M13" s="17"/>
      <c r="N13" s="17"/>
      <c r="O13" s="19">
        <f t="shared" si="3"/>
        <v>0</v>
      </c>
      <c r="P13" s="20">
        <f>(I13+J13+K13)-H13</f>
        <v>0</v>
      </c>
      <c r="Q13" s="20">
        <f t="shared" si="1"/>
        <v>0</v>
      </c>
    </row>
    <row r="14" spans="1:19" ht="20.25" customHeight="1" x14ac:dyDescent="0.25">
      <c r="B14" s="17"/>
      <c r="C14" s="69"/>
      <c r="D14" s="17"/>
      <c r="E14" s="17"/>
      <c r="F14" s="17"/>
      <c r="G14" s="84"/>
      <c r="H14" s="18"/>
      <c r="I14" s="18"/>
      <c r="J14" s="18"/>
      <c r="K14" s="17"/>
      <c r="L14" s="17"/>
      <c r="M14" s="17"/>
      <c r="N14" s="17"/>
      <c r="O14" s="19">
        <f t="shared" si="3"/>
        <v>0</v>
      </c>
      <c r="P14" s="20">
        <f t="shared" si="2"/>
        <v>0</v>
      </c>
      <c r="Q14" s="20">
        <f t="shared" si="1"/>
        <v>0</v>
      </c>
    </row>
    <row r="15" spans="1:19" ht="20.25" customHeight="1" x14ac:dyDescent="0.25">
      <c r="B15" s="17"/>
      <c r="C15" s="69"/>
      <c r="D15" s="17"/>
      <c r="E15" s="17"/>
      <c r="F15" s="17"/>
      <c r="G15" s="84"/>
      <c r="H15" s="18"/>
      <c r="I15" s="18"/>
      <c r="J15" s="18"/>
      <c r="K15" s="17"/>
      <c r="L15" s="17"/>
      <c r="M15" s="17"/>
      <c r="N15" s="17"/>
      <c r="O15" s="19">
        <f t="shared" si="3"/>
        <v>0</v>
      </c>
      <c r="P15" s="20">
        <f t="shared" si="2"/>
        <v>0</v>
      </c>
      <c r="Q15" s="20">
        <f t="shared" si="1"/>
        <v>0</v>
      </c>
    </row>
    <row r="16" spans="1:19" ht="20.25" customHeight="1" x14ac:dyDescent="0.25">
      <c r="B16" s="17"/>
      <c r="C16" s="69"/>
      <c r="D16" s="17"/>
      <c r="E16" s="17"/>
      <c r="F16" s="17"/>
      <c r="G16" s="84"/>
      <c r="H16" s="18"/>
      <c r="I16" s="18"/>
      <c r="J16" s="18"/>
      <c r="K16" s="17"/>
      <c r="L16" s="17"/>
      <c r="M16" s="17"/>
      <c r="N16" s="17"/>
      <c r="O16" s="19"/>
      <c r="P16" s="20"/>
      <c r="Q16" s="20"/>
    </row>
    <row r="17" spans="2:17" ht="20.25" customHeight="1" x14ac:dyDescent="0.25">
      <c r="B17" s="17"/>
      <c r="C17" s="69"/>
      <c r="D17" s="17"/>
      <c r="E17" s="17"/>
      <c r="F17" s="17"/>
      <c r="G17" s="84"/>
      <c r="H17" s="18"/>
      <c r="I17" s="18"/>
      <c r="J17" s="18"/>
      <c r="K17" s="17"/>
      <c r="L17" s="17"/>
      <c r="M17" s="17"/>
      <c r="N17" s="17"/>
      <c r="O17" s="19"/>
      <c r="P17" s="20"/>
      <c r="Q17" s="20"/>
    </row>
    <row r="18" spans="2:17" ht="20.25" customHeight="1" x14ac:dyDescent="0.25">
      <c r="B18" s="17"/>
      <c r="C18" s="69"/>
      <c r="D18" s="17"/>
      <c r="E18" s="17"/>
      <c r="F18" s="17"/>
      <c r="G18" s="84"/>
      <c r="H18" s="18"/>
      <c r="I18" s="18"/>
      <c r="J18" s="18"/>
      <c r="K18" s="17"/>
      <c r="L18" s="17"/>
      <c r="M18" s="17"/>
      <c r="N18" s="17"/>
      <c r="O18" s="19">
        <f t="shared" si="3"/>
        <v>0</v>
      </c>
      <c r="P18" s="20">
        <f t="shared" si="2"/>
        <v>0</v>
      </c>
      <c r="Q18" s="20">
        <f t="shared" si="1"/>
        <v>0</v>
      </c>
    </row>
    <row r="19" spans="2:17" ht="20.25" customHeight="1" x14ac:dyDescent="0.25">
      <c r="B19" s="244" t="s">
        <v>559</v>
      </c>
      <c r="C19" s="244"/>
      <c r="D19" s="244"/>
      <c r="E19" s="244"/>
      <c r="F19" s="51"/>
      <c r="G19" s="83"/>
      <c r="H19" s="24">
        <f>SUM(H10:H18)</f>
        <v>0</v>
      </c>
      <c r="I19" s="24">
        <f t="shared" ref="I19:O19" si="4">SUM(I10:I18)</f>
        <v>0</v>
      </c>
      <c r="J19" s="24">
        <f t="shared" si="4"/>
        <v>0</v>
      </c>
      <c r="K19" s="22">
        <f t="shared" si="4"/>
        <v>0</v>
      </c>
      <c r="L19" s="22">
        <f t="shared" si="4"/>
        <v>0</v>
      </c>
      <c r="M19" s="22">
        <f t="shared" si="4"/>
        <v>0</v>
      </c>
      <c r="N19" s="22">
        <f t="shared" si="4"/>
        <v>0</v>
      </c>
      <c r="O19" s="22">
        <f t="shared" si="4"/>
        <v>0</v>
      </c>
    </row>
    <row r="20" spans="2:17" ht="20.25" customHeight="1" x14ac:dyDescent="0.25">
      <c r="H20" s="23">
        <f>H19-(I19+J19+K19)</f>
        <v>0</v>
      </c>
    </row>
  </sheetData>
  <mergeCells count="6">
    <mergeCell ref="P3:Q3"/>
    <mergeCell ref="B19:E19"/>
    <mergeCell ref="B1:O1"/>
    <mergeCell ref="C2:E2"/>
    <mergeCell ref="H2:K2"/>
    <mergeCell ref="L2:O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426"/>
  <sheetViews>
    <sheetView topLeftCell="A407" workbookViewId="0">
      <selection activeCell="B412" sqref="B412"/>
    </sheetView>
  </sheetViews>
  <sheetFormatPr defaultRowHeight="14.3" x14ac:dyDescent="0.25"/>
  <cols>
    <col min="1" max="1" width="11.875" customWidth="1"/>
    <col min="2" max="2" width="21" customWidth="1"/>
    <col min="3" max="3" width="11.25" customWidth="1"/>
    <col min="4" max="4" width="102.75" customWidth="1"/>
    <col min="5" max="5" width="8" customWidth="1"/>
    <col min="10" max="10" width="22" customWidth="1"/>
    <col min="11" max="11" width="9.875" bestFit="1" customWidth="1"/>
    <col min="12" max="12" width="10.75" bestFit="1" customWidth="1"/>
    <col min="13" max="13" width="21.25" customWidth="1"/>
  </cols>
  <sheetData>
    <row r="1" spans="1:12" x14ac:dyDescent="0.25">
      <c r="A1">
        <v>2</v>
      </c>
      <c r="B1" t="s">
        <v>9</v>
      </c>
      <c r="C1">
        <v>1949909</v>
      </c>
      <c r="D1" t="s">
        <v>10</v>
      </c>
      <c r="E1">
        <v>1949909</v>
      </c>
      <c r="F1" t="s">
        <v>11</v>
      </c>
      <c r="G1" t="s">
        <v>12</v>
      </c>
      <c r="I1" t="s">
        <v>13</v>
      </c>
      <c r="J1" t="s">
        <v>14</v>
      </c>
      <c r="K1" s="2">
        <v>30.1</v>
      </c>
    </row>
    <row r="2" spans="1:12" x14ac:dyDescent="0.25">
      <c r="A2">
        <v>3</v>
      </c>
      <c r="B2" t="s">
        <v>9</v>
      </c>
      <c r="C2">
        <v>1949909</v>
      </c>
      <c r="D2" t="s">
        <v>10</v>
      </c>
      <c r="E2">
        <v>1949909</v>
      </c>
      <c r="F2" t="s">
        <v>11</v>
      </c>
      <c r="G2" t="s">
        <v>12</v>
      </c>
      <c r="I2" t="s">
        <v>13</v>
      </c>
      <c r="J2" t="s">
        <v>14</v>
      </c>
      <c r="K2" s="2">
        <v>-30.1</v>
      </c>
    </row>
    <row r="3" spans="1:12" x14ac:dyDescent="0.25">
      <c r="A3">
        <v>4</v>
      </c>
      <c r="B3" t="s">
        <v>15</v>
      </c>
      <c r="C3">
        <v>1947962</v>
      </c>
      <c r="D3" t="s">
        <v>10</v>
      </c>
      <c r="E3">
        <v>1947962</v>
      </c>
      <c r="F3" t="s">
        <v>16</v>
      </c>
      <c r="G3" t="s">
        <v>17</v>
      </c>
      <c r="H3" t="s">
        <v>18</v>
      </c>
      <c r="I3" t="s">
        <v>13</v>
      </c>
      <c r="J3" t="s">
        <v>19</v>
      </c>
      <c r="K3" s="2">
        <v>411.23</v>
      </c>
    </row>
    <row r="4" spans="1:12" x14ac:dyDescent="0.25">
      <c r="A4">
        <v>5</v>
      </c>
      <c r="B4" t="s">
        <v>15</v>
      </c>
      <c r="C4">
        <v>1947962</v>
      </c>
      <c r="D4" t="s">
        <v>10</v>
      </c>
      <c r="E4">
        <v>1947962</v>
      </c>
      <c r="F4" t="s">
        <v>16</v>
      </c>
      <c r="G4" t="s">
        <v>17</v>
      </c>
      <c r="H4" t="s">
        <v>18</v>
      </c>
      <c r="I4" t="s">
        <v>13</v>
      </c>
      <c r="J4" t="s">
        <v>19</v>
      </c>
      <c r="K4" s="2">
        <v>-411.23</v>
      </c>
    </row>
    <row r="5" spans="1:12" x14ac:dyDescent="0.25">
      <c r="A5">
        <v>6</v>
      </c>
      <c r="B5" t="s">
        <v>20</v>
      </c>
      <c r="C5">
        <v>1938243</v>
      </c>
      <c r="D5" t="s">
        <v>10</v>
      </c>
      <c r="E5">
        <v>1938243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s="2">
        <v>521.73</v>
      </c>
      <c r="L5">
        <v>791467</v>
      </c>
    </row>
    <row r="6" spans="1:12" x14ac:dyDescent="0.25">
      <c r="A6">
        <v>7</v>
      </c>
      <c r="B6" t="s">
        <v>20</v>
      </c>
      <c r="C6">
        <v>1941178</v>
      </c>
      <c r="D6" t="s">
        <v>10</v>
      </c>
      <c r="E6">
        <v>1941178</v>
      </c>
      <c r="F6" t="s">
        <v>26</v>
      </c>
      <c r="I6" t="s">
        <v>27</v>
      </c>
      <c r="J6" t="s">
        <v>28</v>
      </c>
      <c r="K6" s="2">
        <v>-445.75</v>
      </c>
      <c r="L6">
        <v>-676202</v>
      </c>
    </row>
    <row r="7" spans="1:12" x14ac:dyDescent="0.25">
      <c r="A7">
        <v>8</v>
      </c>
      <c r="B7" t="s">
        <v>20</v>
      </c>
      <c r="C7">
        <v>1941515</v>
      </c>
      <c r="D7" t="s">
        <v>10</v>
      </c>
      <c r="E7">
        <v>1941515</v>
      </c>
      <c r="F7" t="s">
        <v>26</v>
      </c>
      <c r="I7" t="s">
        <v>27</v>
      </c>
      <c r="J7" t="s">
        <v>29</v>
      </c>
      <c r="K7" s="2">
        <v>445.75</v>
      </c>
      <c r="L7">
        <v>676202</v>
      </c>
    </row>
    <row r="8" spans="1:12" x14ac:dyDescent="0.25">
      <c r="A8">
        <v>9</v>
      </c>
      <c r="B8" t="s">
        <v>20</v>
      </c>
      <c r="C8">
        <v>1941516</v>
      </c>
      <c r="D8" t="s">
        <v>10</v>
      </c>
      <c r="E8">
        <v>1941516</v>
      </c>
      <c r="F8" t="s">
        <v>30</v>
      </c>
      <c r="I8" t="s">
        <v>27</v>
      </c>
      <c r="J8" t="s">
        <v>28</v>
      </c>
      <c r="K8" s="2">
        <v>-235.91</v>
      </c>
      <c r="L8">
        <v>-357866</v>
      </c>
    </row>
    <row r="9" spans="1:12" x14ac:dyDescent="0.25">
      <c r="A9">
        <v>10</v>
      </c>
      <c r="B9" t="s">
        <v>20</v>
      </c>
      <c r="C9">
        <v>1942311</v>
      </c>
      <c r="D9" t="s">
        <v>10</v>
      </c>
      <c r="E9">
        <v>1942311</v>
      </c>
      <c r="F9" t="s">
        <v>31</v>
      </c>
      <c r="G9" t="s">
        <v>32</v>
      </c>
      <c r="I9" t="s">
        <v>33</v>
      </c>
      <c r="J9" t="s">
        <v>34</v>
      </c>
      <c r="K9" s="2">
        <v>-130.43</v>
      </c>
      <c r="L9">
        <v>-197861.72</v>
      </c>
    </row>
    <row r="10" spans="1:12" x14ac:dyDescent="0.25">
      <c r="A10">
        <v>11</v>
      </c>
      <c r="B10" t="s">
        <v>20</v>
      </c>
      <c r="C10">
        <v>1942435</v>
      </c>
      <c r="D10" t="s">
        <v>10</v>
      </c>
      <c r="E10">
        <v>1942435</v>
      </c>
      <c r="F10" t="s">
        <v>30</v>
      </c>
      <c r="I10" t="s">
        <v>27</v>
      </c>
      <c r="J10" t="s">
        <v>35</v>
      </c>
      <c r="K10" s="2">
        <v>235.91</v>
      </c>
      <c r="L10">
        <v>357866</v>
      </c>
    </row>
    <row r="11" spans="1:12" x14ac:dyDescent="0.25">
      <c r="A11">
        <v>12</v>
      </c>
      <c r="B11" t="s">
        <v>20</v>
      </c>
      <c r="C11">
        <v>1942584</v>
      </c>
      <c r="D11" t="s">
        <v>10</v>
      </c>
      <c r="E11">
        <v>1942584</v>
      </c>
      <c r="F11" t="s">
        <v>31</v>
      </c>
      <c r="G11" t="s">
        <v>32</v>
      </c>
      <c r="I11" t="s">
        <v>33</v>
      </c>
      <c r="J11" t="s">
        <v>36</v>
      </c>
      <c r="K11" s="2">
        <v>130.43</v>
      </c>
      <c r="L11">
        <v>197861.72</v>
      </c>
    </row>
    <row r="12" spans="1:12" x14ac:dyDescent="0.25">
      <c r="A12">
        <v>13</v>
      </c>
      <c r="B12" t="s">
        <v>20</v>
      </c>
      <c r="C12">
        <v>1942585</v>
      </c>
      <c r="D12" t="s">
        <v>10</v>
      </c>
      <c r="E12">
        <v>1942585</v>
      </c>
      <c r="F12" t="s">
        <v>31</v>
      </c>
      <c r="G12" t="s">
        <v>32</v>
      </c>
      <c r="I12" t="s">
        <v>33</v>
      </c>
      <c r="J12" t="s">
        <v>34</v>
      </c>
      <c r="K12" s="2">
        <v>-130.43</v>
      </c>
      <c r="L12">
        <v>-197861.72</v>
      </c>
    </row>
    <row r="13" spans="1:12" x14ac:dyDescent="0.25">
      <c r="A13">
        <v>14</v>
      </c>
      <c r="B13" t="s">
        <v>20</v>
      </c>
      <c r="C13">
        <v>1942609</v>
      </c>
      <c r="D13" t="s">
        <v>10</v>
      </c>
      <c r="E13">
        <v>1942609</v>
      </c>
      <c r="F13" t="s">
        <v>21</v>
      </c>
      <c r="G13" t="s">
        <v>22</v>
      </c>
      <c r="H13" t="s">
        <v>23</v>
      </c>
      <c r="I13" t="s">
        <v>24</v>
      </c>
      <c r="J13" t="s">
        <v>37</v>
      </c>
      <c r="K13" s="2">
        <v>-521.73</v>
      </c>
      <c r="L13">
        <v>-791467</v>
      </c>
    </row>
    <row r="14" spans="1:12" x14ac:dyDescent="0.25">
      <c r="A14">
        <v>15</v>
      </c>
      <c r="B14" t="s">
        <v>20</v>
      </c>
      <c r="C14">
        <v>1944520</v>
      </c>
      <c r="D14" t="s">
        <v>10</v>
      </c>
      <c r="E14">
        <v>1944520</v>
      </c>
      <c r="F14" t="s">
        <v>31</v>
      </c>
      <c r="G14" t="s">
        <v>32</v>
      </c>
      <c r="I14" t="s">
        <v>33</v>
      </c>
      <c r="J14" t="s">
        <v>38</v>
      </c>
      <c r="K14" s="2">
        <v>130.43</v>
      </c>
      <c r="L14">
        <v>197861.72</v>
      </c>
    </row>
    <row r="15" spans="1:12" x14ac:dyDescent="0.25">
      <c r="A15">
        <v>16</v>
      </c>
      <c r="B15" t="s">
        <v>20</v>
      </c>
      <c r="C15">
        <v>1944521</v>
      </c>
      <c r="D15" t="s">
        <v>10</v>
      </c>
      <c r="E15">
        <v>1944521</v>
      </c>
      <c r="F15" t="s">
        <v>31</v>
      </c>
      <c r="G15" t="s">
        <v>32</v>
      </c>
      <c r="I15" t="s">
        <v>33</v>
      </c>
      <c r="J15" t="s">
        <v>34</v>
      </c>
      <c r="K15" s="2">
        <v>-111.96</v>
      </c>
      <c r="L15">
        <v>-158200</v>
      </c>
    </row>
    <row r="16" spans="1:12" s="1" customFormat="1" x14ac:dyDescent="0.25">
      <c r="A16" s="1">
        <v>594</v>
      </c>
      <c r="B16" s="1" t="s">
        <v>20</v>
      </c>
      <c r="C16" s="1">
        <v>1944521</v>
      </c>
      <c r="D16" s="1" t="s">
        <v>10</v>
      </c>
      <c r="E16" s="1">
        <v>1944521</v>
      </c>
      <c r="F16" s="1" t="s">
        <v>31</v>
      </c>
      <c r="G16" s="1" t="s">
        <v>32</v>
      </c>
      <c r="I16" s="1" t="s">
        <v>33</v>
      </c>
      <c r="J16" s="1" t="s">
        <v>34</v>
      </c>
      <c r="K16" s="3">
        <v>-18.47</v>
      </c>
    </row>
    <row r="17" spans="1:12" x14ac:dyDescent="0.25">
      <c r="A17">
        <v>18</v>
      </c>
      <c r="B17" t="s">
        <v>20</v>
      </c>
      <c r="C17">
        <v>1949535</v>
      </c>
      <c r="D17" t="s">
        <v>10</v>
      </c>
      <c r="E17">
        <v>1949535</v>
      </c>
      <c r="F17" t="s">
        <v>39</v>
      </c>
      <c r="G17" t="s">
        <v>40</v>
      </c>
      <c r="I17" t="s">
        <v>13</v>
      </c>
      <c r="J17" t="s">
        <v>41</v>
      </c>
      <c r="K17" s="2">
        <v>424.26</v>
      </c>
    </row>
    <row r="18" spans="1:12" x14ac:dyDescent="0.25">
      <c r="A18">
        <v>19</v>
      </c>
      <c r="B18" t="s">
        <v>20</v>
      </c>
      <c r="C18">
        <v>1949535</v>
      </c>
      <c r="D18" t="s">
        <v>10</v>
      </c>
      <c r="E18">
        <v>1949535</v>
      </c>
      <c r="F18" t="s">
        <v>39</v>
      </c>
      <c r="G18" t="s">
        <v>40</v>
      </c>
      <c r="I18" t="s">
        <v>13</v>
      </c>
      <c r="J18" t="s">
        <v>41</v>
      </c>
      <c r="K18" s="2">
        <v>-424.26</v>
      </c>
    </row>
    <row r="19" spans="1:12" x14ac:dyDescent="0.25">
      <c r="A19">
        <v>20</v>
      </c>
      <c r="B19" t="s">
        <v>42</v>
      </c>
      <c r="C19">
        <v>1948080</v>
      </c>
      <c r="D19" t="s">
        <v>10</v>
      </c>
      <c r="E19">
        <v>1948080</v>
      </c>
      <c r="F19" t="s">
        <v>43</v>
      </c>
      <c r="G19" t="s">
        <v>44</v>
      </c>
      <c r="I19" t="s">
        <v>13</v>
      </c>
      <c r="K19" s="2">
        <v>14.68</v>
      </c>
    </row>
    <row r="20" spans="1:12" x14ac:dyDescent="0.25">
      <c r="A20">
        <v>21</v>
      </c>
      <c r="B20" t="s">
        <v>42</v>
      </c>
      <c r="C20">
        <v>1948080</v>
      </c>
      <c r="D20" t="s">
        <v>10</v>
      </c>
      <c r="E20">
        <v>1948080</v>
      </c>
      <c r="F20" t="s">
        <v>43</v>
      </c>
      <c r="G20" t="s">
        <v>44</v>
      </c>
      <c r="I20" t="s">
        <v>13</v>
      </c>
      <c r="K20" s="2">
        <v>-14.68</v>
      </c>
    </row>
    <row r="21" spans="1:12" x14ac:dyDescent="0.25">
      <c r="A21">
        <v>22</v>
      </c>
      <c r="B21" t="s">
        <v>42</v>
      </c>
      <c r="C21">
        <v>1948528</v>
      </c>
      <c r="D21" t="s">
        <v>10</v>
      </c>
      <c r="E21">
        <v>1948528</v>
      </c>
      <c r="F21" t="s">
        <v>45</v>
      </c>
      <c r="G21" t="s">
        <v>46</v>
      </c>
      <c r="H21" t="s">
        <v>47</v>
      </c>
      <c r="I21" t="s">
        <v>13</v>
      </c>
      <c r="J21" t="s">
        <v>48</v>
      </c>
      <c r="K21" s="2">
        <v>101.79</v>
      </c>
    </row>
    <row r="22" spans="1:12" x14ac:dyDescent="0.25">
      <c r="A22">
        <v>23</v>
      </c>
      <c r="B22" t="s">
        <v>42</v>
      </c>
      <c r="C22">
        <v>1948528</v>
      </c>
      <c r="D22" t="s">
        <v>10</v>
      </c>
      <c r="E22">
        <v>1948528</v>
      </c>
      <c r="F22" t="s">
        <v>45</v>
      </c>
      <c r="G22" t="s">
        <v>46</v>
      </c>
      <c r="H22" t="s">
        <v>47</v>
      </c>
      <c r="I22" t="s">
        <v>13</v>
      </c>
      <c r="J22" t="s">
        <v>48</v>
      </c>
      <c r="K22" s="2">
        <v>-101.79</v>
      </c>
    </row>
    <row r="23" spans="1:12" x14ac:dyDescent="0.25">
      <c r="A23">
        <v>24</v>
      </c>
      <c r="B23" t="s">
        <v>42</v>
      </c>
      <c r="C23">
        <v>1948529</v>
      </c>
      <c r="D23" t="s">
        <v>10</v>
      </c>
      <c r="E23">
        <v>1948529</v>
      </c>
      <c r="F23" t="s">
        <v>49</v>
      </c>
      <c r="G23" t="s">
        <v>50</v>
      </c>
      <c r="I23" t="s">
        <v>13</v>
      </c>
      <c r="J23" t="s">
        <v>48</v>
      </c>
      <c r="K23" s="2">
        <v>5.07</v>
      </c>
    </row>
    <row r="24" spans="1:12" x14ac:dyDescent="0.25">
      <c r="A24">
        <v>25</v>
      </c>
      <c r="B24" t="s">
        <v>42</v>
      </c>
      <c r="C24">
        <v>1948529</v>
      </c>
      <c r="D24" t="s">
        <v>10</v>
      </c>
      <c r="E24">
        <v>1948529</v>
      </c>
      <c r="F24" t="s">
        <v>49</v>
      </c>
      <c r="G24" t="s">
        <v>50</v>
      </c>
      <c r="I24" t="s">
        <v>13</v>
      </c>
      <c r="J24" t="s">
        <v>48</v>
      </c>
      <c r="K24" s="2">
        <v>-5.07</v>
      </c>
    </row>
    <row r="25" spans="1:12" x14ac:dyDescent="0.25">
      <c r="A25">
        <v>26</v>
      </c>
      <c r="B25" t="s">
        <v>42</v>
      </c>
      <c r="C25">
        <v>1952377</v>
      </c>
      <c r="D25" t="s">
        <v>10</v>
      </c>
      <c r="E25">
        <v>1952377</v>
      </c>
      <c r="F25" t="s">
        <v>51</v>
      </c>
      <c r="G25" t="s">
        <v>52</v>
      </c>
      <c r="I25" t="s">
        <v>53</v>
      </c>
      <c r="J25" t="s">
        <v>54</v>
      </c>
      <c r="K25" s="2">
        <v>-533.33000000000004</v>
      </c>
    </row>
    <row r="26" spans="1:12" x14ac:dyDescent="0.25">
      <c r="A26">
        <v>27</v>
      </c>
      <c r="B26" t="s">
        <v>42</v>
      </c>
      <c r="C26">
        <v>1952888</v>
      </c>
      <c r="D26" t="s">
        <v>10</v>
      </c>
      <c r="E26">
        <v>1952888</v>
      </c>
      <c r="F26" t="s">
        <v>51</v>
      </c>
      <c r="G26" t="s">
        <v>52</v>
      </c>
      <c r="I26" t="s">
        <v>53</v>
      </c>
      <c r="J26" t="s">
        <v>55</v>
      </c>
      <c r="K26" s="2">
        <v>533.33000000000004</v>
      </c>
    </row>
    <row r="27" spans="1:12" x14ac:dyDescent="0.25">
      <c r="A27">
        <v>28</v>
      </c>
      <c r="B27" t="s">
        <v>56</v>
      </c>
      <c r="C27">
        <v>1939750</v>
      </c>
      <c r="D27" t="s">
        <v>10</v>
      </c>
      <c r="E27">
        <v>1939750</v>
      </c>
      <c r="F27" t="s">
        <v>57</v>
      </c>
      <c r="I27" t="s">
        <v>13</v>
      </c>
      <c r="J27" t="s">
        <v>58</v>
      </c>
      <c r="K27" s="2">
        <v>943.62</v>
      </c>
      <c r="L27">
        <v>1431467</v>
      </c>
    </row>
    <row r="28" spans="1:12" x14ac:dyDescent="0.25">
      <c r="A28">
        <v>29</v>
      </c>
      <c r="B28" t="s">
        <v>56</v>
      </c>
      <c r="C28">
        <v>1939750</v>
      </c>
      <c r="D28" t="s">
        <v>10</v>
      </c>
      <c r="E28">
        <v>1939750</v>
      </c>
      <c r="F28" t="s">
        <v>57</v>
      </c>
      <c r="I28" t="s">
        <v>13</v>
      </c>
      <c r="J28" t="s">
        <v>58</v>
      </c>
      <c r="K28" s="2">
        <v>-943.62</v>
      </c>
      <c r="L28">
        <v>-1431467</v>
      </c>
    </row>
    <row r="29" spans="1:12" x14ac:dyDescent="0.25">
      <c r="A29">
        <v>30</v>
      </c>
      <c r="B29" t="s">
        <v>56</v>
      </c>
      <c r="C29">
        <v>1939755</v>
      </c>
      <c r="D29" t="s">
        <v>10</v>
      </c>
      <c r="E29">
        <v>1939755</v>
      </c>
      <c r="F29" t="s">
        <v>59</v>
      </c>
      <c r="I29" t="s">
        <v>13</v>
      </c>
      <c r="J29" t="s">
        <v>60</v>
      </c>
      <c r="K29" s="2">
        <v>235.91</v>
      </c>
      <c r="L29">
        <v>357866</v>
      </c>
    </row>
    <row r="30" spans="1:12" x14ac:dyDescent="0.25">
      <c r="A30">
        <v>31</v>
      </c>
      <c r="B30" t="s">
        <v>56</v>
      </c>
      <c r="C30">
        <v>1939755</v>
      </c>
      <c r="D30" t="s">
        <v>10</v>
      </c>
      <c r="E30">
        <v>1939755</v>
      </c>
      <c r="F30" t="s">
        <v>59</v>
      </c>
      <c r="I30" t="s">
        <v>13</v>
      </c>
      <c r="J30" t="s">
        <v>60</v>
      </c>
      <c r="K30" s="2">
        <v>-235.91</v>
      </c>
      <c r="L30">
        <v>-357866</v>
      </c>
    </row>
    <row r="31" spans="1:12" x14ac:dyDescent="0.25">
      <c r="A31">
        <v>32</v>
      </c>
      <c r="B31" t="s">
        <v>56</v>
      </c>
      <c r="C31">
        <v>1942375</v>
      </c>
      <c r="D31" t="s">
        <v>10</v>
      </c>
      <c r="E31">
        <v>1942375</v>
      </c>
      <c r="F31" t="s">
        <v>59</v>
      </c>
      <c r="I31" t="s">
        <v>13</v>
      </c>
      <c r="J31" t="s">
        <v>61</v>
      </c>
      <c r="K31" s="2">
        <v>-235.91</v>
      </c>
      <c r="L31">
        <v>-357866</v>
      </c>
    </row>
    <row r="32" spans="1:12" x14ac:dyDescent="0.25">
      <c r="A32">
        <v>33</v>
      </c>
      <c r="B32" t="s">
        <v>56</v>
      </c>
      <c r="C32">
        <v>1942375</v>
      </c>
      <c r="D32" t="s">
        <v>10</v>
      </c>
      <c r="E32">
        <v>1942375</v>
      </c>
      <c r="F32" t="s">
        <v>59</v>
      </c>
      <c r="I32" t="s">
        <v>13</v>
      </c>
      <c r="J32" t="s">
        <v>61</v>
      </c>
      <c r="K32" s="2">
        <v>235.91</v>
      </c>
      <c r="L32">
        <v>357866</v>
      </c>
    </row>
    <row r="33" spans="1:12" x14ac:dyDescent="0.25">
      <c r="A33">
        <v>34</v>
      </c>
      <c r="B33" t="s">
        <v>56</v>
      </c>
      <c r="C33">
        <v>1942376</v>
      </c>
      <c r="D33" t="s">
        <v>10</v>
      </c>
      <c r="E33">
        <v>1942376</v>
      </c>
      <c r="F33" t="s">
        <v>59</v>
      </c>
      <c r="I33" t="s">
        <v>13</v>
      </c>
      <c r="J33" t="s">
        <v>60</v>
      </c>
      <c r="K33" s="2">
        <v>235.9</v>
      </c>
      <c r="L33">
        <v>357861.72</v>
      </c>
    </row>
    <row r="34" spans="1:12" x14ac:dyDescent="0.25">
      <c r="A34">
        <v>35</v>
      </c>
      <c r="B34" t="s">
        <v>56</v>
      </c>
      <c r="C34">
        <v>1942433</v>
      </c>
      <c r="D34" t="s">
        <v>10</v>
      </c>
      <c r="E34">
        <v>1942433</v>
      </c>
      <c r="F34" t="s">
        <v>57</v>
      </c>
      <c r="I34" t="s">
        <v>13</v>
      </c>
      <c r="J34" t="s">
        <v>62</v>
      </c>
      <c r="K34" s="2">
        <v>-943.62</v>
      </c>
      <c r="L34">
        <v>-1431467</v>
      </c>
    </row>
    <row r="35" spans="1:12" x14ac:dyDescent="0.25">
      <c r="A35">
        <v>36</v>
      </c>
      <c r="B35" t="s">
        <v>56</v>
      </c>
      <c r="C35">
        <v>1942433</v>
      </c>
      <c r="D35" t="s">
        <v>10</v>
      </c>
      <c r="E35">
        <v>1942433</v>
      </c>
      <c r="F35" t="s">
        <v>57</v>
      </c>
      <c r="I35" t="s">
        <v>13</v>
      </c>
      <c r="J35" t="s">
        <v>62</v>
      </c>
      <c r="K35" s="2">
        <v>943.62</v>
      </c>
      <c r="L35">
        <v>1431467</v>
      </c>
    </row>
    <row r="36" spans="1:12" x14ac:dyDescent="0.25">
      <c r="A36">
        <v>37</v>
      </c>
      <c r="B36" t="s">
        <v>56</v>
      </c>
      <c r="C36">
        <v>1942434</v>
      </c>
      <c r="D36" t="s">
        <v>10</v>
      </c>
      <c r="E36">
        <v>1942434</v>
      </c>
      <c r="F36" t="s">
        <v>59</v>
      </c>
      <c r="I36" t="s">
        <v>13</v>
      </c>
      <c r="J36" t="s">
        <v>63</v>
      </c>
      <c r="K36" s="2">
        <v>-235.9</v>
      </c>
      <c r="L36">
        <v>-357861.72</v>
      </c>
    </row>
    <row r="37" spans="1:12" x14ac:dyDescent="0.25">
      <c r="A37">
        <v>38</v>
      </c>
      <c r="B37" t="s">
        <v>56</v>
      </c>
      <c r="C37">
        <v>1948343</v>
      </c>
      <c r="D37" t="s">
        <v>10</v>
      </c>
      <c r="E37">
        <v>1948343</v>
      </c>
      <c r="F37" t="s">
        <v>64</v>
      </c>
      <c r="I37" t="s">
        <v>13</v>
      </c>
      <c r="J37" t="s">
        <v>65</v>
      </c>
      <c r="K37" s="2">
        <v>1.96</v>
      </c>
      <c r="L37">
        <v>2970</v>
      </c>
    </row>
    <row r="38" spans="1:12" x14ac:dyDescent="0.25">
      <c r="A38">
        <v>39</v>
      </c>
      <c r="B38" t="s">
        <v>56</v>
      </c>
      <c r="C38">
        <v>1948343</v>
      </c>
      <c r="D38" t="s">
        <v>10</v>
      </c>
      <c r="E38">
        <v>1948343</v>
      </c>
      <c r="F38" t="s">
        <v>64</v>
      </c>
      <c r="I38" t="s">
        <v>13</v>
      </c>
      <c r="J38" t="s">
        <v>65</v>
      </c>
      <c r="K38" s="2">
        <v>-1.96</v>
      </c>
      <c r="L38">
        <v>-2970</v>
      </c>
    </row>
    <row r="39" spans="1:12" x14ac:dyDescent="0.25">
      <c r="A39">
        <v>40</v>
      </c>
      <c r="B39" t="s">
        <v>66</v>
      </c>
      <c r="C39">
        <v>1938350</v>
      </c>
      <c r="D39" t="s">
        <v>10</v>
      </c>
      <c r="E39">
        <v>1938350</v>
      </c>
      <c r="F39" t="s">
        <v>67</v>
      </c>
      <c r="G39" t="s">
        <v>68</v>
      </c>
      <c r="I39" t="s">
        <v>69</v>
      </c>
      <c r="J39" t="s">
        <v>70</v>
      </c>
      <c r="K39" s="2">
        <v>110.64</v>
      </c>
      <c r="L39">
        <v>167619</v>
      </c>
    </row>
    <row r="40" spans="1:12" x14ac:dyDescent="0.25">
      <c r="A40">
        <v>41</v>
      </c>
      <c r="B40" t="s">
        <v>66</v>
      </c>
      <c r="C40">
        <v>1938351</v>
      </c>
      <c r="D40" t="s">
        <v>10</v>
      </c>
      <c r="E40">
        <v>1938351</v>
      </c>
      <c r="F40" t="s">
        <v>71</v>
      </c>
      <c r="G40" t="s">
        <v>72</v>
      </c>
      <c r="I40" t="s">
        <v>69</v>
      </c>
      <c r="J40" t="s">
        <v>70</v>
      </c>
      <c r="K40" s="2">
        <v>311.8</v>
      </c>
      <c r="L40">
        <v>472380</v>
      </c>
    </row>
    <row r="41" spans="1:12" x14ac:dyDescent="0.25">
      <c r="A41">
        <v>42</v>
      </c>
      <c r="B41" t="s">
        <v>66</v>
      </c>
      <c r="C41">
        <v>1942309</v>
      </c>
      <c r="D41" t="s">
        <v>10</v>
      </c>
      <c r="E41">
        <v>1942309</v>
      </c>
      <c r="F41" t="s">
        <v>73</v>
      </c>
      <c r="I41" t="s">
        <v>33</v>
      </c>
      <c r="K41" s="2">
        <v>-77.95</v>
      </c>
      <c r="L41">
        <v>-118095</v>
      </c>
    </row>
    <row r="42" spans="1:12" x14ac:dyDescent="0.25">
      <c r="A42">
        <v>43</v>
      </c>
      <c r="B42" t="s">
        <v>66</v>
      </c>
      <c r="C42">
        <v>1942310</v>
      </c>
      <c r="D42" t="s">
        <v>10</v>
      </c>
      <c r="E42">
        <v>1942310</v>
      </c>
      <c r="F42" t="s">
        <v>74</v>
      </c>
      <c r="I42" t="s">
        <v>33</v>
      </c>
      <c r="K42" s="2">
        <v>-27.66</v>
      </c>
      <c r="L42">
        <v>-41905</v>
      </c>
    </row>
    <row r="43" spans="1:12" x14ac:dyDescent="0.25">
      <c r="A43">
        <v>44</v>
      </c>
      <c r="B43" t="s">
        <v>66</v>
      </c>
      <c r="C43">
        <v>1942613</v>
      </c>
      <c r="D43" t="s">
        <v>10</v>
      </c>
      <c r="E43">
        <v>1942613</v>
      </c>
      <c r="F43" t="s">
        <v>67</v>
      </c>
      <c r="G43" t="s">
        <v>68</v>
      </c>
      <c r="I43" t="s">
        <v>69</v>
      </c>
      <c r="J43" t="s">
        <v>75</v>
      </c>
      <c r="K43" s="2">
        <v>-110.64</v>
      </c>
      <c r="L43">
        <v>-167619</v>
      </c>
    </row>
    <row r="44" spans="1:12" x14ac:dyDescent="0.25">
      <c r="A44">
        <v>45</v>
      </c>
      <c r="B44" t="s">
        <v>66</v>
      </c>
      <c r="C44">
        <v>1942614</v>
      </c>
      <c r="D44" t="s">
        <v>10</v>
      </c>
      <c r="E44">
        <v>1942614</v>
      </c>
      <c r="F44" t="s">
        <v>71</v>
      </c>
      <c r="G44" t="s">
        <v>72</v>
      </c>
      <c r="I44" t="s">
        <v>69</v>
      </c>
      <c r="J44" t="s">
        <v>76</v>
      </c>
      <c r="K44" s="2">
        <v>-311.8</v>
      </c>
      <c r="L44">
        <v>-472380</v>
      </c>
    </row>
    <row r="45" spans="1:12" x14ac:dyDescent="0.25">
      <c r="A45">
        <v>46</v>
      </c>
      <c r="B45" t="s">
        <v>66</v>
      </c>
      <c r="C45">
        <v>1944524</v>
      </c>
      <c r="D45" t="s">
        <v>10</v>
      </c>
      <c r="E45">
        <v>1944524</v>
      </c>
      <c r="F45" t="s">
        <v>73</v>
      </c>
      <c r="I45" t="s">
        <v>33</v>
      </c>
      <c r="J45" t="s">
        <v>77</v>
      </c>
      <c r="K45" s="2">
        <v>77.95</v>
      </c>
      <c r="L45">
        <v>118095</v>
      </c>
    </row>
    <row r="46" spans="1:12" x14ac:dyDescent="0.25">
      <c r="A46">
        <v>47</v>
      </c>
      <c r="B46" t="s">
        <v>66</v>
      </c>
      <c r="C46">
        <v>1944526</v>
      </c>
      <c r="D46" t="s">
        <v>10</v>
      </c>
      <c r="E46">
        <v>1944526</v>
      </c>
      <c r="F46" t="s">
        <v>73</v>
      </c>
      <c r="I46" t="s">
        <v>33</v>
      </c>
      <c r="K46" s="2">
        <v>-66.010000000000005</v>
      </c>
      <c r="L46">
        <v>-100000</v>
      </c>
    </row>
    <row r="47" spans="1:12" x14ac:dyDescent="0.25">
      <c r="A47">
        <v>48</v>
      </c>
      <c r="B47" t="s">
        <v>66</v>
      </c>
      <c r="C47">
        <v>1944526</v>
      </c>
      <c r="D47" t="s">
        <v>10</v>
      </c>
      <c r="E47">
        <v>1944526</v>
      </c>
      <c r="F47" t="s">
        <v>73</v>
      </c>
      <c r="I47" t="s">
        <v>33</v>
      </c>
      <c r="K47" s="2">
        <v>-11.94</v>
      </c>
      <c r="L47">
        <v>-18095</v>
      </c>
    </row>
    <row r="48" spans="1:12" x14ac:dyDescent="0.25">
      <c r="A48">
        <v>49</v>
      </c>
      <c r="B48" t="s">
        <v>66</v>
      </c>
      <c r="C48">
        <v>1944527</v>
      </c>
      <c r="D48" t="s">
        <v>10</v>
      </c>
      <c r="E48">
        <v>1944527</v>
      </c>
      <c r="F48" t="s">
        <v>74</v>
      </c>
      <c r="I48" t="s">
        <v>33</v>
      </c>
      <c r="J48" t="s">
        <v>78</v>
      </c>
      <c r="K48" s="2">
        <v>27.66</v>
      </c>
      <c r="L48">
        <v>41905</v>
      </c>
    </row>
    <row r="49" spans="1:12" x14ac:dyDescent="0.25">
      <c r="A49">
        <v>50</v>
      </c>
      <c r="B49" t="s">
        <v>66</v>
      </c>
      <c r="C49">
        <v>1944529</v>
      </c>
      <c r="D49" t="s">
        <v>10</v>
      </c>
      <c r="E49">
        <v>1944529</v>
      </c>
      <c r="F49" t="s">
        <v>74</v>
      </c>
      <c r="I49" t="s">
        <v>33</v>
      </c>
      <c r="K49" s="2">
        <v>-23.1</v>
      </c>
      <c r="L49">
        <v>-35000</v>
      </c>
    </row>
    <row r="50" spans="1:12" s="1" customFormat="1" x14ac:dyDescent="0.25">
      <c r="A50" s="1">
        <v>626</v>
      </c>
      <c r="B50" s="1" t="s">
        <v>66</v>
      </c>
      <c r="C50" s="1">
        <v>1944529</v>
      </c>
      <c r="D50" s="1" t="s">
        <v>10</v>
      </c>
      <c r="E50" s="1">
        <v>1944529</v>
      </c>
      <c r="F50" s="1" t="s">
        <v>74</v>
      </c>
      <c r="I50" s="1" t="s">
        <v>33</v>
      </c>
      <c r="K50" s="3">
        <v>-4.5599999999999996</v>
      </c>
      <c r="L50" s="1">
        <v>-6905</v>
      </c>
    </row>
    <row r="51" spans="1:12" x14ac:dyDescent="0.25">
      <c r="A51">
        <v>52</v>
      </c>
      <c r="B51" t="s">
        <v>66</v>
      </c>
      <c r="C51">
        <v>1944530</v>
      </c>
      <c r="D51" t="s">
        <v>10</v>
      </c>
      <c r="E51">
        <v>1944530</v>
      </c>
      <c r="F51" t="s">
        <v>73</v>
      </c>
      <c r="I51" t="s">
        <v>33</v>
      </c>
      <c r="J51" t="s">
        <v>79</v>
      </c>
      <c r="K51" s="2">
        <v>66.010000000000005</v>
      </c>
      <c r="L51">
        <v>100000</v>
      </c>
    </row>
    <row r="52" spans="1:12" x14ac:dyDescent="0.25">
      <c r="A52">
        <v>53</v>
      </c>
      <c r="B52" t="s">
        <v>66</v>
      </c>
      <c r="C52">
        <v>1944530</v>
      </c>
      <c r="D52" t="s">
        <v>10</v>
      </c>
      <c r="E52">
        <v>1944530</v>
      </c>
      <c r="F52" t="s">
        <v>73</v>
      </c>
      <c r="I52" t="s">
        <v>33</v>
      </c>
      <c r="J52" t="s">
        <v>79</v>
      </c>
      <c r="K52" s="2">
        <v>11.94</v>
      </c>
      <c r="L52">
        <v>18095</v>
      </c>
    </row>
    <row r="53" spans="1:12" x14ac:dyDescent="0.25">
      <c r="A53">
        <v>54</v>
      </c>
      <c r="B53" t="s">
        <v>66</v>
      </c>
      <c r="C53">
        <v>1944533</v>
      </c>
      <c r="D53" t="s">
        <v>10</v>
      </c>
      <c r="E53">
        <v>1944533</v>
      </c>
      <c r="F53" t="s">
        <v>73</v>
      </c>
      <c r="I53" t="s">
        <v>33</v>
      </c>
      <c r="K53" s="2">
        <v>-68.569999999999993</v>
      </c>
      <c r="L53">
        <v>-93100</v>
      </c>
    </row>
    <row r="54" spans="1:12" x14ac:dyDescent="0.25">
      <c r="A54">
        <v>55</v>
      </c>
      <c r="B54" t="s">
        <v>66</v>
      </c>
      <c r="C54">
        <v>1944533</v>
      </c>
      <c r="D54" t="s">
        <v>10</v>
      </c>
      <c r="E54">
        <v>1944533</v>
      </c>
      <c r="F54" t="s">
        <v>73</v>
      </c>
      <c r="I54" t="s">
        <v>33</v>
      </c>
      <c r="K54" s="2">
        <v>-9.2200000000000006</v>
      </c>
      <c r="L54">
        <v>-24995</v>
      </c>
    </row>
    <row r="55" spans="1:12" x14ac:dyDescent="0.25">
      <c r="A55">
        <v>56</v>
      </c>
      <c r="B55" t="s">
        <v>66</v>
      </c>
      <c r="C55">
        <v>1944536</v>
      </c>
      <c r="D55" t="s">
        <v>10</v>
      </c>
      <c r="E55">
        <v>1944536</v>
      </c>
      <c r="F55" t="s">
        <v>73</v>
      </c>
      <c r="I55" t="s">
        <v>33</v>
      </c>
      <c r="J55" t="s">
        <v>80</v>
      </c>
      <c r="K55" s="2">
        <v>68.569999999999993</v>
      </c>
      <c r="L55">
        <v>93100</v>
      </c>
    </row>
    <row r="56" spans="1:12" x14ac:dyDescent="0.25">
      <c r="A56">
        <v>57</v>
      </c>
      <c r="B56" t="s">
        <v>66</v>
      </c>
      <c r="C56">
        <v>1944536</v>
      </c>
      <c r="D56" t="s">
        <v>10</v>
      </c>
      <c r="E56">
        <v>1944536</v>
      </c>
      <c r="F56" t="s">
        <v>73</v>
      </c>
      <c r="I56" t="s">
        <v>33</v>
      </c>
      <c r="J56" t="s">
        <v>80</v>
      </c>
      <c r="K56" s="2">
        <v>9.2200000000000006</v>
      </c>
      <c r="L56">
        <v>24995</v>
      </c>
    </row>
    <row r="57" spans="1:12" x14ac:dyDescent="0.25">
      <c r="A57">
        <v>58</v>
      </c>
      <c r="B57" t="s">
        <v>66</v>
      </c>
      <c r="C57">
        <v>1944537</v>
      </c>
      <c r="D57" t="s">
        <v>10</v>
      </c>
      <c r="E57">
        <v>1944537</v>
      </c>
      <c r="F57" t="s">
        <v>73</v>
      </c>
      <c r="I57" t="s">
        <v>33</v>
      </c>
      <c r="K57" s="2">
        <v>-68.73</v>
      </c>
      <c r="L57">
        <v>-93100</v>
      </c>
    </row>
    <row r="58" spans="1:12" s="1" customFormat="1" x14ac:dyDescent="0.25">
      <c r="A58" s="1">
        <v>634</v>
      </c>
      <c r="B58" s="1" t="s">
        <v>66</v>
      </c>
      <c r="C58" s="1">
        <v>1944537</v>
      </c>
      <c r="D58" s="1" t="s">
        <v>10</v>
      </c>
      <c r="E58" s="1">
        <v>1944537</v>
      </c>
      <c r="F58" s="1" t="s">
        <v>73</v>
      </c>
      <c r="I58" s="1" t="s">
        <v>33</v>
      </c>
      <c r="K58" s="3">
        <v>-9.2200000000000006</v>
      </c>
      <c r="L58" s="1">
        <v>-24995</v>
      </c>
    </row>
    <row r="59" spans="1:12" x14ac:dyDescent="0.25">
      <c r="A59">
        <v>60</v>
      </c>
      <c r="B59" t="s">
        <v>81</v>
      </c>
      <c r="C59">
        <v>1948373</v>
      </c>
      <c r="D59" t="s">
        <v>10</v>
      </c>
      <c r="E59">
        <v>1948373</v>
      </c>
      <c r="F59" t="s">
        <v>82</v>
      </c>
      <c r="G59" t="s">
        <v>83</v>
      </c>
      <c r="I59" t="s">
        <v>13</v>
      </c>
      <c r="J59" t="s">
        <v>84</v>
      </c>
      <c r="K59" s="2">
        <v>10.83</v>
      </c>
    </row>
    <row r="60" spans="1:12" x14ac:dyDescent="0.25">
      <c r="A60">
        <v>61</v>
      </c>
      <c r="B60" t="s">
        <v>81</v>
      </c>
      <c r="C60">
        <v>1948373</v>
      </c>
      <c r="D60" t="s">
        <v>10</v>
      </c>
      <c r="E60">
        <v>1948373</v>
      </c>
      <c r="F60" t="s">
        <v>82</v>
      </c>
      <c r="G60" t="s">
        <v>83</v>
      </c>
      <c r="I60" t="s">
        <v>13</v>
      </c>
      <c r="J60" t="s">
        <v>84</v>
      </c>
      <c r="K60" s="2">
        <v>-10.83</v>
      </c>
    </row>
    <row r="61" spans="1:12" x14ac:dyDescent="0.25">
      <c r="A61">
        <v>62</v>
      </c>
      <c r="B61" t="s">
        <v>85</v>
      </c>
      <c r="C61">
        <v>1949268</v>
      </c>
      <c r="D61" t="s">
        <v>10</v>
      </c>
      <c r="E61">
        <v>1949268</v>
      </c>
      <c r="F61" t="s">
        <v>86</v>
      </c>
      <c r="G61" t="s">
        <v>87</v>
      </c>
      <c r="I61" t="s">
        <v>13</v>
      </c>
      <c r="J61" t="s">
        <v>88</v>
      </c>
      <c r="K61" s="2">
        <v>21.39</v>
      </c>
    </row>
    <row r="62" spans="1:12" x14ac:dyDescent="0.25">
      <c r="A62">
        <v>63</v>
      </c>
      <c r="B62" t="s">
        <v>85</v>
      </c>
      <c r="C62">
        <v>1949268</v>
      </c>
      <c r="D62" t="s">
        <v>10</v>
      </c>
      <c r="E62">
        <v>1949268</v>
      </c>
      <c r="F62" t="s">
        <v>86</v>
      </c>
      <c r="G62" t="s">
        <v>87</v>
      </c>
      <c r="I62" t="s">
        <v>13</v>
      </c>
      <c r="J62" t="s">
        <v>88</v>
      </c>
      <c r="K62" s="2">
        <v>-21.39</v>
      </c>
    </row>
    <row r="63" spans="1:12" x14ac:dyDescent="0.25">
      <c r="A63">
        <v>64</v>
      </c>
      <c r="B63" t="s">
        <v>89</v>
      </c>
      <c r="C63">
        <v>1938582</v>
      </c>
      <c r="D63" t="s">
        <v>10</v>
      </c>
      <c r="E63">
        <v>1938582</v>
      </c>
      <c r="F63" t="s">
        <v>90</v>
      </c>
      <c r="G63" t="s">
        <v>91</v>
      </c>
      <c r="I63" t="s">
        <v>69</v>
      </c>
      <c r="J63" t="s">
        <v>92</v>
      </c>
      <c r="K63" s="2">
        <v>662.69</v>
      </c>
      <c r="L63">
        <v>1000000</v>
      </c>
    </row>
    <row r="64" spans="1:12" x14ac:dyDescent="0.25">
      <c r="A64">
        <v>65</v>
      </c>
      <c r="B64" t="s">
        <v>89</v>
      </c>
      <c r="C64">
        <v>1941331</v>
      </c>
      <c r="D64" t="s">
        <v>10</v>
      </c>
      <c r="E64">
        <v>1941331</v>
      </c>
      <c r="F64" t="s">
        <v>90</v>
      </c>
      <c r="G64" t="s">
        <v>91</v>
      </c>
      <c r="I64" t="s">
        <v>69</v>
      </c>
      <c r="J64" t="s">
        <v>93</v>
      </c>
      <c r="K64" s="2">
        <v>-662.69</v>
      </c>
      <c r="L64">
        <v>-1000000</v>
      </c>
    </row>
    <row r="65" spans="1:12" x14ac:dyDescent="0.25">
      <c r="A65">
        <v>66</v>
      </c>
      <c r="B65" t="s">
        <v>94</v>
      </c>
      <c r="C65">
        <v>1948552</v>
      </c>
      <c r="D65" t="s">
        <v>10</v>
      </c>
      <c r="E65">
        <v>1948552</v>
      </c>
      <c r="F65" t="s">
        <v>95</v>
      </c>
      <c r="G65" t="s">
        <v>96</v>
      </c>
      <c r="I65" t="s">
        <v>13</v>
      </c>
      <c r="J65" t="s">
        <v>97</v>
      </c>
      <c r="K65" s="2">
        <v>78.5</v>
      </c>
    </row>
    <row r="66" spans="1:12" x14ac:dyDescent="0.25">
      <c r="A66">
        <v>67</v>
      </c>
      <c r="B66" t="s">
        <v>94</v>
      </c>
      <c r="C66">
        <v>1948552</v>
      </c>
      <c r="D66" t="s">
        <v>10</v>
      </c>
      <c r="E66">
        <v>1948552</v>
      </c>
      <c r="F66" t="s">
        <v>95</v>
      </c>
      <c r="G66" t="s">
        <v>96</v>
      </c>
      <c r="I66" t="s">
        <v>13</v>
      </c>
      <c r="J66" t="s">
        <v>97</v>
      </c>
      <c r="K66" s="2">
        <v>-78.5</v>
      </c>
    </row>
    <row r="67" spans="1:12" x14ac:dyDescent="0.25">
      <c r="A67">
        <v>68</v>
      </c>
      <c r="B67" t="s">
        <v>98</v>
      </c>
      <c r="C67">
        <v>1947967</v>
      </c>
      <c r="D67" t="s">
        <v>10</v>
      </c>
      <c r="E67">
        <v>1947967</v>
      </c>
      <c r="F67" t="s">
        <v>99</v>
      </c>
      <c r="I67" t="s">
        <v>13</v>
      </c>
      <c r="J67" t="s">
        <v>100</v>
      </c>
      <c r="K67" s="2">
        <v>15.87</v>
      </c>
    </row>
    <row r="68" spans="1:12" x14ac:dyDescent="0.25">
      <c r="A68">
        <v>69</v>
      </c>
      <c r="B68" t="s">
        <v>98</v>
      </c>
      <c r="C68">
        <v>1947967</v>
      </c>
      <c r="D68" t="s">
        <v>10</v>
      </c>
      <c r="E68">
        <v>1947967</v>
      </c>
      <c r="F68" t="s">
        <v>99</v>
      </c>
      <c r="I68" t="s">
        <v>13</v>
      </c>
      <c r="J68" t="s">
        <v>100</v>
      </c>
      <c r="K68" s="2">
        <v>-15.87</v>
      </c>
    </row>
    <row r="69" spans="1:12" x14ac:dyDescent="0.25">
      <c r="A69">
        <v>70</v>
      </c>
      <c r="B69" t="s">
        <v>98</v>
      </c>
      <c r="C69">
        <v>1948081</v>
      </c>
      <c r="D69" t="s">
        <v>10</v>
      </c>
      <c r="E69">
        <v>1948081</v>
      </c>
      <c r="F69" t="s">
        <v>101</v>
      </c>
      <c r="G69" t="s">
        <v>102</v>
      </c>
      <c r="I69" t="s">
        <v>13</v>
      </c>
      <c r="K69" s="2">
        <v>5.54</v>
      </c>
    </row>
    <row r="70" spans="1:12" x14ac:dyDescent="0.25">
      <c r="A70">
        <v>71</v>
      </c>
      <c r="B70" t="s">
        <v>98</v>
      </c>
      <c r="C70">
        <v>1948081</v>
      </c>
      <c r="D70" t="s">
        <v>10</v>
      </c>
      <c r="E70">
        <v>1948081</v>
      </c>
      <c r="F70" t="s">
        <v>101</v>
      </c>
      <c r="G70" t="s">
        <v>102</v>
      </c>
      <c r="I70" t="s">
        <v>13</v>
      </c>
      <c r="K70" s="2">
        <v>-5.54</v>
      </c>
    </row>
    <row r="71" spans="1:12" x14ac:dyDescent="0.25">
      <c r="A71">
        <v>72</v>
      </c>
      <c r="B71" t="s">
        <v>98</v>
      </c>
      <c r="C71">
        <v>1948342</v>
      </c>
      <c r="D71" t="s">
        <v>10</v>
      </c>
      <c r="E71">
        <v>1948342</v>
      </c>
      <c r="F71" t="s">
        <v>103</v>
      </c>
      <c r="G71" t="s">
        <v>104</v>
      </c>
      <c r="I71" t="s">
        <v>13</v>
      </c>
      <c r="J71" t="s">
        <v>105</v>
      </c>
      <c r="K71" s="2">
        <v>29.78</v>
      </c>
      <c r="L71">
        <v>44871</v>
      </c>
    </row>
    <row r="72" spans="1:12" x14ac:dyDescent="0.25">
      <c r="A72">
        <v>73</v>
      </c>
      <c r="B72" t="s">
        <v>98</v>
      </c>
      <c r="C72">
        <v>1948342</v>
      </c>
      <c r="D72" t="s">
        <v>10</v>
      </c>
      <c r="E72">
        <v>1948342</v>
      </c>
      <c r="F72" t="s">
        <v>103</v>
      </c>
      <c r="G72" t="s">
        <v>104</v>
      </c>
      <c r="I72" t="s">
        <v>13</v>
      </c>
      <c r="J72" t="s">
        <v>105</v>
      </c>
      <c r="K72" s="2">
        <v>-29.78</v>
      </c>
      <c r="L72">
        <v>-44871</v>
      </c>
    </row>
    <row r="73" spans="1:12" x14ac:dyDescent="0.25">
      <c r="A73">
        <v>74</v>
      </c>
      <c r="B73" t="s">
        <v>98</v>
      </c>
      <c r="C73">
        <v>1948527</v>
      </c>
      <c r="D73" t="s">
        <v>10</v>
      </c>
      <c r="E73">
        <v>1948527</v>
      </c>
      <c r="F73" t="s">
        <v>106</v>
      </c>
      <c r="G73" t="s">
        <v>107</v>
      </c>
      <c r="H73" t="s">
        <v>108</v>
      </c>
      <c r="I73" t="s">
        <v>13</v>
      </c>
      <c r="J73" t="s">
        <v>109</v>
      </c>
      <c r="K73" s="2">
        <v>88.65</v>
      </c>
    </row>
    <row r="74" spans="1:12" x14ac:dyDescent="0.25">
      <c r="A74">
        <v>75</v>
      </c>
      <c r="B74" t="s">
        <v>98</v>
      </c>
      <c r="C74">
        <v>1948527</v>
      </c>
      <c r="D74" t="s">
        <v>10</v>
      </c>
      <c r="E74">
        <v>1948527</v>
      </c>
      <c r="F74" t="s">
        <v>106</v>
      </c>
      <c r="G74" t="s">
        <v>107</v>
      </c>
      <c r="H74" t="s">
        <v>108</v>
      </c>
      <c r="I74" t="s">
        <v>13</v>
      </c>
      <c r="J74" t="s">
        <v>109</v>
      </c>
      <c r="K74" s="2">
        <v>-88.65</v>
      </c>
    </row>
    <row r="75" spans="1:12" x14ac:dyDescent="0.25">
      <c r="A75">
        <v>76</v>
      </c>
      <c r="B75" t="s">
        <v>98</v>
      </c>
      <c r="C75">
        <v>1948530</v>
      </c>
      <c r="D75" t="s">
        <v>10</v>
      </c>
      <c r="E75">
        <v>1948530</v>
      </c>
      <c r="F75" t="s">
        <v>110</v>
      </c>
      <c r="G75" t="s">
        <v>111</v>
      </c>
      <c r="H75" t="s">
        <v>112</v>
      </c>
      <c r="I75" t="s">
        <v>13</v>
      </c>
      <c r="J75" t="s">
        <v>113</v>
      </c>
      <c r="K75" s="2">
        <v>9.65</v>
      </c>
    </row>
    <row r="76" spans="1:12" x14ac:dyDescent="0.25">
      <c r="A76">
        <v>77</v>
      </c>
      <c r="B76" t="s">
        <v>98</v>
      </c>
      <c r="C76">
        <v>1948530</v>
      </c>
      <c r="D76" t="s">
        <v>10</v>
      </c>
      <c r="E76">
        <v>1948530</v>
      </c>
      <c r="F76" t="s">
        <v>110</v>
      </c>
      <c r="G76" t="s">
        <v>111</v>
      </c>
      <c r="H76" t="s">
        <v>112</v>
      </c>
      <c r="I76" t="s">
        <v>13</v>
      </c>
      <c r="J76" t="s">
        <v>113</v>
      </c>
      <c r="K76" s="2">
        <v>-9.65</v>
      </c>
    </row>
    <row r="77" spans="1:12" x14ac:dyDescent="0.25">
      <c r="A77">
        <v>78</v>
      </c>
      <c r="B77" t="s">
        <v>98</v>
      </c>
      <c r="C77">
        <v>1949961</v>
      </c>
      <c r="D77" t="s">
        <v>10</v>
      </c>
      <c r="E77">
        <v>1949961</v>
      </c>
      <c r="F77" t="s">
        <v>114</v>
      </c>
      <c r="G77" t="s">
        <v>115</v>
      </c>
      <c r="I77" t="s">
        <v>13</v>
      </c>
      <c r="J77" t="s">
        <v>116</v>
      </c>
      <c r="K77" s="2">
        <v>26.83</v>
      </c>
    </row>
    <row r="78" spans="1:12" x14ac:dyDescent="0.25">
      <c r="A78">
        <v>79</v>
      </c>
      <c r="B78" t="s">
        <v>98</v>
      </c>
      <c r="C78">
        <v>1949961</v>
      </c>
      <c r="D78" t="s">
        <v>10</v>
      </c>
      <c r="E78">
        <v>1949961</v>
      </c>
      <c r="F78" t="s">
        <v>114</v>
      </c>
      <c r="G78" t="s">
        <v>115</v>
      </c>
      <c r="I78" t="s">
        <v>13</v>
      </c>
      <c r="J78" t="s">
        <v>116</v>
      </c>
      <c r="K78" s="2">
        <v>-26.83</v>
      </c>
    </row>
    <row r="79" spans="1:12" x14ac:dyDescent="0.25">
      <c r="A79">
        <v>80</v>
      </c>
      <c r="B79" t="s">
        <v>117</v>
      </c>
      <c r="C79">
        <v>1948371</v>
      </c>
      <c r="D79" t="s">
        <v>10</v>
      </c>
      <c r="E79">
        <v>1948371</v>
      </c>
      <c r="F79" t="s">
        <v>118</v>
      </c>
      <c r="G79" t="s">
        <v>119</v>
      </c>
      <c r="I79" t="s">
        <v>13</v>
      </c>
      <c r="J79" t="s">
        <v>120</v>
      </c>
      <c r="K79" s="2">
        <v>17.829999999999998</v>
      </c>
    </row>
    <row r="80" spans="1:12" x14ac:dyDescent="0.25">
      <c r="A80">
        <v>81</v>
      </c>
      <c r="B80" t="s">
        <v>117</v>
      </c>
      <c r="C80">
        <v>1948371</v>
      </c>
      <c r="D80" t="s">
        <v>10</v>
      </c>
      <c r="E80">
        <v>1948371</v>
      </c>
      <c r="F80" t="s">
        <v>118</v>
      </c>
      <c r="G80" t="s">
        <v>119</v>
      </c>
      <c r="I80" t="s">
        <v>13</v>
      </c>
      <c r="J80" t="s">
        <v>120</v>
      </c>
      <c r="K80" s="2">
        <v>-17.829999999999998</v>
      </c>
    </row>
    <row r="81" spans="1:12" x14ac:dyDescent="0.25">
      <c r="A81">
        <v>82</v>
      </c>
      <c r="B81" t="s">
        <v>121</v>
      </c>
      <c r="C81">
        <v>1947231</v>
      </c>
      <c r="D81" t="s">
        <v>10</v>
      </c>
      <c r="E81">
        <v>1947231</v>
      </c>
      <c r="F81" t="s">
        <v>122</v>
      </c>
      <c r="G81" t="s">
        <v>123</v>
      </c>
      <c r="I81" t="s">
        <v>13</v>
      </c>
      <c r="J81" t="s">
        <v>124</v>
      </c>
      <c r="K81" s="2">
        <v>17</v>
      </c>
      <c r="L81">
        <v>25415</v>
      </c>
    </row>
    <row r="82" spans="1:12" x14ac:dyDescent="0.25">
      <c r="A82">
        <v>83</v>
      </c>
      <c r="B82" t="s">
        <v>121</v>
      </c>
      <c r="C82">
        <v>1947231</v>
      </c>
      <c r="D82" t="s">
        <v>10</v>
      </c>
      <c r="E82">
        <v>1947231</v>
      </c>
      <c r="F82" t="s">
        <v>122</v>
      </c>
      <c r="G82" t="s">
        <v>123</v>
      </c>
      <c r="I82" t="s">
        <v>13</v>
      </c>
      <c r="J82" t="s">
        <v>124</v>
      </c>
      <c r="K82" s="2">
        <v>-17</v>
      </c>
      <c r="L82">
        <v>-25415</v>
      </c>
    </row>
    <row r="83" spans="1:12" x14ac:dyDescent="0.25">
      <c r="A83">
        <v>84</v>
      </c>
      <c r="B83" t="s">
        <v>121</v>
      </c>
      <c r="C83">
        <v>1947233</v>
      </c>
      <c r="D83" t="s">
        <v>10</v>
      </c>
      <c r="E83">
        <v>1947233</v>
      </c>
      <c r="F83" t="s">
        <v>122</v>
      </c>
      <c r="G83" t="s">
        <v>125</v>
      </c>
      <c r="I83" t="s">
        <v>13</v>
      </c>
      <c r="J83" t="s">
        <v>126</v>
      </c>
      <c r="K83" s="2">
        <v>41.75</v>
      </c>
    </row>
    <row r="84" spans="1:12" x14ac:dyDescent="0.25">
      <c r="A84">
        <v>85</v>
      </c>
      <c r="B84" t="s">
        <v>121</v>
      </c>
      <c r="C84">
        <v>1947233</v>
      </c>
      <c r="D84" t="s">
        <v>10</v>
      </c>
      <c r="E84">
        <v>1947233</v>
      </c>
      <c r="F84" t="s">
        <v>122</v>
      </c>
      <c r="G84" t="s">
        <v>125</v>
      </c>
      <c r="I84" t="s">
        <v>13</v>
      </c>
      <c r="J84" t="s">
        <v>126</v>
      </c>
      <c r="K84" s="2">
        <v>-41.75</v>
      </c>
    </row>
    <row r="85" spans="1:12" x14ac:dyDescent="0.25">
      <c r="A85">
        <v>86</v>
      </c>
      <c r="B85" t="s">
        <v>121</v>
      </c>
      <c r="C85">
        <v>1947234</v>
      </c>
      <c r="D85" t="s">
        <v>10</v>
      </c>
      <c r="E85">
        <v>1947234</v>
      </c>
      <c r="F85" t="s">
        <v>122</v>
      </c>
      <c r="G85" t="s">
        <v>123</v>
      </c>
      <c r="I85" t="s">
        <v>13</v>
      </c>
      <c r="J85" t="s">
        <v>127</v>
      </c>
      <c r="K85" s="2">
        <v>-17</v>
      </c>
      <c r="L85">
        <v>-25415</v>
      </c>
    </row>
    <row r="86" spans="1:12" x14ac:dyDescent="0.25">
      <c r="A86">
        <v>87</v>
      </c>
      <c r="B86" t="s">
        <v>121</v>
      </c>
      <c r="C86">
        <v>1947234</v>
      </c>
      <c r="D86" t="s">
        <v>10</v>
      </c>
      <c r="E86">
        <v>1947234</v>
      </c>
      <c r="F86" t="s">
        <v>122</v>
      </c>
      <c r="G86" t="s">
        <v>123</v>
      </c>
      <c r="I86" t="s">
        <v>13</v>
      </c>
      <c r="J86" t="s">
        <v>127</v>
      </c>
      <c r="K86" s="2">
        <v>17</v>
      </c>
      <c r="L86">
        <v>25415</v>
      </c>
    </row>
    <row r="87" spans="1:12" x14ac:dyDescent="0.25">
      <c r="A87">
        <v>88</v>
      </c>
      <c r="B87" t="s">
        <v>121</v>
      </c>
      <c r="C87">
        <v>1948346</v>
      </c>
      <c r="D87" t="s">
        <v>10</v>
      </c>
      <c r="E87">
        <v>1948346</v>
      </c>
      <c r="F87" t="s">
        <v>122</v>
      </c>
      <c r="G87" t="s">
        <v>125</v>
      </c>
      <c r="I87" t="s">
        <v>13</v>
      </c>
      <c r="J87" t="s">
        <v>128</v>
      </c>
      <c r="K87" s="2">
        <v>-41.75</v>
      </c>
    </row>
    <row r="88" spans="1:12" x14ac:dyDescent="0.25">
      <c r="A88">
        <v>89</v>
      </c>
      <c r="B88" t="s">
        <v>121</v>
      </c>
      <c r="C88">
        <v>1948346</v>
      </c>
      <c r="D88" t="s">
        <v>10</v>
      </c>
      <c r="E88">
        <v>1948346</v>
      </c>
      <c r="F88" t="s">
        <v>122</v>
      </c>
      <c r="G88" t="s">
        <v>125</v>
      </c>
      <c r="I88" t="s">
        <v>13</v>
      </c>
      <c r="J88" t="s">
        <v>128</v>
      </c>
      <c r="K88" s="2">
        <v>41.75</v>
      </c>
    </row>
    <row r="89" spans="1:12" x14ac:dyDescent="0.25">
      <c r="A89">
        <v>90</v>
      </c>
      <c r="B89" t="s">
        <v>121</v>
      </c>
      <c r="C89">
        <v>1948347</v>
      </c>
      <c r="D89" t="s">
        <v>10</v>
      </c>
      <c r="E89">
        <v>1948347</v>
      </c>
      <c r="F89" t="s">
        <v>122</v>
      </c>
      <c r="G89" t="s">
        <v>125</v>
      </c>
      <c r="I89" t="s">
        <v>13</v>
      </c>
      <c r="J89" t="s">
        <v>126</v>
      </c>
      <c r="K89" s="2">
        <v>41.75</v>
      </c>
    </row>
    <row r="90" spans="1:12" x14ac:dyDescent="0.25">
      <c r="A90">
        <v>91</v>
      </c>
      <c r="B90" t="s">
        <v>121</v>
      </c>
      <c r="C90">
        <v>1948347</v>
      </c>
      <c r="D90" t="s">
        <v>10</v>
      </c>
      <c r="E90">
        <v>1948347</v>
      </c>
      <c r="F90" t="s">
        <v>122</v>
      </c>
      <c r="G90" t="s">
        <v>125</v>
      </c>
      <c r="I90" t="s">
        <v>13</v>
      </c>
      <c r="J90" t="s">
        <v>126</v>
      </c>
      <c r="K90" s="2">
        <v>-41.75</v>
      </c>
    </row>
    <row r="91" spans="1:12" x14ac:dyDescent="0.25">
      <c r="A91">
        <v>92</v>
      </c>
      <c r="B91" t="s">
        <v>121</v>
      </c>
      <c r="C91">
        <v>1948460</v>
      </c>
      <c r="D91" t="s">
        <v>10</v>
      </c>
      <c r="E91">
        <v>1948460</v>
      </c>
      <c r="F91" t="s">
        <v>129</v>
      </c>
      <c r="G91" t="s">
        <v>130</v>
      </c>
      <c r="I91" t="s">
        <v>13</v>
      </c>
      <c r="K91" s="2">
        <v>13.55</v>
      </c>
    </row>
    <row r="92" spans="1:12" x14ac:dyDescent="0.25">
      <c r="A92">
        <v>93</v>
      </c>
      <c r="B92" t="s">
        <v>121</v>
      </c>
      <c r="C92">
        <v>1948460</v>
      </c>
      <c r="D92" t="s">
        <v>10</v>
      </c>
      <c r="E92">
        <v>1948460</v>
      </c>
      <c r="F92" t="s">
        <v>129</v>
      </c>
      <c r="G92" t="s">
        <v>130</v>
      </c>
      <c r="I92" t="s">
        <v>13</v>
      </c>
      <c r="K92" s="2">
        <v>-13.55</v>
      </c>
    </row>
    <row r="93" spans="1:12" x14ac:dyDescent="0.25">
      <c r="A93">
        <v>94</v>
      </c>
      <c r="B93" t="s">
        <v>121</v>
      </c>
      <c r="C93">
        <v>1948462</v>
      </c>
      <c r="D93" t="s">
        <v>10</v>
      </c>
      <c r="E93">
        <v>1948462</v>
      </c>
      <c r="F93" t="s">
        <v>131</v>
      </c>
      <c r="G93" t="s">
        <v>132</v>
      </c>
      <c r="I93" t="s">
        <v>13</v>
      </c>
      <c r="K93" s="2">
        <v>1.99</v>
      </c>
    </row>
    <row r="94" spans="1:12" x14ac:dyDescent="0.25">
      <c r="A94">
        <v>95</v>
      </c>
      <c r="B94" t="s">
        <v>121</v>
      </c>
      <c r="C94">
        <v>1948462</v>
      </c>
      <c r="D94" t="s">
        <v>10</v>
      </c>
      <c r="E94">
        <v>1948462</v>
      </c>
      <c r="F94" t="s">
        <v>131</v>
      </c>
      <c r="G94" t="s">
        <v>132</v>
      </c>
      <c r="I94" t="s">
        <v>13</v>
      </c>
      <c r="K94" s="2">
        <v>-1.99</v>
      </c>
    </row>
    <row r="95" spans="1:12" x14ac:dyDescent="0.25">
      <c r="A95">
        <v>96</v>
      </c>
      <c r="B95" t="s">
        <v>133</v>
      </c>
      <c r="C95">
        <v>1948940</v>
      </c>
      <c r="D95" t="s">
        <v>10</v>
      </c>
      <c r="E95">
        <v>1948940</v>
      </c>
      <c r="F95" t="s">
        <v>134</v>
      </c>
      <c r="G95" t="s">
        <v>135</v>
      </c>
      <c r="I95" t="s">
        <v>13</v>
      </c>
      <c r="K95" s="2">
        <v>79.47</v>
      </c>
    </row>
    <row r="96" spans="1:12" x14ac:dyDescent="0.25">
      <c r="A96">
        <v>97</v>
      </c>
      <c r="B96" t="s">
        <v>133</v>
      </c>
      <c r="C96">
        <v>1948940</v>
      </c>
      <c r="D96" t="s">
        <v>10</v>
      </c>
      <c r="E96">
        <v>1948940</v>
      </c>
      <c r="F96" t="s">
        <v>134</v>
      </c>
      <c r="G96" t="s">
        <v>135</v>
      </c>
      <c r="I96" t="s">
        <v>13</v>
      </c>
      <c r="K96" s="2">
        <v>-79.47</v>
      </c>
    </row>
    <row r="97" spans="1:12" x14ac:dyDescent="0.25">
      <c r="A97">
        <v>98</v>
      </c>
      <c r="B97" t="s">
        <v>133</v>
      </c>
      <c r="C97">
        <v>1950015</v>
      </c>
      <c r="D97" t="s">
        <v>10</v>
      </c>
      <c r="E97">
        <v>1950015</v>
      </c>
      <c r="F97" t="s">
        <v>136</v>
      </c>
      <c r="G97" t="s">
        <v>137</v>
      </c>
      <c r="I97" t="s">
        <v>13</v>
      </c>
      <c r="J97" t="s">
        <v>134</v>
      </c>
      <c r="K97" s="2">
        <v>79.47</v>
      </c>
    </row>
    <row r="98" spans="1:12" x14ac:dyDescent="0.25">
      <c r="A98">
        <v>99</v>
      </c>
      <c r="B98" t="s">
        <v>133</v>
      </c>
      <c r="C98">
        <v>1950015</v>
      </c>
      <c r="D98" t="s">
        <v>10</v>
      </c>
      <c r="E98">
        <v>1950015</v>
      </c>
      <c r="F98" t="s">
        <v>136</v>
      </c>
      <c r="G98" t="s">
        <v>137</v>
      </c>
      <c r="I98" t="s">
        <v>13</v>
      </c>
      <c r="J98" t="s">
        <v>134</v>
      </c>
      <c r="K98" s="2">
        <v>-79.47</v>
      </c>
    </row>
    <row r="99" spans="1:12" x14ac:dyDescent="0.25">
      <c r="A99">
        <v>100</v>
      </c>
      <c r="B99" t="s">
        <v>133</v>
      </c>
      <c r="C99">
        <v>1950034</v>
      </c>
      <c r="D99" t="s">
        <v>10</v>
      </c>
      <c r="E99">
        <v>1950034</v>
      </c>
      <c r="F99" t="s">
        <v>134</v>
      </c>
      <c r="G99" t="s">
        <v>135</v>
      </c>
      <c r="I99" t="s">
        <v>13</v>
      </c>
      <c r="J99" t="s">
        <v>138</v>
      </c>
      <c r="K99" s="2">
        <v>-79.47</v>
      </c>
    </row>
    <row r="100" spans="1:12" x14ac:dyDescent="0.25">
      <c r="A100">
        <v>101</v>
      </c>
      <c r="B100" t="s">
        <v>133</v>
      </c>
      <c r="C100">
        <v>1950034</v>
      </c>
      <c r="D100" t="s">
        <v>10</v>
      </c>
      <c r="E100">
        <v>1950034</v>
      </c>
      <c r="F100" t="s">
        <v>134</v>
      </c>
      <c r="G100" t="s">
        <v>135</v>
      </c>
      <c r="I100" t="s">
        <v>13</v>
      </c>
      <c r="J100" t="s">
        <v>138</v>
      </c>
      <c r="K100" s="2">
        <v>79.47</v>
      </c>
    </row>
    <row r="101" spans="1:12" x14ac:dyDescent="0.25">
      <c r="A101">
        <v>102</v>
      </c>
      <c r="B101" t="s">
        <v>139</v>
      </c>
      <c r="C101">
        <v>1949494</v>
      </c>
      <c r="D101" t="s">
        <v>10</v>
      </c>
      <c r="E101">
        <v>1949494</v>
      </c>
      <c r="F101" t="s">
        <v>140</v>
      </c>
      <c r="G101" t="s">
        <v>141</v>
      </c>
      <c r="I101" t="s">
        <v>13</v>
      </c>
      <c r="J101" t="s">
        <v>142</v>
      </c>
      <c r="K101" s="2">
        <v>115.17</v>
      </c>
    </row>
    <row r="102" spans="1:12" x14ac:dyDescent="0.25">
      <c r="A102">
        <v>103</v>
      </c>
      <c r="B102" t="s">
        <v>139</v>
      </c>
      <c r="C102">
        <v>1949494</v>
      </c>
      <c r="D102" t="s">
        <v>10</v>
      </c>
      <c r="E102">
        <v>1949494</v>
      </c>
      <c r="F102" t="s">
        <v>140</v>
      </c>
      <c r="G102" t="s">
        <v>141</v>
      </c>
      <c r="I102" t="s">
        <v>13</v>
      </c>
      <c r="J102" t="s">
        <v>142</v>
      </c>
      <c r="K102" s="2">
        <v>-115.17</v>
      </c>
    </row>
    <row r="103" spans="1:12" x14ac:dyDescent="0.25">
      <c r="A103">
        <v>104</v>
      </c>
      <c r="B103" t="s">
        <v>143</v>
      </c>
      <c r="C103">
        <v>1948627</v>
      </c>
      <c r="D103" t="s">
        <v>10</v>
      </c>
      <c r="E103">
        <v>1948627</v>
      </c>
      <c r="F103" t="s">
        <v>144</v>
      </c>
      <c r="G103" t="s">
        <v>145</v>
      </c>
      <c r="I103" t="s">
        <v>13</v>
      </c>
      <c r="J103" t="s">
        <v>146</v>
      </c>
      <c r="K103" s="2">
        <v>11.45</v>
      </c>
    </row>
    <row r="104" spans="1:12" x14ac:dyDescent="0.25">
      <c r="A104">
        <v>105</v>
      </c>
      <c r="B104" t="s">
        <v>143</v>
      </c>
      <c r="C104">
        <v>1948627</v>
      </c>
      <c r="D104" t="s">
        <v>10</v>
      </c>
      <c r="E104">
        <v>1948627</v>
      </c>
      <c r="F104" t="s">
        <v>144</v>
      </c>
      <c r="G104" t="s">
        <v>145</v>
      </c>
      <c r="I104" t="s">
        <v>13</v>
      </c>
      <c r="J104" t="s">
        <v>146</v>
      </c>
      <c r="K104" s="2">
        <v>-11.45</v>
      </c>
    </row>
    <row r="105" spans="1:12" x14ac:dyDescent="0.25">
      <c r="A105">
        <v>106</v>
      </c>
      <c r="B105" t="s">
        <v>147</v>
      </c>
      <c r="C105">
        <v>1948526</v>
      </c>
      <c r="D105" t="s">
        <v>10</v>
      </c>
      <c r="E105">
        <v>1948526</v>
      </c>
      <c r="F105" t="s">
        <v>148</v>
      </c>
      <c r="G105" t="s">
        <v>149</v>
      </c>
      <c r="H105" t="s">
        <v>150</v>
      </c>
      <c r="I105" t="s">
        <v>13</v>
      </c>
      <c r="J105" t="s">
        <v>151</v>
      </c>
      <c r="K105" s="2">
        <v>74.040000000000006</v>
      </c>
    </row>
    <row r="106" spans="1:12" x14ac:dyDescent="0.25">
      <c r="A106">
        <v>107</v>
      </c>
      <c r="B106" t="s">
        <v>147</v>
      </c>
      <c r="C106">
        <v>1948526</v>
      </c>
      <c r="D106" t="s">
        <v>10</v>
      </c>
      <c r="E106">
        <v>1948526</v>
      </c>
      <c r="F106" t="s">
        <v>148</v>
      </c>
      <c r="G106" t="s">
        <v>149</v>
      </c>
      <c r="H106" t="s">
        <v>150</v>
      </c>
      <c r="I106" t="s">
        <v>13</v>
      </c>
      <c r="J106" t="s">
        <v>151</v>
      </c>
      <c r="K106" s="2">
        <v>-74.040000000000006</v>
      </c>
    </row>
    <row r="107" spans="1:12" x14ac:dyDescent="0.25">
      <c r="A107">
        <v>108</v>
      </c>
      <c r="B107" t="s">
        <v>152</v>
      </c>
      <c r="C107">
        <v>1948079</v>
      </c>
      <c r="D107" t="s">
        <v>10</v>
      </c>
      <c r="E107">
        <v>1948079</v>
      </c>
      <c r="F107" t="s">
        <v>153</v>
      </c>
      <c r="G107" t="s">
        <v>154</v>
      </c>
      <c r="I107" t="s">
        <v>13</v>
      </c>
      <c r="K107" s="2">
        <v>11.17</v>
      </c>
    </row>
    <row r="108" spans="1:12" x14ac:dyDescent="0.25">
      <c r="A108">
        <v>109</v>
      </c>
      <c r="B108" t="s">
        <v>152</v>
      </c>
      <c r="C108">
        <v>1948079</v>
      </c>
      <c r="D108" t="s">
        <v>10</v>
      </c>
      <c r="E108">
        <v>1948079</v>
      </c>
      <c r="F108" t="s">
        <v>153</v>
      </c>
      <c r="G108" t="s">
        <v>154</v>
      </c>
      <c r="I108" t="s">
        <v>13</v>
      </c>
      <c r="K108" s="2">
        <v>-11.17</v>
      </c>
    </row>
    <row r="109" spans="1:12" x14ac:dyDescent="0.25">
      <c r="A109">
        <v>110</v>
      </c>
      <c r="B109" t="s">
        <v>152</v>
      </c>
      <c r="C109">
        <v>1948341</v>
      </c>
      <c r="D109" t="s">
        <v>10</v>
      </c>
      <c r="E109">
        <v>1948341</v>
      </c>
      <c r="F109" t="s">
        <v>155</v>
      </c>
      <c r="I109" t="s">
        <v>13</v>
      </c>
      <c r="J109" t="s">
        <v>156</v>
      </c>
      <c r="K109" s="2">
        <v>38.130000000000003</v>
      </c>
      <c r="L109">
        <v>56772</v>
      </c>
    </row>
    <row r="110" spans="1:12" x14ac:dyDescent="0.25">
      <c r="A110">
        <v>111</v>
      </c>
      <c r="B110" t="s">
        <v>152</v>
      </c>
      <c r="C110">
        <v>1948341</v>
      </c>
      <c r="D110" t="s">
        <v>10</v>
      </c>
      <c r="E110">
        <v>1948341</v>
      </c>
      <c r="F110" t="s">
        <v>155</v>
      </c>
      <c r="I110" t="s">
        <v>13</v>
      </c>
      <c r="J110" t="s">
        <v>156</v>
      </c>
      <c r="K110" s="2">
        <v>-38.130000000000003</v>
      </c>
      <c r="L110">
        <v>-56772</v>
      </c>
    </row>
    <row r="111" spans="1:12" x14ac:dyDescent="0.25">
      <c r="A111">
        <v>112</v>
      </c>
      <c r="B111" t="s">
        <v>157</v>
      </c>
      <c r="C111">
        <v>1944633</v>
      </c>
      <c r="D111" t="s">
        <v>10</v>
      </c>
      <c r="E111">
        <v>1944633</v>
      </c>
      <c r="F111" t="s">
        <v>158</v>
      </c>
      <c r="G111" t="s">
        <v>159</v>
      </c>
      <c r="H111" t="s">
        <v>160</v>
      </c>
      <c r="I111" t="s">
        <v>13</v>
      </c>
      <c r="J111" t="s">
        <v>160</v>
      </c>
      <c r="K111" s="2">
        <v>39.369999999999997</v>
      </c>
    </row>
    <row r="112" spans="1:12" x14ac:dyDescent="0.25">
      <c r="A112">
        <v>113</v>
      </c>
      <c r="B112" t="s">
        <v>157</v>
      </c>
      <c r="C112">
        <v>1944633</v>
      </c>
      <c r="D112" t="s">
        <v>10</v>
      </c>
      <c r="E112">
        <v>1944633</v>
      </c>
      <c r="F112" t="s">
        <v>158</v>
      </c>
      <c r="G112" t="s">
        <v>159</v>
      </c>
      <c r="H112" t="s">
        <v>160</v>
      </c>
      <c r="I112" t="s">
        <v>13</v>
      </c>
      <c r="J112" t="s">
        <v>160</v>
      </c>
      <c r="K112" s="2">
        <v>-39.369999999999997</v>
      </c>
    </row>
    <row r="113" spans="1:11" x14ac:dyDescent="0.25">
      <c r="A113">
        <v>114</v>
      </c>
      <c r="B113" t="s">
        <v>157</v>
      </c>
      <c r="C113">
        <v>1948370</v>
      </c>
      <c r="D113" t="s">
        <v>10</v>
      </c>
      <c r="E113">
        <v>1948370</v>
      </c>
      <c r="F113" t="s">
        <v>161</v>
      </c>
      <c r="G113" t="s">
        <v>162</v>
      </c>
      <c r="I113" t="s">
        <v>13</v>
      </c>
      <c r="J113" t="s">
        <v>160</v>
      </c>
      <c r="K113" s="2">
        <v>39.369999999999997</v>
      </c>
    </row>
    <row r="114" spans="1:11" x14ac:dyDescent="0.25">
      <c r="A114">
        <v>115</v>
      </c>
      <c r="B114" t="s">
        <v>157</v>
      </c>
      <c r="C114">
        <v>1948370</v>
      </c>
      <c r="D114" t="s">
        <v>10</v>
      </c>
      <c r="E114">
        <v>1948370</v>
      </c>
      <c r="F114" t="s">
        <v>161</v>
      </c>
      <c r="G114" t="s">
        <v>162</v>
      </c>
      <c r="I114" t="s">
        <v>13</v>
      </c>
      <c r="J114" t="s">
        <v>160</v>
      </c>
      <c r="K114" s="2">
        <v>-39.369999999999997</v>
      </c>
    </row>
    <row r="115" spans="1:11" x14ac:dyDescent="0.25">
      <c r="A115">
        <v>116</v>
      </c>
      <c r="B115" t="s">
        <v>157</v>
      </c>
      <c r="C115">
        <v>1948380</v>
      </c>
      <c r="D115" t="s">
        <v>10</v>
      </c>
      <c r="E115">
        <v>1948380</v>
      </c>
      <c r="F115" t="s">
        <v>161</v>
      </c>
      <c r="G115" t="s">
        <v>162</v>
      </c>
      <c r="I115" t="s">
        <v>13</v>
      </c>
      <c r="J115" t="s">
        <v>163</v>
      </c>
      <c r="K115" s="2">
        <v>-39.369999999999997</v>
      </c>
    </row>
    <row r="116" spans="1:11" x14ac:dyDescent="0.25">
      <c r="A116">
        <v>117</v>
      </c>
      <c r="B116" t="s">
        <v>157</v>
      </c>
      <c r="C116">
        <v>1948380</v>
      </c>
      <c r="D116" t="s">
        <v>10</v>
      </c>
      <c r="E116">
        <v>1948380</v>
      </c>
      <c r="F116" t="s">
        <v>161</v>
      </c>
      <c r="G116" t="s">
        <v>162</v>
      </c>
      <c r="I116" t="s">
        <v>13</v>
      </c>
      <c r="J116" t="s">
        <v>163</v>
      </c>
      <c r="K116" s="2">
        <v>39.369999999999997</v>
      </c>
    </row>
    <row r="117" spans="1:11" x14ac:dyDescent="0.25">
      <c r="A117">
        <v>118</v>
      </c>
      <c r="B117" t="s">
        <v>164</v>
      </c>
      <c r="C117">
        <v>1948942</v>
      </c>
      <c r="D117" t="s">
        <v>10</v>
      </c>
      <c r="E117">
        <v>1948942</v>
      </c>
      <c r="F117" t="s">
        <v>165</v>
      </c>
      <c r="G117" t="s">
        <v>166</v>
      </c>
      <c r="I117" t="s">
        <v>13</v>
      </c>
      <c r="J117" t="s">
        <v>167</v>
      </c>
      <c r="K117" s="2">
        <v>46.84</v>
      </c>
    </row>
    <row r="118" spans="1:11" x14ac:dyDescent="0.25">
      <c r="A118">
        <v>119</v>
      </c>
      <c r="B118" t="s">
        <v>164</v>
      </c>
      <c r="C118">
        <v>1948942</v>
      </c>
      <c r="D118" t="s">
        <v>10</v>
      </c>
      <c r="E118">
        <v>1948942</v>
      </c>
      <c r="F118" t="s">
        <v>165</v>
      </c>
      <c r="G118" t="s">
        <v>166</v>
      </c>
      <c r="I118" t="s">
        <v>13</v>
      </c>
      <c r="J118" t="s">
        <v>167</v>
      </c>
      <c r="K118" s="2">
        <v>-46.84</v>
      </c>
    </row>
    <row r="119" spans="1:11" x14ac:dyDescent="0.25">
      <c r="A119">
        <v>120</v>
      </c>
      <c r="B119" t="s">
        <v>164</v>
      </c>
      <c r="C119">
        <v>1950016</v>
      </c>
      <c r="D119" t="s">
        <v>10</v>
      </c>
      <c r="E119">
        <v>1950016</v>
      </c>
      <c r="F119" t="s">
        <v>168</v>
      </c>
      <c r="G119" t="s">
        <v>169</v>
      </c>
      <c r="I119" t="s">
        <v>13</v>
      </c>
      <c r="J119" t="s">
        <v>167</v>
      </c>
      <c r="K119" s="2">
        <v>94.39</v>
      </c>
    </row>
    <row r="120" spans="1:11" x14ac:dyDescent="0.25">
      <c r="A120">
        <v>121</v>
      </c>
      <c r="B120" t="s">
        <v>164</v>
      </c>
      <c r="C120">
        <v>1950016</v>
      </c>
      <c r="D120" t="s">
        <v>10</v>
      </c>
      <c r="E120">
        <v>1950016</v>
      </c>
      <c r="F120" t="s">
        <v>168</v>
      </c>
      <c r="G120" t="s">
        <v>169</v>
      </c>
      <c r="I120" t="s">
        <v>13</v>
      </c>
      <c r="J120" t="s">
        <v>167</v>
      </c>
      <c r="K120" s="2">
        <v>-94.39</v>
      </c>
    </row>
    <row r="121" spans="1:11" x14ac:dyDescent="0.25">
      <c r="A121">
        <v>122</v>
      </c>
      <c r="B121" t="s">
        <v>164</v>
      </c>
      <c r="C121">
        <v>1950035</v>
      </c>
      <c r="D121" t="s">
        <v>10</v>
      </c>
      <c r="E121">
        <v>1950035</v>
      </c>
      <c r="F121" t="s">
        <v>165</v>
      </c>
      <c r="G121" t="s">
        <v>166</v>
      </c>
      <c r="I121" t="s">
        <v>13</v>
      </c>
      <c r="J121" t="s">
        <v>170</v>
      </c>
      <c r="K121" s="2">
        <v>-46.84</v>
      </c>
    </row>
    <row r="122" spans="1:11" x14ac:dyDescent="0.25">
      <c r="A122">
        <v>123</v>
      </c>
      <c r="B122" t="s">
        <v>164</v>
      </c>
      <c r="C122">
        <v>1950035</v>
      </c>
      <c r="D122" t="s">
        <v>10</v>
      </c>
      <c r="E122">
        <v>1950035</v>
      </c>
      <c r="F122" t="s">
        <v>165</v>
      </c>
      <c r="G122" t="s">
        <v>166</v>
      </c>
      <c r="I122" t="s">
        <v>13</v>
      </c>
      <c r="J122" t="s">
        <v>170</v>
      </c>
      <c r="K122" s="2">
        <v>46.84</v>
      </c>
    </row>
    <row r="123" spans="1:11" x14ac:dyDescent="0.25">
      <c r="A123">
        <v>124</v>
      </c>
      <c r="B123" t="s">
        <v>171</v>
      </c>
      <c r="C123">
        <v>1948623</v>
      </c>
      <c r="D123" t="s">
        <v>10</v>
      </c>
      <c r="E123">
        <v>1948623</v>
      </c>
      <c r="F123" t="s">
        <v>172</v>
      </c>
      <c r="G123" t="s">
        <v>173</v>
      </c>
      <c r="H123" t="s">
        <v>174</v>
      </c>
      <c r="I123" t="s">
        <v>13</v>
      </c>
      <c r="J123" t="s">
        <v>174</v>
      </c>
      <c r="K123" s="2">
        <v>26.48</v>
      </c>
    </row>
    <row r="124" spans="1:11" x14ac:dyDescent="0.25">
      <c r="A124">
        <v>125</v>
      </c>
      <c r="B124" t="s">
        <v>171</v>
      </c>
      <c r="C124">
        <v>1948623</v>
      </c>
      <c r="D124" t="s">
        <v>10</v>
      </c>
      <c r="E124">
        <v>1948623</v>
      </c>
      <c r="F124" t="s">
        <v>172</v>
      </c>
      <c r="G124" t="s">
        <v>173</v>
      </c>
      <c r="H124" t="s">
        <v>174</v>
      </c>
      <c r="I124" t="s">
        <v>13</v>
      </c>
      <c r="J124" t="s">
        <v>174</v>
      </c>
      <c r="K124" s="2">
        <v>-26.48</v>
      </c>
    </row>
    <row r="125" spans="1:11" x14ac:dyDescent="0.25">
      <c r="A125">
        <v>126</v>
      </c>
      <c r="B125" t="s">
        <v>171</v>
      </c>
      <c r="C125">
        <v>1948625</v>
      </c>
      <c r="D125" t="s">
        <v>10</v>
      </c>
      <c r="E125">
        <v>1948625</v>
      </c>
      <c r="F125" t="s">
        <v>175</v>
      </c>
      <c r="G125" t="s">
        <v>176</v>
      </c>
      <c r="I125" t="s">
        <v>13</v>
      </c>
      <c r="J125" t="s">
        <v>174</v>
      </c>
      <c r="K125" s="2">
        <v>52.96</v>
      </c>
    </row>
    <row r="126" spans="1:11" x14ac:dyDescent="0.25">
      <c r="A126">
        <v>127</v>
      </c>
      <c r="B126" t="s">
        <v>171</v>
      </c>
      <c r="C126">
        <v>1948625</v>
      </c>
      <c r="D126" t="s">
        <v>10</v>
      </c>
      <c r="E126">
        <v>1948625</v>
      </c>
      <c r="F126" t="s">
        <v>175</v>
      </c>
      <c r="G126" t="s">
        <v>176</v>
      </c>
      <c r="I126" t="s">
        <v>13</v>
      </c>
      <c r="J126" t="s">
        <v>174</v>
      </c>
      <c r="K126" s="2">
        <v>-52.96</v>
      </c>
    </row>
    <row r="127" spans="1:11" x14ac:dyDescent="0.25">
      <c r="A127">
        <v>128</v>
      </c>
      <c r="B127" t="s">
        <v>171</v>
      </c>
      <c r="C127">
        <v>1948626</v>
      </c>
      <c r="D127" t="s">
        <v>10</v>
      </c>
      <c r="E127">
        <v>1948626</v>
      </c>
      <c r="F127" t="s">
        <v>177</v>
      </c>
      <c r="G127" t="s">
        <v>178</v>
      </c>
      <c r="I127" t="s">
        <v>13</v>
      </c>
      <c r="J127" t="s">
        <v>174</v>
      </c>
      <c r="K127" s="2">
        <v>3.06</v>
      </c>
    </row>
    <row r="128" spans="1:11" x14ac:dyDescent="0.25">
      <c r="A128">
        <v>129</v>
      </c>
      <c r="B128" t="s">
        <v>171</v>
      </c>
      <c r="C128">
        <v>1948626</v>
      </c>
      <c r="D128" t="s">
        <v>10</v>
      </c>
      <c r="E128">
        <v>1948626</v>
      </c>
      <c r="F128" t="s">
        <v>177</v>
      </c>
      <c r="G128" t="s">
        <v>178</v>
      </c>
      <c r="I128" t="s">
        <v>13</v>
      </c>
      <c r="J128" t="s">
        <v>174</v>
      </c>
      <c r="K128" s="2">
        <v>-3.06</v>
      </c>
    </row>
    <row r="129" spans="1:12" x14ac:dyDescent="0.25">
      <c r="A129">
        <v>130</v>
      </c>
      <c r="B129" t="s">
        <v>179</v>
      </c>
      <c r="C129">
        <v>1948078</v>
      </c>
      <c r="D129" t="s">
        <v>10</v>
      </c>
      <c r="E129">
        <v>1948078</v>
      </c>
      <c r="F129" t="s">
        <v>180</v>
      </c>
      <c r="G129" t="s">
        <v>181</v>
      </c>
      <c r="I129" t="s">
        <v>13</v>
      </c>
      <c r="J129" t="s">
        <v>182</v>
      </c>
      <c r="K129" s="2">
        <v>4.07</v>
      </c>
    </row>
    <row r="130" spans="1:12" x14ac:dyDescent="0.25">
      <c r="A130">
        <v>131</v>
      </c>
      <c r="B130" t="s">
        <v>179</v>
      </c>
      <c r="C130">
        <v>1948078</v>
      </c>
      <c r="D130" t="s">
        <v>10</v>
      </c>
      <c r="E130">
        <v>1948078</v>
      </c>
      <c r="F130" t="s">
        <v>180</v>
      </c>
      <c r="G130" t="s">
        <v>181</v>
      </c>
      <c r="I130" t="s">
        <v>13</v>
      </c>
      <c r="J130" t="s">
        <v>182</v>
      </c>
      <c r="K130" s="2">
        <v>-4.07</v>
      </c>
    </row>
    <row r="131" spans="1:12" x14ac:dyDescent="0.25">
      <c r="A131">
        <v>132</v>
      </c>
      <c r="B131" t="s">
        <v>179</v>
      </c>
      <c r="C131">
        <v>1948340</v>
      </c>
      <c r="D131" t="s">
        <v>10</v>
      </c>
      <c r="E131">
        <v>1948340</v>
      </c>
      <c r="F131" t="s">
        <v>183</v>
      </c>
      <c r="I131" t="s">
        <v>13</v>
      </c>
      <c r="J131" t="s">
        <v>184</v>
      </c>
      <c r="K131" s="2">
        <v>5.0999999999999996</v>
      </c>
      <c r="L131">
        <v>7390</v>
      </c>
    </row>
    <row r="132" spans="1:12" x14ac:dyDescent="0.25">
      <c r="A132">
        <v>133</v>
      </c>
      <c r="B132" t="s">
        <v>179</v>
      </c>
      <c r="C132">
        <v>1948340</v>
      </c>
      <c r="D132" t="s">
        <v>10</v>
      </c>
      <c r="E132">
        <v>1948340</v>
      </c>
      <c r="F132" t="s">
        <v>183</v>
      </c>
      <c r="I132" t="s">
        <v>13</v>
      </c>
      <c r="J132" t="s">
        <v>184</v>
      </c>
      <c r="K132" s="2">
        <v>-5.0999999999999996</v>
      </c>
      <c r="L132">
        <v>-7390</v>
      </c>
    </row>
    <row r="133" spans="1:12" x14ac:dyDescent="0.25">
      <c r="A133">
        <v>134</v>
      </c>
      <c r="B133" t="s">
        <v>179</v>
      </c>
      <c r="C133">
        <v>1948524</v>
      </c>
      <c r="D133" t="s">
        <v>10</v>
      </c>
      <c r="E133">
        <v>1948524</v>
      </c>
      <c r="F133" t="s">
        <v>185</v>
      </c>
      <c r="G133" t="s">
        <v>186</v>
      </c>
      <c r="H133" t="s">
        <v>187</v>
      </c>
      <c r="I133" t="s">
        <v>13</v>
      </c>
      <c r="J133" t="s">
        <v>188</v>
      </c>
      <c r="K133" s="2">
        <v>269.33999999999997</v>
      </c>
    </row>
    <row r="134" spans="1:12" x14ac:dyDescent="0.25">
      <c r="A134">
        <v>135</v>
      </c>
      <c r="B134" t="s">
        <v>179</v>
      </c>
      <c r="C134">
        <v>1948524</v>
      </c>
      <c r="D134" t="s">
        <v>10</v>
      </c>
      <c r="E134">
        <v>1948524</v>
      </c>
      <c r="F134" t="s">
        <v>185</v>
      </c>
      <c r="G134" t="s">
        <v>186</v>
      </c>
      <c r="H134" t="s">
        <v>187</v>
      </c>
      <c r="I134" t="s">
        <v>13</v>
      </c>
      <c r="J134" t="s">
        <v>188</v>
      </c>
      <c r="K134" s="2">
        <v>-269.33999999999997</v>
      </c>
    </row>
    <row r="135" spans="1:12" x14ac:dyDescent="0.25">
      <c r="A135">
        <v>136</v>
      </c>
      <c r="B135" t="s">
        <v>179</v>
      </c>
      <c r="C135">
        <v>1948525</v>
      </c>
      <c r="D135" t="s">
        <v>10</v>
      </c>
      <c r="E135">
        <v>1948525</v>
      </c>
      <c r="F135" t="s">
        <v>189</v>
      </c>
      <c r="G135" t="s">
        <v>190</v>
      </c>
      <c r="I135" t="s">
        <v>13</v>
      </c>
      <c r="J135" t="s">
        <v>191</v>
      </c>
      <c r="K135" s="2">
        <v>4.53</v>
      </c>
    </row>
    <row r="136" spans="1:12" x14ac:dyDescent="0.25">
      <c r="A136">
        <v>137</v>
      </c>
      <c r="B136" t="s">
        <v>179</v>
      </c>
      <c r="C136">
        <v>1948525</v>
      </c>
      <c r="D136" t="s">
        <v>10</v>
      </c>
      <c r="E136">
        <v>1948525</v>
      </c>
      <c r="F136" t="s">
        <v>189</v>
      </c>
      <c r="G136" t="s">
        <v>190</v>
      </c>
      <c r="I136" t="s">
        <v>13</v>
      </c>
      <c r="J136" t="s">
        <v>191</v>
      </c>
      <c r="K136" s="2">
        <v>-4.53</v>
      </c>
    </row>
    <row r="137" spans="1:12" x14ac:dyDescent="0.25">
      <c r="A137">
        <v>138</v>
      </c>
      <c r="B137" t="s">
        <v>179</v>
      </c>
      <c r="C137">
        <v>1949910</v>
      </c>
      <c r="D137" t="s">
        <v>10</v>
      </c>
      <c r="E137">
        <v>1949910</v>
      </c>
      <c r="F137" t="s">
        <v>192</v>
      </c>
      <c r="G137" t="s">
        <v>193</v>
      </c>
      <c r="I137" t="s">
        <v>13</v>
      </c>
      <c r="J137" t="s">
        <v>194</v>
      </c>
      <c r="K137" s="2">
        <v>23.48</v>
      </c>
    </row>
    <row r="138" spans="1:12" x14ac:dyDescent="0.25">
      <c r="A138">
        <v>139</v>
      </c>
      <c r="B138" t="s">
        <v>179</v>
      </c>
      <c r="C138">
        <v>1949910</v>
      </c>
      <c r="D138" t="s">
        <v>10</v>
      </c>
      <c r="E138">
        <v>1949910</v>
      </c>
      <c r="F138" t="s">
        <v>192</v>
      </c>
      <c r="G138" t="s">
        <v>193</v>
      </c>
      <c r="I138" t="s">
        <v>13</v>
      </c>
      <c r="J138" t="s">
        <v>194</v>
      </c>
      <c r="K138" s="2">
        <v>-23.48</v>
      </c>
    </row>
    <row r="139" spans="1:12" x14ac:dyDescent="0.25">
      <c r="A139">
        <v>140</v>
      </c>
      <c r="B139" t="s">
        <v>195</v>
      </c>
      <c r="C139">
        <v>1942269</v>
      </c>
      <c r="D139" t="s">
        <v>10</v>
      </c>
      <c r="E139">
        <v>1942269</v>
      </c>
      <c r="F139" t="s">
        <v>196</v>
      </c>
      <c r="I139" t="s">
        <v>197</v>
      </c>
      <c r="J139" t="s">
        <v>198</v>
      </c>
      <c r="K139" s="2">
        <v>31.63</v>
      </c>
      <c r="L139">
        <v>45800</v>
      </c>
    </row>
    <row r="140" spans="1:12" x14ac:dyDescent="0.25">
      <c r="A140">
        <v>141</v>
      </c>
      <c r="B140" t="s">
        <v>195</v>
      </c>
      <c r="C140">
        <v>1942270</v>
      </c>
      <c r="D140" t="s">
        <v>10</v>
      </c>
      <c r="E140">
        <v>1942270</v>
      </c>
      <c r="F140" t="s">
        <v>196</v>
      </c>
      <c r="I140" t="s">
        <v>197</v>
      </c>
      <c r="J140" t="s">
        <v>199</v>
      </c>
      <c r="K140" s="2">
        <v>-31.63</v>
      </c>
      <c r="L140">
        <v>-45800</v>
      </c>
    </row>
    <row r="141" spans="1:12" x14ac:dyDescent="0.25">
      <c r="A141">
        <v>142</v>
      </c>
      <c r="B141" t="s">
        <v>195</v>
      </c>
      <c r="C141">
        <v>1942272</v>
      </c>
      <c r="D141" t="s">
        <v>10</v>
      </c>
      <c r="E141">
        <v>1942272</v>
      </c>
      <c r="F141" t="s">
        <v>196</v>
      </c>
      <c r="I141" t="s">
        <v>197</v>
      </c>
      <c r="J141" t="s">
        <v>198</v>
      </c>
      <c r="K141" s="2">
        <v>31.63</v>
      </c>
      <c r="L141">
        <v>45800</v>
      </c>
    </row>
    <row r="142" spans="1:12" x14ac:dyDescent="0.25">
      <c r="A142">
        <v>143</v>
      </c>
      <c r="B142" t="s">
        <v>195</v>
      </c>
      <c r="C142">
        <v>1942272</v>
      </c>
      <c r="D142" t="s">
        <v>10</v>
      </c>
      <c r="E142">
        <v>1942272</v>
      </c>
      <c r="F142" t="s">
        <v>196</v>
      </c>
      <c r="I142" t="s">
        <v>33</v>
      </c>
      <c r="J142" t="s">
        <v>198</v>
      </c>
      <c r="K142" s="2">
        <v>-31.63</v>
      </c>
      <c r="L142">
        <v>-45800</v>
      </c>
    </row>
    <row r="143" spans="1:12" x14ac:dyDescent="0.25">
      <c r="A143">
        <v>144</v>
      </c>
      <c r="B143" t="s">
        <v>195</v>
      </c>
      <c r="C143">
        <v>1942333</v>
      </c>
      <c r="D143" t="s">
        <v>10</v>
      </c>
      <c r="E143">
        <v>1942333</v>
      </c>
      <c r="F143" t="s">
        <v>196</v>
      </c>
      <c r="I143" t="s">
        <v>197</v>
      </c>
      <c r="J143" t="s">
        <v>200</v>
      </c>
      <c r="K143" s="2">
        <v>-31.63</v>
      </c>
      <c r="L143">
        <v>-45800</v>
      </c>
    </row>
    <row r="144" spans="1:12" x14ac:dyDescent="0.25">
      <c r="A144">
        <v>145</v>
      </c>
      <c r="B144" t="s">
        <v>195</v>
      </c>
      <c r="C144">
        <v>1942333</v>
      </c>
      <c r="D144" t="s">
        <v>10</v>
      </c>
      <c r="E144">
        <v>1942333</v>
      </c>
      <c r="F144" t="s">
        <v>196</v>
      </c>
      <c r="I144" t="s">
        <v>33</v>
      </c>
      <c r="J144" t="s">
        <v>200</v>
      </c>
      <c r="K144" s="2">
        <v>31.63</v>
      </c>
      <c r="L144">
        <v>45800</v>
      </c>
    </row>
    <row r="145" spans="1:12" x14ac:dyDescent="0.25">
      <c r="A145">
        <v>146</v>
      </c>
      <c r="B145" t="s">
        <v>195</v>
      </c>
      <c r="C145">
        <v>1942334</v>
      </c>
      <c r="D145" t="s">
        <v>10</v>
      </c>
      <c r="E145">
        <v>1942334</v>
      </c>
      <c r="F145" t="s">
        <v>201</v>
      </c>
      <c r="G145" t="s">
        <v>202</v>
      </c>
      <c r="I145" t="s">
        <v>33</v>
      </c>
      <c r="J145" t="s">
        <v>198</v>
      </c>
      <c r="K145" s="2">
        <v>-48.06</v>
      </c>
      <c r="L145">
        <v>-69484</v>
      </c>
    </row>
    <row r="146" spans="1:12" x14ac:dyDescent="0.25">
      <c r="A146">
        <v>147</v>
      </c>
      <c r="B146" t="s">
        <v>195</v>
      </c>
      <c r="C146">
        <v>1947947</v>
      </c>
      <c r="D146" t="s">
        <v>10</v>
      </c>
      <c r="E146">
        <v>1947947</v>
      </c>
      <c r="F146" t="s">
        <v>203</v>
      </c>
      <c r="G146" t="s">
        <v>204</v>
      </c>
      <c r="H146" t="s">
        <v>205</v>
      </c>
      <c r="I146" t="s">
        <v>13</v>
      </c>
      <c r="J146" t="s">
        <v>206</v>
      </c>
      <c r="K146" s="2">
        <v>46.41</v>
      </c>
    </row>
    <row r="147" spans="1:12" x14ac:dyDescent="0.25">
      <c r="A147">
        <v>148</v>
      </c>
      <c r="B147" t="s">
        <v>195</v>
      </c>
      <c r="C147">
        <v>1947947</v>
      </c>
      <c r="D147" t="s">
        <v>10</v>
      </c>
      <c r="E147">
        <v>1947947</v>
      </c>
      <c r="F147" t="s">
        <v>203</v>
      </c>
      <c r="G147" t="s">
        <v>204</v>
      </c>
      <c r="H147" t="s">
        <v>205</v>
      </c>
      <c r="I147" t="s">
        <v>13</v>
      </c>
      <c r="J147" t="s">
        <v>206</v>
      </c>
      <c r="K147" s="2">
        <v>-46.41</v>
      </c>
    </row>
    <row r="148" spans="1:12" x14ac:dyDescent="0.25">
      <c r="A148">
        <v>149</v>
      </c>
      <c r="B148" t="s">
        <v>195</v>
      </c>
      <c r="C148">
        <v>1948577</v>
      </c>
      <c r="D148" t="s">
        <v>10</v>
      </c>
      <c r="E148">
        <v>1948577</v>
      </c>
      <c r="F148" t="s">
        <v>207</v>
      </c>
      <c r="G148" t="s">
        <v>208</v>
      </c>
      <c r="I148" t="s">
        <v>13</v>
      </c>
      <c r="J148" t="s">
        <v>208</v>
      </c>
      <c r="K148" s="2">
        <v>27</v>
      </c>
    </row>
    <row r="149" spans="1:12" x14ac:dyDescent="0.25">
      <c r="A149">
        <v>150</v>
      </c>
      <c r="B149" t="s">
        <v>195</v>
      </c>
      <c r="C149">
        <v>1948577</v>
      </c>
      <c r="D149" t="s">
        <v>10</v>
      </c>
      <c r="E149">
        <v>1948577</v>
      </c>
      <c r="F149" t="s">
        <v>207</v>
      </c>
      <c r="G149" t="s">
        <v>208</v>
      </c>
      <c r="I149" t="s">
        <v>13</v>
      </c>
      <c r="J149" t="s">
        <v>208</v>
      </c>
      <c r="K149" s="2">
        <v>-27</v>
      </c>
    </row>
    <row r="150" spans="1:12" x14ac:dyDescent="0.25">
      <c r="A150">
        <v>151</v>
      </c>
      <c r="B150" t="s">
        <v>195</v>
      </c>
      <c r="C150">
        <v>1948620</v>
      </c>
      <c r="D150" t="s">
        <v>10</v>
      </c>
      <c r="E150">
        <v>1948620</v>
      </c>
      <c r="F150" t="s">
        <v>209</v>
      </c>
      <c r="G150" t="s">
        <v>210</v>
      </c>
      <c r="I150" t="s">
        <v>13</v>
      </c>
      <c r="J150" t="s">
        <v>211</v>
      </c>
      <c r="K150" s="2">
        <v>46.41</v>
      </c>
    </row>
    <row r="151" spans="1:12" x14ac:dyDescent="0.25">
      <c r="A151">
        <v>152</v>
      </c>
      <c r="B151" t="s">
        <v>195</v>
      </c>
      <c r="C151">
        <v>1948620</v>
      </c>
      <c r="D151" t="s">
        <v>10</v>
      </c>
      <c r="E151">
        <v>1948620</v>
      </c>
      <c r="F151" t="s">
        <v>209</v>
      </c>
      <c r="G151" t="s">
        <v>210</v>
      </c>
      <c r="I151" t="s">
        <v>13</v>
      </c>
      <c r="J151" t="s">
        <v>211</v>
      </c>
      <c r="K151" s="2">
        <v>-46.41</v>
      </c>
    </row>
    <row r="152" spans="1:12" x14ac:dyDescent="0.25">
      <c r="A152">
        <v>153</v>
      </c>
      <c r="B152" t="s">
        <v>195</v>
      </c>
      <c r="C152">
        <v>1948935</v>
      </c>
      <c r="D152" t="s">
        <v>10</v>
      </c>
      <c r="E152">
        <v>1948935</v>
      </c>
      <c r="F152" t="s">
        <v>212</v>
      </c>
      <c r="G152" t="s">
        <v>213</v>
      </c>
      <c r="I152" t="s">
        <v>13</v>
      </c>
      <c r="K152" s="2">
        <v>4</v>
      </c>
    </row>
    <row r="153" spans="1:12" x14ac:dyDescent="0.25">
      <c r="A153">
        <v>154</v>
      </c>
      <c r="B153" t="s">
        <v>195</v>
      </c>
      <c r="C153">
        <v>1948935</v>
      </c>
      <c r="D153" t="s">
        <v>10</v>
      </c>
      <c r="E153">
        <v>1948935</v>
      </c>
      <c r="F153" t="s">
        <v>212</v>
      </c>
      <c r="G153" t="s">
        <v>213</v>
      </c>
      <c r="I153" t="s">
        <v>13</v>
      </c>
      <c r="K153" s="2">
        <v>-4</v>
      </c>
    </row>
    <row r="154" spans="1:12" x14ac:dyDescent="0.25">
      <c r="A154">
        <v>155</v>
      </c>
      <c r="B154" t="s">
        <v>195</v>
      </c>
      <c r="C154">
        <v>1949266</v>
      </c>
      <c r="D154" t="s">
        <v>10</v>
      </c>
      <c r="E154">
        <v>1949266</v>
      </c>
      <c r="F154" t="s">
        <v>214</v>
      </c>
      <c r="G154" t="s">
        <v>178</v>
      </c>
      <c r="I154" t="s">
        <v>13</v>
      </c>
      <c r="J154" t="s">
        <v>211</v>
      </c>
      <c r="K154" s="2">
        <v>2.04</v>
      </c>
    </row>
    <row r="155" spans="1:12" x14ac:dyDescent="0.25">
      <c r="A155">
        <v>156</v>
      </c>
      <c r="B155" t="s">
        <v>195</v>
      </c>
      <c r="C155">
        <v>1949266</v>
      </c>
      <c r="D155" t="s">
        <v>10</v>
      </c>
      <c r="E155">
        <v>1949266</v>
      </c>
      <c r="F155" t="s">
        <v>214</v>
      </c>
      <c r="G155" t="s">
        <v>178</v>
      </c>
      <c r="I155" t="s">
        <v>13</v>
      </c>
      <c r="J155" t="s">
        <v>211</v>
      </c>
      <c r="K155" s="2">
        <v>-2.04</v>
      </c>
    </row>
    <row r="156" spans="1:12" x14ac:dyDescent="0.25">
      <c r="A156">
        <v>157</v>
      </c>
      <c r="B156" t="s">
        <v>195</v>
      </c>
      <c r="C156">
        <v>1949454</v>
      </c>
      <c r="D156" t="s">
        <v>10</v>
      </c>
      <c r="E156">
        <v>1949454</v>
      </c>
      <c r="F156" t="s">
        <v>203</v>
      </c>
      <c r="G156" t="s">
        <v>204</v>
      </c>
      <c r="H156" t="s">
        <v>205</v>
      </c>
      <c r="I156" t="s">
        <v>13</v>
      </c>
      <c r="J156" t="s">
        <v>215</v>
      </c>
      <c r="K156" s="2">
        <v>-46.41</v>
      </c>
    </row>
    <row r="157" spans="1:12" x14ac:dyDescent="0.25">
      <c r="A157">
        <v>158</v>
      </c>
      <c r="B157" t="s">
        <v>195</v>
      </c>
      <c r="C157">
        <v>1949454</v>
      </c>
      <c r="D157" t="s">
        <v>10</v>
      </c>
      <c r="E157">
        <v>1949454</v>
      </c>
      <c r="F157" t="s">
        <v>203</v>
      </c>
      <c r="G157" t="s">
        <v>204</v>
      </c>
      <c r="H157" t="s">
        <v>205</v>
      </c>
      <c r="I157" t="s">
        <v>13</v>
      </c>
      <c r="J157" t="s">
        <v>215</v>
      </c>
      <c r="K157" s="2">
        <v>46.41</v>
      </c>
    </row>
    <row r="158" spans="1:12" x14ac:dyDescent="0.25">
      <c r="A158">
        <v>159</v>
      </c>
      <c r="B158" t="s">
        <v>195</v>
      </c>
      <c r="C158">
        <v>1949455</v>
      </c>
      <c r="D158" t="s">
        <v>10</v>
      </c>
      <c r="E158">
        <v>1949455</v>
      </c>
      <c r="F158" t="s">
        <v>203</v>
      </c>
      <c r="G158" t="s">
        <v>204</v>
      </c>
      <c r="H158" t="s">
        <v>205</v>
      </c>
      <c r="I158" t="s">
        <v>13</v>
      </c>
      <c r="J158" t="s">
        <v>206</v>
      </c>
      <c r="K158" s="2">
        <v>45.41</v>
      </c>
    </row>
    <row r="159" spans="1:12" x14ac:dyDescent="0.25">
      <c r="A159">
        <v>160</v>
      </c>
      <c r="B159" t="s">
        <v>195</v>
      </c>
      <c r="C159">
        <v>1949455</v>
      </c>
      <c r="D159" t="s">
        <v>10</v>
      </c>
      <c r="E159">
        <v>1949455</v>
      </c>
      <c r="F159" t="s">
        <v>203</v>
      </c>
      <c r="G159" t="s">
        <v>204</v>
      </c>
      <c r="H159" t="s">
        <v>205</v>
      </c>
      <c r="I159" t="s">
        <v>13</v>
      </c>
      <c r="J159" t="s">
        <v>206</v>
      </c>
      <c r="K159" s="2">
        <v>-45.41</v>
      </c>
    </row>
    <row r="160" spans="1:12" x14ac:dyDescent="0.25">
      <c r="A160">
        <v>161</v>
      </c>
      <c r="B160" t="s">
        <v>195</v>
      </c>
      <c r="C160">
        <v>1950017</v>
      </c>
      <c r="D160" t="s">
        <v>10</v>
      </c>
      <c r="E160">
        <v>1950017</v>
      </c>
      <c r="F160" t="s">
        <v>213</v>
      </c>
      <c r="G160" t="s">
        <v>216</v>
      </c>
      <c r="I160" t="s">
        <v>13</v>
      </c>
      <c r="J160" t="s">
        <v>212</v>
      </c>
      <c r="K160" s="2">
        <v>5</v>
      </c>
    </row>
    <row r="161" spans="1:12" x14ac:dyDescent="0.25">
      <c r="A161">
        <v>162</v>
      </c>
      <c r="B161" t="s">
        <v>195</v>
      </c>
      <c r="C161">
        <v>1950017</v>
      </c>
      <c r="D161" t="s">
        <v>10</v>
      </c>
      <c r="E161">
        <v>1950017</v>
      </c>
      <c r="F161" t="s">
        <v>213</v>
      </c>
      <c r="G161" t="s">
        <v>216</v>
      </c>
      <c r="I161" t="s">
        <v>13</v>
      </c>
      <c r="J161" t="s">
        <v>212</v>
      </c>
      <c r="K161" s="2">
        <v>-5</v>
      </c>
    </row>
    <row r="162" spans="1:12" x14ac:dyDescent="0.25">
      <c r="A162">
        <v>163</v>
      </c>
      <c r="B162" t="s">
        <v>195</v>
      </c>
      <c r="C162">
        <v>1950037</v>
      </c>
      <c r="D162" t="s">
        <v>10</v>
      </c>
      <c r="E162">
        <v>1950037</v>
      </c>
      <c r="F162" t="s">
        <v>212</v>
      </c>
      <c r="G162" t="s">
        <v>213</v>
      </c>
      <c r="I162" t="s">
        <v>13</v>
      </c>
      <c r="J162" t="s">
        <v>217</v>
      </c>
      <c r="K162" s="2">
        <v>-4</v>
      </c>
    </row>
    <row r="163" spans="1:12" x14ac:dyDescent="0.25">
      <c r="A163">
        <v>164</v>
      </c>
      <c r="B163" t="s">
        <v>195</v>
      </c>
      <c r="C163">
        <v>1950037</v>
      </c>
      <c r="D163" t="s">
        <v>10</v>
      </c>
      <c r="E163">
        <v>1950037</v>
      </c>
      <c r="F163" t="s">
        <v>212</v>
      </c>
      <c r="G163" t="s">
        <v>213</v>
      </c>
      <c r="I163" t="s">
        <v>13</v>
      </c>
      <c r="J163" t="s">
        <v>217</v>
      </c>
      <c r="K163" s="2">
        <v>4</v>
      </c>
    </row>
    <row r="164" spans="1:12" x14ac:dyDescent="0.25">
      <c r="A164">
        <v>165</v>
      </c>
      <c r="B164" t="s">
        <v>218</v>
      </c>
      <c r="C164">
        <v>1942305</v>
      </c>
      <c r="D164" t="s">
        <v>10</v>
      </c>
      <c r="E164">
        <v>1942305</v>
      </c>
      <c r="F164" t="s">
        <v>219</v>
      </c>
      <c r="I164" t="s">
        <v>13</v>
      </c>
      <c r="J164" t="s">
        <v>220</v>
      </c>
      <c r="K164" s="2">
        <v>12.1</v>
      </c>
      <c r="L164">
        <v>17500</v>
      </c>
    </row>
    <row r="165" spans="1:12" x14ac:dyDescent="0.25">
      <c r="A165">
        <v>166</v>
      </c>
      <c r="B165" t="s">
        <v>218</v>
      </c>
      <c r="C165">
        <v>1942305</v>
      </c>
      <c r="D165" t="s">
        <v>10</v>
      </c>
      <c r="E165">
        <v>1942305</v>
      </c>
      <c r="F165" t="s">
        <v>219</v>
      </c>
      <c r="I165" t="s">
        <v>33</v>
      </c>
      <c r="J165" t="s">
        <v>220</v>
      </c>
      <c r="K165" s="2">
        <v>-12.1</v>
      </c>
      <c r="L165">
        <v>-17500</v>
      </c>
    </row>
    <row r="166" spans="1:12" x14ac:dyDescent="0.25">
      <c r="A166">
        <v>167</v>
      </c>
      <c r="B166" t="s">
        <v>218</v>
      </c>
      <c r="C166">
        <v>1942329</v>
      </c>
      <c r="D166" t="s">
        <v>10</v>
      </c>
      <c r="E166">
        <v>1942329</v>
      </c>
      <c r="F166" t="s">
        <v>219</v>
      </c>
      <c r="I166" t="s">
        <v>13</v>
      </c>
      <c r="J166" t="s">
        <v>221</v>
      </c>
      <c r="K166" s="2">
        <v>-12.1</v>
      </c>
      <c r="L166">
        <v>-17500</v>
      </c>
    </row>
    <row r="167" spans="1:12" x14ac:dyDescent="0.25">
      <c r="A167">
        <v>168</v>
      </c>
      <c r="B167" t="s">
        <v>218</v>
      </c>
      <c r="C167">
        <v>1942329</v>
      </c>
      <c r="D167" t="s">
        <v>10</v>
      </c>
      <c r="E167">
        <v>1942329</v>
      </c>
      <c r="F167" t="s">
        <v>219</v>
      </c>
      <c r="I167" t="s">
        <v>33</v>
      </c>
      <c r="J167" t="s">
        <v>221</v>
      </c>
      <c r="K167" s="2">
        <v>12.1</v>
      </c>
      <c r="L167">
        <v>17500</v>
      </c>
    </row>
    <row r="168" spans="1:12" x14ac:dyDescent="0.25">
      <c r="A168">
        <v>169</v>
      </c>
      <c r="B168" t="s">
        <v>218</v>
      </c>
      <c r="C168">
        <v>1942330</v>
      </c>
      <c r="D168" t="s">
        <v>10</v>
      </c>
      <c r="E168">
        <v>1942330</v>
      </c>
      <c r="F168" t="s">
        <v>222</v>
      </c>
      <c r="G168" t="s">
        <v>223</v>
      </c>
      <c r="I168" t="s">
        <v>33</v>
      </c>
      <c r="K168" s="2">
        <v>-19.18</v>
      </c>
      <c r="L168">
        <v>-27729</v>
      </c>
    </row>
    <row r="169" spans="1:12" x14ac:dyDescent="0.25">
      <c r="A169">
        <v>170</v>
      </c>
      <c r="B169" t="s">
        <v>218</v>
      </c>
      <c r="C169">
        <v>1947968</v>
      </c>
      <c r="D169" t="s">
        <v>10</v>
      </c>
      <c r="E169">
        <v>1947968</v>
      </c>
      <c r="F169" t="s">
        <v>224</v>
      </c>
      <c r="I169" t="s">
        <v>13</v>
      </c>
      <c r="J169" t="s">
        <v>225</v>
      </c>
      <c r="K169" s="2">
        <v>13.29</v>
      </c>
    </row>
    <row r="170" spans="1:12" x14ac:dyDescent="0.25">
      <c r="A170">
        <v>171</v>
      </c>
      <c r="B170" t="s">
        <v>218</v>
      </c>
      <c r="C170">
        <v>1947968</v>
      </c>
      <c r="D170" t="s">
        <v>10</v>
      </c>
      <c r="E170">
        <v>1947968</v>
      </c>
      <c r="F170" t="s">
        <v>224</v>
      </c>
      <c r="I170" t="s">
        <v>13</v>
      </c>
      <c r="J170" t="s">
        <v>225</v>
      </c>
      <c r="K170" s="2">
        <v>-13.29</v>
      </c>
    </row>
    <row r="171" spans="1:12" x14ac:dyDescent="0.25">
      <c r="A171">
        <v>172</v>
      </c>
      <c r="B171" t="s">
        <v>226</v>
      </c>
      <c r="C171">
        <v>1948611</v>
      </c>
      <c r="D171" t="s">
        <v>10</v>
      </c>
      <c r="E171">
        <v>1948611</v>
      </c>
      <c r="F171" t="s">
        <v>227</v>
      </c>
      <c r="G171" t="s">
        <v>228</v>
      </c>
      <c r="H171" t="s">
        <v>229</v>
      </c>
      <c r="I171" t="s">
        <v>13</v>
      </c>
      <c r="K171" s="2">
        <v>5.09</v>
      </c>
    </row>
    <row r="172" spans="1:12" x14ac:dyDescent="0.25">
      <c r="A172">
        <v>173</v>
      </c>
      <c r="B172" t="s">
        <v>226</v>
      </c>
      <c r="C172">
        <v>1948611</v>
      </c>
      <c r="D172" t="s">
        <v>10</v>
      </c>
      <c r="E172">
        <v>1948611</v>
      </c>
      <c r="F172" t="s">
        <v>227</v>
      </c>
      <c r="G172" t="s">
        <v>228</v>
      </c>
      <c r="H172" t="s">
        <v>229</v>
      </c>
      <c r="I172" t="s">
        <v>13</v>
      </c>
      <c r="K172" s="2">
        <v>-5.09</v>
      </c>
    </row>
    <row r="173" spans="1:12" x14ac:dyDescent="0.25">
      <c r="A173">
        <v>174</v>
      </c>
      <c r="B173" t="s">
        <v>230</v>
      </c>
      <c r="C173">
        <v>1951308</v>
      </c>
      <c r="D173" t="s">
        <v>10</v>
      </c>
      <c r="E173">
        <v>1951308</v>
      </c>
      <c r="F173" t="s">
        <v>231</v>
      </c>
      <c r="G173" t="s">
        <v>232</v>
      </c>
      <c r="I173" t="s">
        <v>53</v>
      </c>
      <c r="J173" t="s">
        <v>233</v>
      </c>
      <c r="K173" s="2">
        <v>-138.18</v>
      </c>
    </row>
    <row r="174" spans="1:12" x14ac:dyDescent="0.25">
      <c r="A174">
        <v>175</v>
      </c>
      <c r="B174" t="s">
        <v>230</v>
      </c>
      <c r="C174">
        <v>1952889</v>
      </c>
      <c r="D174" t="s">
        <v>10</v>
      </c>
      <c r="E174">
        <v>1952889</v>
      </c>
      <c r="F174" t="s">
        <v>231</v>
      </c>
      <c r="G174" t="s">
        <v>232</v>
      </c>
      <c r="I174" t="s">
        <v>53</v>
      </c>
      <c r="J174" t="s">
        <v>234</v>
      </c>
      <c r="K174" s="2">
        <v>138.18</v>
      </c>
    </row>
    <row r="175" spans="1:12" x14ac:dyDescent="0.25">
      <c r="A175">
        <v>176</v>
      </c>
      <c r="B175" t="s">
        <v>235</v>
      </c>
      <c r="C175">
        <v>1943153</v>
      </c>
      <c r="D175" t="s">
        <v>10</v>
      </c>
      <c r="E175">
        <v>1943153</v>
      </c>
      <c r="F175" t="s">
        <v>236</v>
      </c>
      <c r="G175" t="s">
        <v>237</v>
      </c>
      <c r="I175" t="s">
        <v>197</v>
      </c>
      <c r="J175" t="s">
        <v>238</v>
      </c>
      <c r="K175" s="2">
        <v>112.02</v>
      </c>
      <c r="L175">
        <v>158289.38</v>
      </c>
    </row>
    <row r="176" spans="1:12" x14ac:dyDescent="0.25">
      <c r="A176">
        <v>177</v>
      </c>
      <c r="B176" t="s">
        <v>235</v>
      </c>
      <c r="C176">
        <v>1943915</v>
      </c>
      <c r="D176" t="s">
        <v>10</v>
      </c>
      <c r="E176">
        <v>1943915</v>
      </c>
      <c r="F176" t="s">
        <v>236</v>
      </c>
      <c r="G176" t="s">
        <v>237</v>
      </c>
      <c r="I176" t="s">
        <v>197</v>
      </c>
      <c r="J176" t="s">
        <v>239</v>
      </c>
      <c r="K176" s="2">
        <v>-112.02</v>
      </c>
      <c r="L176">
        <v>-158289.38</v>
      </c>
    </row>
    <row r="177" spans="1:14" x14ac:dyDescent="0.25">
      <c r="A177">
        <v>178</v>
      </c>
      <c r="B177" t="s">
        <v>235</v>
      </c>
      <c r="C177">
        <v>1943916</v>
      </c>
      <c r="D177" t="s">
        <v>10</v>
      </c>
      <c r="E177">
        <v>1943916</v>
      </c>
      <c r="F177" t="s">
        <v>236</v>
      </c>
      <c r="G177" t="s">
        <v>237</v>
      </c>
      <c r="I177" t="s">
        <v>197</v>
      </c>
      <c r="J177" t="s">
        <v>238</v>
      </c>
      <c r="K177" s="2">
        <v>111.96</v>
      </c>
      <c r="L177">
        <v>158200</v>
      </c>
    </row>
    <row r="178" spans="1:14" s="1" customFormat="1" x14ac:dyDescent="0.25">
      <c r="A178" s="1">
        <v>752</v>
      </c>
      <c r="B178" s="1" t="s">
        <v>235</v>
      </c>
      <c r="C178" s="1">
        <v>1947562</v>
      </c>
      <c r="D178" s="1" t="s">
        <v>10</v>
      </c>
      <c r="E178" s="1">
        <v>1947562</v>
      </c>
      <c r="F178" s="1" t="s">
        <v>240</v>
      </c>
      <c r="G178" s="1" t="s">
        <v>241</v>
      </c>
      <c r="I178" s="1" t="s">
        <v>242</v>
      </c>
      <c r="J178" s="1" t="s">
        <v>243</v>
      </c>
      <c r="K178" s="3">
        <v>50.66</v>
      </c>
      <c r="L178" s="1">
        <v>71573</v>
      </c>
      <c r="N178" s="1" t="e">
        <f>VLOOKUP(E:E,#REF!,9,FALSE)</f>
        <v>#REF!</v>
      </c>
    </row>
    <row r="179" spans="1:14" x14ac:dyDescent="0.25">
      <c r="A179">
        <v>180</v>
      </c>
      <c r="B179" t="s">
        <v>235</v>
      </c>
      <c r="C179">
        <v>1952884</v>
      </c>
      <c r="D179" t="s">
        <v>10</v>
      </c>
      <c r="E179">
        <v>1952884</v>
      </c>
      <c r="F179" t="s">
        <v>240</v>
      </c>
      <c r="G179" t="s">
        <v>241</v>
      </c>
      <c r="I179" t="s">
        <v>197</v>
      </c>
      <c r="J179" t="s">
        <v>244</v>
      </c>
      <c r="K179" s="2">
        <v>202.61</v>
      </c>
      <c r="L179">
        <v>286293</v>
      </c>
    </row>
    <row r="180" spans="1:14" x14ac:dyDescent="0.25">
      <c r="A180">
        <v>181</v>
      </c>
      <c r="B180" t="s">
        <v>235</v>
      </c>
      <c r="C180">
        <v>1952884</v>
      </c>
      <c r="D180" t="s">
        <v>10</v>
      </c>
      <c r="E180">
        <v>1952884</v>
      </c>
      <c r="F180" t="s">
        <v>240</v>
      </c>
      <c r="G180" t="s">
        <v>241</v>
      </c>
      <c r="I180" t="s">
        <v>245</v>
      </c>
      <c r="K180" s="2">
        <v>138.18</v>
      </c>
      <c r="L180">
        <v>158297</v>
      </c>
    </row>
    <row r="181" spans="1:14" x14ac:dyDescent="0.25">
      <c r="A181">
        <v>182</v>
      </c>
      <c r="B181" t="s">
        <v>235</v>
      </c>
      <c r="C181">
        <v>1952885</v>
      </c>
      <c r="D181" t="s">
        <v>10</v>
      </c>
      <c r="E181">
        <v>1952885</v>
      </c>
      <c r="F181" t="s">
        <v>240</v>
      </c>
      <c r="G181" t="s">
        <v>241</v>
      </c>
      <c r="I181" t="s">
        <v>197</v>
      </c>
      <c r="J181" t="s">
        <v>246</v>
      </c>
      <c r="K181" s="2">
        <v>-202.61</v>
      </c>
      <c r="L181">
        <v>-286293</v>
      </c>
    </row>
    <row r="182" spans="1:14" x14ac:dyDescent="0.25">
      <c r="A182">
        <v>183</v>
      </c>
      <c r="B182" t="s">
        <v>235</v>
      </c>
      <c r="C182">
        <v>1952885</v>
      </c>
      <c r="D182" t="s">
        <v>10</v>
      </c>
      <c r="E182">
        <v>1952885</v>
      </c>
      <c r="F182" t="s">
        <v>240</v>
      </c>
      <c r="G182" t="s">
        <v>241</v>
      </c>
      <c r="I182" t="s">
        <v>245</v>
      </c>
      <c r="J182" t="s">
        <v>247</v>
      </c>
      <c r="K182" s="2">
        <v>-138.18</v>
      </c>
      <c r="L182">
        <v>-158297</v>
      </c>
    </row>
    <row r="183" spans="1:14" x14ac:dyDescent="0.25">
      <c r="A183">
        <v>184</v>
      </c>
      <c r="B183" t="s">
        <v>248</v>
      </c>
      <c r="C183">
        <v>1943154</v>
      </c>
      <c r="D183" t="s">
        <v>10</v>
      </c>
      <c r="E183">
        <v>1943154</v>
      </c>
      <c r="F183" t="s">
        <v>249</v>
      </c>
      <c r="G183" t="s">
        <v>250</v>
      </c>
      <c r="I183" t="s">
        <v>251</v>
      </c>
      <c r="J183" t="s">
        <v>252</v>
      </c>
      <c r="K183" s="2">
        <v>90.59</v>
      </c>
      <c r="L183">
        <v>128000</v>
      </c>
    </row>
    <row r="184" spans="1:14" x14ac:dyDescent="0.25">
      <c r="A184">
        <v>185</v>
      </c>
      <c r="B184" t="s">
        <v>248</v>
      </c>
      <c r="C184">
        <v>1943913</v>
      </c>
      <c r="D184" t="s">
        <v>10</v>
      </c>
      <c r="E184">
        <v>1943913</v>
      </c>
      <c r="F184" t="s">
        <v>249</v>
      </c>
      <c r="G184" t="s">
        <v>250</v>
      </c>
      <c r="I184" t="s">
        <v>251</v>
      </c>
      <c r="J184" t="s">
        <v>253</v>
      </c>
      <c r="K184" s="2">
        <v>-90.59</v>
      </c>
      <c r="L184">
        <v>-128000</v>
      </c>
    </row>
    <row r="185" spans="1:14" x14ac:dyDescent="0.25">
      <c r="A185">
        <v>186</v>
      </c>
      <c r="B185" t="s">
        <v>248</v>
      </c>
      <c r="C185">
        <v>1943914</v>
      </c>
      <c r="D185" t="s">
        <v>10</v>
      </c>
      <c r="E185">
        <v>1943914</v>
      </c>
      <c r="F185" t="s">
        <v>249</v>
      </c>
      <c r="G185" t="s">
        <v>250</v>
      </c>
      <c r="I185" t="s">
        <v>251</v>
      </c>
      <c r="J185" t="s">
        <v>252</v>
      </c>
      <c r="K185" s="2">
        <v>91.83</v>
      </c>
      <c r="L185">
        <v>128100</v>
      </c>
    </row>
    <row r="186" spans="1:14" x14ac:dyDescent="0.25">
      <c r="A186">
        <v>187</v>
      </c>
      <c r="B186" t="s">
        <v>254</v>
      </c>
      <c r="C186">
        <v>1948077</v>
      </c>
      <c r="D186" t="s">
        <v>10</v>
      </c>
      <c r="E186">
        <v>1948077</v>
      </c>
      <c r="F186" t="s">
        <v>255</v>
      </c>
      <c r="I186" t="s">
        <v>13</v>
      </c>
      <c r="K186" s="2">
        <v>15.39</v>
      </c>
    </row>
    <row r="187" spans="1:14" x14ac:dyDescent="0.25">
      <c r="A187">
        <v>188</v>
      </c>
      <c r="B187" t="s">
        <v>254</v>
      </c>
      <c r="C187">
        <v>1948077</v>
      </c>
      <c r="D187" t="s">
        <v>10</v>
      </c>
      <c r="E187">
        <v>1948077</v>
      </c>
      <c r="F187" t="s">
        <v>255</v>
      </c>
      <c r="I187" t="s">
        <v>13</v>
      </c>
      <c r="K187" s="2">
        <v>-15.39</v>
      </c>
    </row>
    <row r="188" spans="1:14" x14ac:dyDescent="0.25">
      <c r="A188">
        <v>189</v>
      </c>
      <c r="B188" t="s">
        <v>254</v>
      </c>
      <c r="C188">
        <v>1948339</v>
      </c>
      <c r="D188" t="s">
        <v>10</v>
      </c>
      <c r="E188">
        <v>1948339</v>
      </c>
      <c r="F188" t="s">
        <v>256</v>
      </c>
      <c r="I188" t="s">
        <v>13</v>
      </c>
      <c r="J188" t="s">
        <v>257</v>
      </c>
      <c r="K188" s="2">
        <v>46.47</v>
      </c>
      <c r="L188">
        <v>67022</v>
      </c>
    </row>
    <row r="189" spans="1:14" x14ac:dyDescent="0.25">
      <c r="A189">
        <v>190</v>
      </c>
      <c r="B189" t="s">
        <v>254</v>
      </c>
      <c r="C189">
        <v>1948339</v>
      </c>
      <c r="D189" t="s">
        <v>10</v>
      </c>
      <c r="E189">
        <v>1948339</v>
      </c>
      <c r="F189" t="s">
        <v>256</v>
      </c>
      <c r="I189" t="s">
        <v>13</v>
      </c>
      <c r="J189" t="s">
        <v>257</v>
      </c>
      <c r="K189" s="2">
        <v>-46.47</v>
      </c>
      <c r="L189">
        <v>-67022</v>
      </c>
    </row>
    <row r="190" spans="1:14" x14ac:dyDescent="0.25">
      <c r="A190">
        <v>191</v>
      </c>
      <c r="B190" t="s">
        <v>254</v>
      </c>
      <c r="C190">
        <v>1948523</v>
      </c>
      <c r="D190" t="s">
        <v>10</v>
      </c>
      <c r="E190">
        <v>1948523</v>
      </c>
      <c r="F190" t="s">
        <v>258</v>
      </c>
      <c r="G190" t="s">
        <v>259</v>
      </c>
      <c r="H190" t="s">
        <v>260</v>
      </c>
      <c r="I190" t="s">
        <v>13</v>
      </c>
      <c r="J190" t="s">
        <v>261</v>
      </c>
      <c r="K190" s="2">
        <v>26.68</v>
      </c>
    </row>
    <row r="191" spans="1:14" x14ac:dyDescent="0.25">
      <c r="A191">
        <v>192</v>
      </c>
      <c r="B191" t="s">
        <v>254</v>
      </c>
      <c r="C191">
        <v>1948523</v>
      </c>
      <c r="D191" t="s">
        <v>10</v>
      </c>
      <c r="E191">
        <v>1948523</v>
      </c>
      <c r="F191" t="s">
        <v>258</v>
      </c>
      <c r="G191" t="s">
        <v>259</v>
      </c>
      <c r="H191" t="s">
        <v>260</v>
      </c>
      <c r="I191" t="s">
        <v>13</v>
      </c>
      <c r="J191" t="s">
        <v>261</v>
      </c>
      <c r="K191" s="2">
        <v>-26.68</v>
      </c>
    </row>
    <row r="192" spans="1:14" x14ac:dyDescent="0.25">
      <c r="A192">
        <v>193</v>
      </c>
      <c r="B192" t="s">
        <v>262</v>
      </c>
      <c r="C192">
        <v>1943651</v>
      </c>
      <c r="D192" t="s">
        <v>10</v>
      </c>
      <c r="E192">
        <v>1943651</v>
      </c>
      <c r="F192" t="s">
        <v>263</v>
      </c>
      <c r="G192" t="s">
        <v>264</v>
      </c>
      <c r="I192" t="s">
        <v>197</v>
      </c>
      <c r="J192" t="s">
        <v>265</v>
      </c>
      <c r="K192" s="2">
        <v>203.3</v>
      </c>
      <c r="L192">
        <v>288691</v>
      </c>
    </row>
    <row r="193" spans="1:12" x14ac:dyDescent="0.25">
      <c r="A193">
        <v>194</v>
      </c>
      <c r="B193" t="s">
        <v>262</v>
      </c>
      <c r="C193">
        <v>1943860</v>
      </c>
      <c r="D193" t="s">
        <v>10</v>
      </c>
      <c r="E193">
        <v>1943860</v>
      </c>
      <c r="F193" t="s">
        <v>263</v>
      </c>
      <c r="G193" t="s">
        <v>264</v>
      </c>
      <c r="I193" t="s">
        <v>197</v>
      </c>
      <c r="J193" t="s">
        <v>266</v>
      </c>
      <c r="K193" s="2">
        <v>-203.3</v>
      </c>
      <c r="L193">
        <v>-288691</v>
      </c>
    </row>
    <row r="194" spans="1:12" x14ac:dyDescent="0.25">
      <c r="A194">
        <v>195</v>
      </c>
      <c r="B194" t="s">
        <v>262</v>
      </c>
      <c r="C194">
        <v>1943865</v>
      </c>
      <c r="D194" t="s">
        <v>10</v>
      </c>
      <c r="E194">
        <v>1943865</v>
      </c>
      <c r="F194" t="s">
        <v>263</v>
      </c>
      <c r="G194" t="s">
        <v>264</v>
      </c>
      <c r="I194" t="s">
        <v>197</v>
      </c>
      <c r="J194" t="s">
        <v>265</v>
      </c>
      <c r="K194" s="2">
        <v>-91.67</v>
      </c>
      <c r="L194">
        <v>-131545.38</v>
      </c>
    </row>
    <row r="195" spans="1:12" x14ac:dyDescent="0.25">
      <c r="A195">
        <v>196</v>
      </c>
      <c r="B195" t="s">
        <v>262</v>
      </c>
      <c r="C195">
        <v>1948617</v>
      </c>
      <c r="D195" t="s">
        <v>10</v>
      </c>
      <c r="E195">
        <v>1948617</v>
      </c>
      <c r="F195" t="s">
        <v>267</v>
      </c>
      <c r="G195" t="s">
        <v>268</v>
      </c>
      <c r="H195" t="s">
        <v>269</v>
      </c>
      <c r="I195" t="s">
        <v>13</v>
      </c>
      <c r="J195" t="s">
        <v>269</v>
      </c>
      <c r="K195" s="2">
        <v>12.69</v>
      </c>
    </row>
    <row r="196" spans="1:12" x14ac:dyDescent="0.25">
      <c r="A196">
        <v>197</v>
      </c>
      <c r="B196" t="s">
        <v>262</v>
      </c>
      <c r="C196">
        <v>1948617</v>
      </c>
      <c r="D196" t="s">
        <v>10</v>
      </c>
      <c r="E196">
        <v>1948617</v>
      </c>
      <c r="F196" t="s">
        <v>267</v>
      </c>
      <c r="G196" t="s">
        <v>268</v>
      </c>
      <c r="H196" t="s">
        <v>269</v>
      </c>
      <c r="I196" t="s">
        <v>13</v>
      </c>
      <c r="J196" t="s">
        <v>269</v>
      </c>
      <c r="K196" s="2">
        <v>-12.69</v>
      </c>
    </row>
    <row r="197" spans="1:12" x14ac:dyDescent="0.25">
      <c r="A197">
        <v>198</v>
      </c>
      <c r="B197" t="s">
        <v>262</v>
      </c>
      <c r="C197">
        <v>1949911</v>
      </c>
      <c r="D197" t="s">
        <v>10</v>
      </c>
      <c r="E197">
        <v>1949911</v>
      </c>
      <c r="F197" t="s">
        <v>270</v>
      </c>
      <c r="I197" t="s">
        <v>13</v>
      </c>
      <c r="J197" t="s">
        <v>271</v>
      </c>
      <c r="K197" s="2">
        <v>29.97</v>
      </c>
    </row>
    <row r="198" spans="1:12" x14ac:dyDescent="0.25">
      <c r="A198">
        <v>199</v>
      </c>
      <c r="B198" t="s">
        <v>262</v>
      </c>
      <c r="C198">
        <v>1949911</v>
      </c>
      <c r="D198" t="s">
        <v>10</v>
      </c>
      <c r="E198">
        <v>1949911</v>
      </c>
      <c r="F198" t="s">
        <v>270</v>
      </c>
      <c r="I198" t="s">
        <v>13</v>
      </c>
      <c r="J198" t="s">
        <v>271</v>
      </c>
      <c r="K198" s="2">
        <v>-29.97</v>
      </c>
    </row>
    <row r="199" spans="1:12" x14ac:dyDescent="0.25">
      <c r="A199">
        <v>200</v>
      </c>
      <c r="B199" t="s">
        <v>272</v>
      </c>
      <c r="C199">
        <v>1948578</v>
      </c>
      <c r="D199" t="s">
        <v>10</v>
      </c>
      <c r="E199">
        <v>1948578</v>
      </c>
      <c r="F199" t="s">
        <v>273</v>
      </c>
      <c r="G199" t="s">
        <v>274</v>
      </c>
      <c r="I199" t="s">
        <v>13</v>
      </c>
      <c r="J199" t="s">
        <v>274</v>
      </c>
      <c r="K199" s="2">
        <v>15</v>
      </c>
    </row>
    <row r="200" spans="1:12" x14ac:dyDescent="0.25">
      <c r="A200">
        <v>201</v>
      </c>
      <c r="B200" t="s">
        <v>272</v>
      </c>
      <c r="C200">
        <v>1948578</v>
      </c>
      <c r="D200" t="s">
        <v>10</v>
      </c>
      <c r="E200">
        <v>1948578</v>
      </c>
      <c r="F200" t="s">
        <v>273</v>
      </c>
      <c r="G200" t="s">
        <v>274</v>
      </c>
      <c r="I200" t="s">
        <v>13</v>
      </c>
      <c r="J200" t="s">
        <v>274</v>
      </c>
      <c r="K200" s="2">
        <v>-15</v>
      </c>
    </row>
    <row r="201" spans="1:12" x14ac:dyDescent="0.25">
      <c r="A201">
        <v>202</v>
      </c>
      <c r="B201" t="s">
        <v>272</v>
      </c>
      <c r="C201">
        <v>1949495</v>
      </c>
      <c r="D201" t="s">
        <v>10</v>
      </c>
      <c r="E201">
        <v>1949495</v>
      </c>
      <c r="F201" t="s">
        <v>275</v>
      </c>
      <c r="G201" t="s">
        <v>276</v>
      </c>
      <c r="H201" t="s">
        <v>277</v>
      </c>
      <c r="I201" t="s">
        <v>13</v>
      </c>
      <c r="J201" t="s">
        <v>278</v>
      </c>
      <c r="K201" s="2">
        <v>63.93</v>
      </c>
    </row>
    <row r="202" spans="1:12" x14ac:dyDescent="0.25">
      <c r="A202">
        <v>203</v>
      </c>
      <c r="B202" t="s">
        <v>272</v>
      </c>
      <c r="C202">
        <v>1949495</v>
      </c>
      <c r="D202" t="s">
        <v>10</v>
      </c>
      <c r="E202">
        <v>1949495</v>
      </c>
      <c r="F202" t="s">
        <v>275</v>
      </c>
      <c r="G202" t="s">
        <v>276</v>
      </c>
      <c r="H202" t="s">
        <v>277</v>
      </c>
      <c r="I202" t="s">
        <v>13</v>
      </c>
      <c r="J202" t="s">
        <v>278</v>
      </c>
      <c r="K202" s="2">
        <v>-63.93</v>
      </c>
    </row>
    <row r="203" spans="1:12" x14ac:dyDescent="0.25">
      <c r="A203">
        <v>204</v>
      </c>
      <c r="B203" t="s">
        <v>279</v>
      </c>
      <c r="C203">
        <v>1943821</v>
      </c>
      <c r="D203" t="s">
        <v>10</v>
      </c>
      <c r="E203">
        <v>1943821</v>
      </c>
      <c r="F203" t="s">
        <v>280</v>
      </c>
      <c r="I203" t="s">
        <v>33</v>
      </c>
      <c r="J203" t="s">
        <v>220</v>
      </c>
      <c r="K203" s="2">
        <v>-16.170000000000002</v>
      </c>
      <c r="L203">
        <v>-23138</v>
      </c>
    </row>
    <row r="204" spans="1:12" x14ac:dyDescent="0.25">
      <c r="A204">
        <v>205</v>
      </c>
      <c r="B204" t="s">
        <v>281</v>
      </c>
      <c r="C204">
        <v>1948612</v>
      </c>
      <c r="D204" t="s">
        <v>10</v>
      </c>
      <c r="E204">
        <v>1948612</v>
      </c>
      <c r="F204" t="s">
        <v>282</v>
      </c>
      <c r="G204" t="s">
        <v>283</v>
      </c>
      <c r="H204" t="s">
        <v>284</v>
      </c>
      <c r="I204" t="s">
        <v>13</v>
      </c>
      <c r="K204" s="2">
        <v>18.47</v>
      </c>
    </row>
    <row r="205" spans="1:12" x14ac:dyDescent="0.25">
      <c r="A205">
        <v>206</v>
      </c>
      <c r="B205" t="s">
        <v>281</v>
      </c>
      <c r="C205">
        <v>1948612</v>
      </c>
      <c r="D205" t="s">
        <v>10</v>
      </c>
      <c r="E205">
        <v>1948612</v>
      </c>
      <c r="F205" t="s">
        <v>282</v>
      </c>
      <c r="G205" t="s">
        <v>283</v>
      </c>
      <c r="H205" t="s">
        <v>284</v>
      </c>
      <c r="I205" t="s">
        <v>13</v>
      </c>
      <c r="K205" s="2">
        <v>-18.47</v>
      </c>
    </row>
    <row r="206" spans="1:12" x14ac:dyDescent="0.25">
      <c r="A206">
        <v>207</v>
      </c>
      <c r="B206" t="s">
        <v>285</v>
      </c>
      <c r="C206">
        <v>1948369</v>
      </c>
      <c r="D206" t="s">
        <v>10</v>
      </c>
      <c r="E206">
        <v>1948369</v>
      </c>
      <c r="F206" t="s">
        <v>286</v>
      </c>
      <c r="G206" t="s">
        <v>287</v>
      </c>
      <c r="I206" t="s">
        <v>13</v>
      </c>
      <c r="J206" t="s">
        <v>288</v>
      </c>
      <c r="K206" s="2">
        <v>27.99</v>
      </c>
    </row>
    <row r="207" spans="1:12" x14ac:dyDescent="0.25">
      <c r="A207">
        <v>208</v>
      </c>
      <c r="B207" t="s">
        <v>285</v>
      </c>
      <c r="C207">
        <v>1948369</v>
      </c>
      <c r="D207" t="s">
        <v>10</v>
      </c>
      <c r="E207">
        <v>1948369</v>
      </c>
      <c r="F207" t="s">
        <v>286</v>
      </c>
      <c r="G207" t="s">
        <v>287</v>
      </c>
      <c r="I207" t="s">
        <v>13</v>
      </c>
      <c r="J207" t="s">
        <v>288</v>
      </c>
      <c r="K207" s="2">
        <v>-27.99</v>
      </c>
    </row>
    <row r="208" spans="1:12" x14ac:dyDescent="0.25">
      <c r="A208">
        <v>209</v>
      </c>
      <c r="B208" t="s">
        <v>289</v>
      </c>
      <c r="C208">
        <v>1950021</v>
      </c>
      <c r="D208" t="s">
        <v>10</v>
      </c>
      <c r="E208">
        <v>1950021</v>
      </c>
      <c r="F208" t="s">
        <v>290</v>
      </c>
      <c r="G208" t="s">
        <v>291</v>
      </c>
      <c r="H208" t="s">
        <v>292</v>
      </c>
      <c r="I208" t="s">
        <v>13</v>
      </c>
      <c r="J208" t="s">
        <v>293</v>
      </c>
      <c r="K208" s="2">
        <v>18.87</v>
      </c>
    </row>
    <row r="209" spans="1:14" x14ac:dyDescent="0.25">
      <c r="A209">
        <v>210</v>
      </c>
      <c r="B209" t="s">
        <v>289</v>
      </c>
      <c r="C209">
        <v>1950021</v>
      </c>
      <c r="D209" t="s">
        <v>10</v>
      </c>
      <c r="E209">
        <v>1950021</v>
      </c>
      <c r="F209" t="s">
        <v>290</v>
      </c>
      <c r="G209" t="s">
        <v>291</v>
      </c>
      <c r="H209" t="s">
        <v>292</v>
      </c>
      <c r="I209" t="s">
        <v>13</v>
      </c>
      <c r="J209" t="s">
        <v>293</v>
      </c>
      <c r="K209" s="2">
        <v>-18.87</v>
      </c>
    </row>
    <row r="210" spans="1:14" x14ac:dyDescent="0.25">
      <c r="A210">
        <v>211</v>
      </c>
      <c r="B210" t="s">
        <v>294</v>
      </c>
      <c r="C210">
        <v>1946044</v>
      </c>
      <c r="D210" t="s">
        <v>10</v>
      </c>
      <c r="E210">
        <v>1946044</v>
      </c>
      <c r="F210" t="s">
        <v>295</v>
      </c>
      <c r="G210" t="s">
        <v>296</v>
      </c>
      <c r="I210" t="s">
        <v>13</v>
      </c>
      <c r="K210" s="2">
        <v>170.04</v>
      </c>
      <c r="L210">
        <v>240610</v>
      </c>
    </row>
    <row r="211" spans="1:14" x14ac:dyDescent="0.25">
      <c r="A211">
        <v>212</v>
      </c>
      <c r="B211" t="s">
        <v>294</v>
      </c>
      <c r="C211">
        <v>1946044</v>
      </c>
      <c r="D211" t="s">
        <v>10</v>
      </c>
      <c r="E211">
        <v>1946044</v>
      </c>
      <c r="F211" t="s">
        <v>295</v>
      </c>
      <c r="G211" t="s">
        <v>296</v>
      </c>
      <c r="I211" t="s">
        <v>13</v>
      </c>
      <c r="K211" s="2">
        <v>-170.04</v>
      </c>
      <c r="L211">
        <v>-240610</v>
      </c>
    </row>
    <row r="212" spans="1:14" x14ac:dyDescent="0.25">
      <c r="A212">
        <v>213</v>
      </c>
      <c r="B212" t="s">
        <v>294</v>
      </c>
      <c r="C212">
        <v>1947427</v>
      </c>
      <c r="D212" t="s">
        <v>10</v>
      </c>
      <c r="E212">
        <v>1947427</v>
      </c>
      <c r="F212" t="s">
        <v>295</v>
      </c>
      <c r="G212" t="s">
        <v>296</v>
      </c>
      <c r="I212" t="s">
        <v>13</v>
      </c>
      <c r="J212" t="s">
        <v>297</v>
      </c>
      <c r="K212" s="2">
        <v>-170.04</v>
      </c>
      <c r="L212">
        <v>-240610</v>
      </c>
    </row>
    <row r="213" spans="1:14" x14ac:dyDescent="0.25">
      <c r="A213">
        <v>214</v>
      </c>
      <c r="B213" t="s">
        <v>294</v>
      </c>
      <c r="C213">
        <v>1947427</v>
      </c>
      <c r="D213" t="s">
        <v>10</v>
      </c>
      <c r="E213">
        <v>1947427</v>
      </c>
      <c r="F213" t="s">
        <v>295</v>
      </c>
      <c r="G213" t="s">
        <v>296</v>
      </c>
      <c r="I213" t="s">
        <v>13</v>
      </c>
      <c r="J213" t="s">
        <v>297</v>
      </c>
      <c r="K213" s="2">
        <v>170.04</v>
      </c>
      <c r="L213">
        <v>240610</v>
      </c>
    </row>
    <row r="214" spans="1:14" x14ac:dyDescent="0.25">
      <c r="A214">
        <v>784</v>
      </c>
      <c r="B214" t="s">
        <v>294</v>
      </c>
      <c r="C214" s="1">
        <v>1947428</v>
      </c>
      <c r="D214" t="s">
        <v>10</v>
      </c>
      <c r="E214">
        <v>1947428</v>
      </c>
      <c r="F214" t="s">
        <v>295</v>
      </c>
      <c r="G214" t="s">
        <v>296</v>
      </c>
      <c r="I214" t="s">
        <v>13</v>
      </c>
      <c r="K214" s="4">
        <v>-42.51</v>
      </c>
      <c r="L214">
        <v>-60151.9</v>
      </c>
      <c r="N214" s="1"/>
    </row>
    <row r="215" spans="1:14" x14ac:dyDescent="0.25">
      <c r="A215">
        <v>216</v>
      </c>
      <c r="B215" t="s">
        <v>294</v>
      </c>
      <c r="C215">
        <v>1948517</v>
      </c>
      <c r="D215" t="s">
        <v>10</v>
      </c>
      <c r="E215">
        <v>1948517</v>
      </c>
      <c r="F215" t="s">
        <v>298</v>
      </c>
      <c r="G215" t="s">
        <v>299</v>
      </c>
      <c r="I215" t="s">
        <v>13</v>
      </c>
      <c r="J215" t="s">
        <v>300</v>
      </c>
      <c r="K215" s="2">
        <v>52.4</v>
      </c>
    </row>
    <row r="216" spans="1:14" x14ac:dyDescent="0.25">
      <c r="A216">
        <v>217</v>
      </c>
      <c r="B216" t="s">
        <v>294</v>
      </c>
      <c r="C216">
        <v>1948517</v>
      </c>
      <c r="D216" t="s">
        <v>10</v>
      </c>
      <c r="E216">
        <v>1948517</v>
      </c>
      <c r="F216" t="s">
        <v>298</v>
      </c>
      <c r="G216" t="s">
        <v>299</v>
      </c>
      <c r="I216" t="s">
        <v>13</v>
      </c>
      <c r="J216" t="s">
        <v>300</v>
      </c>
      <c r="K216" s="2">
        <v>-52.4</v>
      </c>
    </row>
    <row r="217" spans="1:14" x14ac:dyDescent="0.25">
      <c r="A217">
        <v>218</v>
      </c>
      <c r="B217" t="s">
        <v>294</v>
      </c>
      <c r="C217">
        <v>1948518</v>
      </c>
      <c r="D217" t="s">
        <v>10</v>
      </c>
      <c r="E217">
        <v>1948518</v>
      </c>
      <c r="F217" t="s">
        <v>301</v>
      </c>
      <c r="G217" t="s">
        <v>302</v>
      </c>
      <c r="I217" t="s">
        <v>13</v>
      </c>
      <c r="J217" t="s">
        <v>303</v>
      </c>
      <c r="K217" s="2">
        <v>50.87</v>
      </c>
    </row>
    <row r="218" spans="1:14" x14ac:dyDescent="0.25">
      <c r="A218">
        <v>219</v>
      </c>
      <c r="B218" t="s">
        <v>294</v>
      </c>
      <c r="C218">
        <v>1948518</v>
      </c>
      <c r="D218" t="s">
        <v>10</v>
      </c>
      <c r="E218">
        <v>1948518</v>
      </c>
      <c r="F218" t="s">
        <v>301</v>
      </c>
      <c r="G218" t="s">
        <v>302</v>
      </c>
      <c r="I218" t="s">
        <v>13</v>
      </c>
      <c r="J218" t="s">
        <v>303</v>
      </c>
      <c r="K218" s="2">
        <v>-50.87</v>
      </c>
    </row>
    <row r="219" spans="1:14" x14ac:dyDescent="0.25">
      <c r="A219">
        <v>220</v>
      </c>
      <c r="B219" t="s">
        <v>294</v>
      </c>
      <c r="C219">
        <v>1949960</v>
      </c>
      <c r="D219" t="s">
        <v>10</v>
      </c>
      <c r="E219">
        <v>1949960</v>
      </c>
      <c r="F219" t="s">
        <v>304</v>
      </c>
      <c r="G219" t="s">
        <v>304</v>
      </c>
      <c r="H219" t="s">
        <v>305</v>
      </c>
      <c r="I219" t="s">
        <v>13</v>
      </c>
      <c r="J219" t="s">
        <v>305</v>
      </c>
      <c r="K219" s="2">
        <v>14.73</v>
      </c>
    </row>
    <row r="220" spans="1:14" x14ac:dyDescent="0.25">
      <c r="A220">
        <v>221</v>
      </c>
      <c r="B220" t="s">
        <v>294</v>
      </c>
      <c r="C220">
        <v>1949960</v>
      </c>
      <c r="D220" t="s">
        <v>10</v>
      </c>
      <c r="E220">
        <v>1949960</v>
      </c>
      <c r="F220" t="s">
        <v>304</v>
      </c>
      <c r="G220" t="s">
        <v>304</v>
      </c>
      <c r="H220" t="s">
        <v>305</v>
      </c>
      <c r="I220" t="s">
        <v>13</v>
      </c>
      <c r="J220" t="s">
        <v>305</v>
      </c>
      <c r="K220" s="2">
        <v>-14.73</v>
      </c>
    </row>
    <row r="221" spans="1:14" x14ac:dyDescent="0.25">
      <c r="A221">
        <v>222</v>
      </c>
      <c r="B221" t="s">
        <v>294</v>
      </c>
      <c r="C221">
        <v>1951536</v>
      </c>
      <c r="D221" t="s">
        <v>10</v>
      </c>
      <c r="E221">
        <v>1951536</v>
      </c>
      <c r="F221" t="s">
        <v>304</v>
      </c>
      <c r="G221" t="s">
        <v>304</v>
      </c>
      <c r="H221" t="s">
        <v>305</v>
      </c>
      <c r="I221" t="s">
        <v>13</v>
      </c>
      <c r="J221" t="s">
        <v>306</v>
      </c>
      <c r="K221" s="2">
        <v>-14.73</v>
      </c>
    </row>
    <row r="222" spans="1:14" x14ac:dyDescent="0.25">
      <c r="A222">
        <v>223</v>
      </c>
      <c r="B222" t="s">
        <v>294</v>
      </c>
      <c r="C222">
        <v>1951536</v>
      </c>
      <c r="D222" t="s">
        <v>10</v>
      </c>
      <c r="E222">
        <v>1951536</v>
      </c>
      <c r="F222" t="s">
        <v>304</v>
      </c>
      <c r="G222" t="s">
        <v>304</v>
      </c>
      <c r="H222" t="s">
        <v>305</v>
      </c>
      <c r="I222" t="s">
        <v>13</v>
      </c>
      <c r="J222" t="s">
        <v>306</v>
      </c>
      <c r="K222" s="2">
        <v>14.73</v>
      </c>
    </row>
    <row r="223" spans="1:14" x14ac:dyDescent="0.25">
      <c r="A223">
        <v>224</v>
      </c>
      <c r="B223" t="s">
        <v>294</v>
      </c>
      <c r="C223">
        <v>1951537</v>
      </c>
      <c r="D223" t="s">
        <v>10</v>
      </c>
      <c r="E223">
        <v>1951537</v>
      </c>
      <c r="F223" t="s">
        <v>304</v>
      </c>
      <c r="G223" t="s">
        <v>304</v>
      </c>
      <c r="H223" t="s">
        <v>305</v>
      </c>
      <c r="I223" t="s">
        <v>13</v>
      </c>
      <c r="J223" t="s">
        <v>305</v>
      </c>
      <c r="K223" s="2">
        <v>19.78</v>
      </c>
    </row>
    <row r="224" spans="1:14" x14ac:dyDescent="0.25">
      <c r="A224">
        <v>225</v>
      </c>
      <c r="B224" t="s">
        <v>294</v>
      </c>
      <c r="C224">
        <v>1951537</v>
      </c>
      <c r="D224" t="s">
        <v>10</v>
      </c>
      <c r="E224">
        <v>1951537</v>
      </c>
      <c r="F224" t="s">
        <v>304</v>
      </c>
      <c r="G224" t="s">
        <v>304</v>
      </c>
      <c r="H224" t="s">
        <v>305</v>
      </c>
      <c r="I224" t="s">
        <v>13</v>
      </c>
      <c r="J224" t="s">
        <v>305</v>
      </c>
      <c r="K224" s="2">
        <v>-19.78</v>
      </c>
    </row>
    <row r="225" spans="1:12" x14ac:dyDescent="0.25">
      <c r="A225">
        <v>226</v>
      </c>
      <c r="B225" t="s">
        <v>294</v>
      </c>
      <c r="C225">
        <v>1951733</v>
      </c>
      <c r="D225" t="s">
        <v>10</v>
      </c>
      <c r="E225">
        <v>1951733</v>
      </c>
      <c r="F225" t="s">
        <v>307</v>
      </c>
      <c r="I225" t="s">
        <v>13</v>
      </c>
      <c r="K225" s="2">
        <v>18.11</v>
      </c>
    </row>
    <row r="226" spans="1:12" x14ac:dyDescent="0.25">
      <c r="A226">
        <v>227</v>
      </c>
      <c r="B226" t="s">
        <v>294</v>
      </c>
      <c r="C226">
        <v>1951733</v>
      </c>
      <c r="D226" t="s">
        <v>10</v>
      </c>
      <c r="E226">
        <v>1951733</v>
      </c>
      <c r="F226" t="s">
        <v>307</v>
      </c>
      <c r="I226" t="s">
        <v>13</v>
      </c>
      <c r="K226" s="2">
        <v>-18.11</v>
      </c>
    </row>
    <row r="227" spans="1:12" x14ac:dyDescent="0.25">
      <c r="A227">
        <v>228</v>
      </c>
      <c r="B227" t="s">
        <v>308</v>
      </c>
      <c r="C227">
        <v>1947954</v>
      </c>
      <c r="D227" t="s">
        <v>10</v>
      </c>
      <c r="E227">
        <v>1947954</v>
      </c>
      <c r="F227" t="s">
        <v>309</v>
      </c>
      <c r="G227" t="s">
        <v>310</v>
      </c>
      <c r="I227" t="s">
        <v>13</v>
      </c>
      <c r="J227" t="s">
        <v>311</v>
      </c>
      <c r="K227" s="2">
        <v>51.04</v>
      </c>
    </row>
    <row r="228" spans="1:12" x14ac:dyDescent="0.25">
      <c r="A228">
        <v>229</v>
      </c>
      <c r="B228" t="s">
        <v>308</v>
      </c>
      <c r="C228">
        <v>1947954</v>
      </c>
      <c r="D228" t="s">
        <v>10</v>
      </c>
      <c r="E228">
        <v>1947954</v>
      </c>
      <c r="F228" t="s">
        <v>309</v>
      </c>
      <c r="G228" t="s">
        <v>310</v>
      </c>
      <c r="I228" t="s">
        <v>13</v>
      </c>
      <c r="J228" t="s">
        <v>311</v>
      </c>
      <c r="K228" s="2">
        <v>-51.04</v>
      </c>
    </row>
    <row r="229" spans="1:12" x14ac:dyDescent="0.25">
      <c r="A229">
        <v>230</v>
      </c>
      <c r="B229" t="s">
        <v>312</v>
      </c>
      <c r="C229">
        <v>1947957</v>
      </c>
      <c r="D229" t="s">
        <v>10</v>
      </c>
      <c r="E229">
        <v>1947957</v>
      </c>
      <c r="F229" t="s">
        <v>313</v>
      </c>
      <c r="G229" t="s">
        <v>314</v>
      </c>
      <c r="H229" t="s">
        <v>315</v>
      </c>
      <c r="I229" t="s">
        <v>13</v>
      </c>
      <c r="K229" s="2">
        <v>164.94</v>
      </c>
      <c r="L229">
        <v>233390.48</v>
      </c>
    </row>
    <row r="230" spans="1:12" x14ac:dyDescent="0.25">
      <c r="A230">
        <v>231</v>
      </c>
      <c r="B230" t="s">
        <v>312</v>
      </c>
      <c r="C230">
        <v>1947957</v>
      </c>
      <c r="D230" t="s">
        <v>10</v>
      </c>
      <c r="E230">
        <v>1947957</v>
      </c>
      <c r="F230" t="s">
        <v>313</v>
      </c>
      <c r="G230" t="s">
        <v>314</v>
      </c>
      <c r="H230" t="s">
        <v>315</v>
      </c>
      <c r="I230" t="s">
        <v>13</v>
      </c>
      <c r="K230" s="2">
        <v>-164.94</v>
      </c>
      <c r="L230">
        <v>-233390.48</v>
      </c>
    </row>
    <row r="231" spans="1:12" x14ac:dyDescent="0.25">
      <c r="A231">
        <v>232</v>
      </c>
      <c r="B231" t="s">
        <v>312</v>
      </c>
      <c r="C231">
        <v>1948579</v>
      </c>
      <c r="D231" t="s">
        <v>10</v>
      </c>
      <c r="E231">
        <v>1948579</v>
      </c>
      <c r="F231" t="s">
        <v>316</v>
      </c>
      <c r="G231" t="s">
        <v>317</v>
      </c>
      <c r="I231" t="s">
        <v>13</v>
      </c>
      <c r="J231" t="s">
        <v>318</v>
      </c>
      <c r="K231" s="2">
        <v>46</v>
      </c>
    </row>
    <row r="232" spans="1:12" x14ac:dyDescent="0.25">
      <c r="A232">
        <v>233</v>
      </c>
      <c r="B232" t="s">
        <v>312</v>
      </c>
      <c r="C232">
        <v>1948579</v>
      </c>
      <c r="D232" t="s">
        <v>10</v>
      </c>
      <c r="E232">
        <v>1948579</v>
      </c>
      <c r="F232" t="s">
        <v>316</v>
      </c>
      <c r="G232" t="s">
        <v>317</v>
      </c>
      <c r="I232" t="s">
        <v>13</v>
      </c>
      <c r="J232" t="s">
        <v>318</v>
      </c>
      <c r="K232" s="2">
        <v>-46</v>
      </c>
    </row>
    <row r="233" spans="1:12" x14ac:dyDescent="0.25">
      <c r="A233">
        <v>234</v>
      </c>
      <c r="B233" t="s">
        <v>312</v>
      </c>
      <c r="C233">
        <v>1949267</v>
      </c>
      <c r="D233" t="s">
        <v>10</v>
      </c>
      <c r="E233">
        <v>1949267</v>
      </c>
      <c r="F233" t="s">
        <v>319</v>
      </c>
      <c r="I233" t="s">
        <v>13</v>
      </c>
      <c r="J233" t="s">
        <v>320</v>
      </c>
      <c r="K233" s="2">
        <v>46.14</v>
      </c>
    </row>
    <row r="234" spans="1:12" x14ac:dyDescent="0.25">
      <c r="A234">
        <v>235</v>
      </c>
      <c r="B234" t="s">
        <v>312</v>
      </c>
      <c r="C234">
        <v>1949267</v>
      </c>
      <c r="D234" t="s">
        <v>10</v>
      </c>
      <c r="E234">
        <v>1949267</v>
      </c>
      <c r="F234" t="s">
        <v>319</v>
      </c>
      <c r="I234" t="s">
        <v>13</v>
      </c>
      <c r="J234" t="s">
        <v>320</v>
      </c>
      <c r="K234" s="2">
        <v>-46.14</v>
      </c>
    </row>
    <row r="235" spans="1:12" x14ac:dyDescent="0.25">
      <c r="A235">
        <v>236</v>
      </c>
      <c r="B235" t="s">
        <v>312</v>
      </c>
      <c r="C235">
        <v>1950032</v>
      </c>
      <c r="D235" t="s">
        <v>10</v>
      </c>
      <c r="E235">
        <v>1950032</v>
      </c>
      <c r="F235" t="s">
        <v>321</v>
      </c>
      <c r="G235" t="s">
        <v>322</v>
      </c>
      <c r="I235" t="s">
        <v>13</v>
      </c>
      <c r="J235" t="s">
        <v>322</v>
      </c>
      <c r="K235" s="2">
        <v>102.59</v>
      </c>
    </row>
    <row r="236" spans="1:12" x14ac:dyDescent="0.25">
      <c r="A236">
        <v>237</v>
      </c>
      <c r="B236" t="s">
        <v>312</v>
      </c>
      <c r="C236">
        <v>1950032</v>
      </c>
      <c r="D236" t="s">
        <v>10</v>
      </c>
      <c r="E236">
        <v>1950032</v>
      </c>
      <c r="F236" t="s">
        <v>321</v>
      </c>
      <c r="G236" t="s">
        <v>322</v>
      </c>
      <c r="I236" t="s">
        <v>13</v>
      </c>
      <c r="J236" t="s">
        <v>322</v>
      </c>
      <c r="K236" s="2">
        <v>-102.59</v>
      </c>
    </row>
    <row r="237" spans="1:12" x14ac:dyDescent="0.25">
      <c r="A237">
        <v>238</v>
      </c>
      <c r="B237" t="s">
        <v>323</v>
      </c>
      <c r="C237">
        <v>1948498</v>
      </c>
      <c r="D237" t="s">
        <v>10</v>
      </c>
      <c r="E237">
        <v>1948498</v>
      </c>
      <c r="F237" t="s">
        <v>324</v>
      </c>
      <c r="G237" t="s">
        <v>325</v>
      </c>
      <c r="I237" t="s">
        <v>13</v>
      </c>
      <c r="J237" t="s">
        <v>326</v>
      </c>
      <c r="K237" s="2">
        <v>11.12</v>
      </c>
    </row>
    <row r="238" spans="1:12" x14ac:dyDescent="0.25">
      <c r="A238">
        <v>239</v>
      </c>
      <c r="B238" t="s">
        <v>323</v>
      </c>
      <c r="C238">
        <v>1948498</v>
      </c>
      <c r="D238" t="s">
        <v>10</v>
      </c>
      <c r="E238">
        <v>1948498</v>
      </c>
      <c r="F238" t="s">
        <v>324</v>
      </c>
      <c r="G238" t="s">
        <v>325</v>
      </c>
      <c r="I238" t="s">
        <v>13</v>
      </c>
      <c r="J238" t="s">
        <v>326</v>
      </c>
      <c r="K238" s="2">
        <v>-11.12</v>
      </c>
    </row>
    <row r="239" spans="1:12" x14ac:dyDescent="0.25">
      <c r="A239">
        <v>240</v>
      </c>
      <c r="B239" t="s">
        <v>323</v>
      </c>
      <c r="C239">
        <v>1950574</v>
      </c>
      <c r="D239" t="s">
        <v>10</v>
      </c>
      <c r="E239">
        <v>1950574</v>
      </c>
      <c r="F239" t="s">
        <v>327</v>
      </c>
      <c r="G239" t="s">
        <v>328</v>
      </c>
      <c r="I239" t="s">
        <v>13</v>
      </c>
      <c r="J239" t="s">
        <v>329</v>
      </c>
      <c r="K239" s="2">
        <v>14.16</v>
      </c>
      <c r="L239">
        <v>20034</v>
      </c>
    </row>
    <row r="240" spans="1:12" x14ac:dyDescent="0.25">
      <c r="A240">
        <v>241</v>
      </c>
      <c r="B240" t="s">
        <v>323</v>
      </c>
      <c r="C240">
        <v>1950574</v>
      </c>
      <c r="D240" t="s">
        <v>10</v>
      </c>
      <c r="E240">
        <v>1950574</v>
      </c>
      <c r="F240" t="s">
        <v>327</v>
      </c>
      <c r="G240" t="s">
        <v>328</v>
      </c>
      <c r="I240" t="s">
        <v>13</v>
      </c>
      <c r="J240" t="s">
        <v>329</v>
      </c>
      <c r="K240" s="2">
        <v>-14.16</v>
      </c>
      <c r="L240">
        <v>-20034</v>
      </c>
    </row>
    <row r="241" spans="1:11" x14ac:dyDescent="0.25">
      <c r="A241">
        <v>242</v>
      </c>
      <c r="B241" t="s">
        <v>330</v>
      </c>
      <c r="C241">
        <v>1948376</v>
      </c>
      <c r="D241" t="s">
        <v>10</v>
      </c>
      <c r="E241">
        <v>1948376</v>
      </c>
      <c r="F241" t="s">
        <v>331</v>
      </c>
      <c r="G241" t="s">
        <v>332</v>
      </c>
      <c r="I241" t="s">
        <v>13</v>
      </c>
      <c r="J241" t="s">
        <v>333</v>
      </c>
      <c r="K241" s="2">
        <v>26.5</v>
      </c>
    </row>
    <row r="242" spans="1:11" x14ac:dyDescent="0.25">
      <c r="A242">
        <v>243</v>
      </c>
      <c r="B242" t="s">
        <v>330</v>
      </c>
      <c r="C242">
        <v>1948376</v>
      </c>
      <c r="D242" t="s">
        <v>10</v>
      </c>
      <c r="E242">
        <v>1948376</v>
      </c>
      <c r="F242" t="s">
        <v>331</v>
      </c>
      <c r="G242" t="s">
        <v>332</v>
      </c>
      <c r="I242" t="s">
        <v>13</v>
      </c>
      <c r="J242" t="s">
        <v>333</v>
      </c>
      <c r="K242" s="2">
        <v>-26.5</v>
      </c>
    </row>
    <row r="243" spans="1:11" x14ac:dyDescent="0.25">
      <c r="A243">
        <v>244</v>
      </c>
      <c r="B243" t="s">
        <v>330</v>
      </c>
      <c r="C243">
        <v>1948378</v>
      </c>
      <c r="D243" t="s">
        <v>10</v>
      </c>
      <c r="E243">
        <v>1948378</v>
      </c>
      <c r="F243" t="s">
        <v>334</v>
      </c>
      <c r="G243" t="s">
        <v>335</v>
      </c>
      <c r="I243" t="s">
        <v>13</v>
      </c>
      <c r="J243" t="s">
        <v>336</v>
      </c>
      <c r="K243" s="2">
        <v>35.03</v>
      </c>
    </row>
    <row r="244" spans="1:11" x14ac:dyDescent="0.25">
      <c r="A244">
        <v>245</v>
      </c>
      <c r="B244" t="s">
        <v>330</v>
      </c>
      <c r="C244">
        <v>1948378</v>
      </c>
      <c r="D244" t="s">
        <v>10</v>
      </c>
      <c r="E244">
        <v>1948378</v>
      </c>
      <c r="F244" t="s">
        <v>334</v>
      </c>
      <c r="G244" t="s">
        <v>335</v>
      </c>
      <c r="I244" t="s">
        <v>13</v>
      </c>
      <c r="J244" t="s">
        <v>336</v>
      </c>
      <c r="K244" s="2">
        <v>-35.03</v>
      </c>
    </row>
    <row r="245" spans="1:11" x14ac:dyDescent="0.25">
      <c r="A245">
        <v>246</v>
      </c>
      <c r="B245" t="s">
        <v>330</v>
      </c>
      <c r="C245">
        <v>1948553</v>
      </c>
      <c r="D245" t="s">
        <v>10</v>
      </c>
      <c r="E245">
        <v>1948553</v>
      </c>
      <c r="F245" t="s">
        <v>337</v>
      </c>
      <c r="G245" t="s">
        <v>337</v>
      </c>
      <c r="I245" t="s">
        <v>13</v>
      </c>
      <c r="J245" t="s">
        <v>338</v>
      </c>
      <c r="K245" s="2">
        <v>30.47</v>
      </c>
    </row>
    <row r="246" spans="1:11" x14ac:dyDescent="0.25">
      <c r="A246">
        <v>247</v>
      </c>
      <c r="B246" t="s">
        <v>330</v>
      </c>
      <c r="C246">
        <v>1948553</v>
      </c>
      <c r="D246" t="s">
        <v>10</v>
      </c>
      <c r="E246">
        <v>1948553</v>
      </c>
      <c r="F246" t="s">
        <v>337</v>
      </c>
      <c r="G246" t="s">
        <v>337</v>
      </c>
      <c r="I246" t="s">
        <v>13</v>
      </c>
      <c r="J246" t="s">
        <v>338</v>
      </c>
      <c r="K246" s="2">
        <v>-30.47</v>
      </c>
    </row>
    <row r="247" spans="1:11" x14ac:dyDescent="0.25">
      <c r="A247">
        <v>248</v>
      </c>
      <c r="B247" t="s">
        <v>339</v>
      </c>
      <c r="C247">
        <v>1949840</v>
      </c>
      <c r="D247" t="s">
        <v>10</v>
      </c>
      <c r="E247">
        <v>1949840</v>
      </c>
      <c r="F247" t="s">
        <v>340</v>
      </c>
      <c r="G247" t="s">
        <v>341</v>
      </c>
      <c r="I247" t="s">
        <v>13</v>
      </c>
      <c r="J247" t="s">
        <v>342</v>
      </c>
      <c r="K247" s="2">
        <v>29.33</v>
      </c>
    </row>
    <row r="248" spans="1:11" x14ac:dyDescent="0.25">
      <c r="A248">
        <v>249</v>
      </c>
      <c r="B248" t="s">
        <v>339</v>
      </c>
      <c r="C248">
        <v>1949840</v>
      </c>
      <c r="D248" t="s">
        <v>10</v>
      </c>
      <c r="E248">
        <v>1949840</v>
      </c>
      <c r="F248" t="s">
        <v>340</v>
      </c>
      <c r="G248" t="s">
        <v>341</v>
      </c>
      <c r="I248" t="s">
        <v>13</v>
      </c>
      <c r="J248" t="s">
        <v>342</v>
      </c>
      <c r="K248" s="2">
        <v>-29.33</v>
      </c>
    </row>
    <row r="249" spans="1:11" x14ac:dyDescent="0.25">
      <c r="A249">
        <v>250</v>
      </c>
      <c r="B249" t="s">
        <v>339</v>
      </c>
      <c r="C249">
        <v>1949862</v>
      </c>
      <c r="D249" t="s">
        <v>10</v>
      </c>
      <c r="E249">
        <v>1949862</v>
      </c>
      <c r="F249" t="s">
        <v>340</v>
      </c>
      <c r="G249" t="s">
        <v>342</v>
      </c>
      <c r="I249" t="s">
        <v>13</v>
      </c>
      <c r="K249" s="2">
        <v>59.16</v>
      </c>
    </row>
    <row r="250" spans="1:11" x14ac:dyDescent="0.25">
      <c r="A250">
        <v>251</v>
      </c>
      <c r="B250" t="s">
        <v>339</v>
      </c>
      <c r="C250">
        <v>1949862</v>
      </c>
      <c r="D250" t="s">
        <v>10</v>
      </c>
      <c r="E250">
        <v>1949862</v>
      </c>
      <c r="F250" t="s">
        <v>340</v>
      </c>
      <c r="G250" t="s">
        <v>342</v>
      </c>
      <c r="I250" t="s">
        <v>13</v>
      </c>
      <c r="K250" s="2">
        <v>-59.16</v>
      </c>
    </row>
    <row r="251" spans="1:11" x14ac:dyDescent="0.25">
      <c r="A251">
        <v>252</v>
      </c>
      <c r="B251" t="s">
        <v>343</v>
      </c>
      <c r="C251">
        <v>1948516</v>
      </c>
      <c r="D251" t="s">
        <v>10</v>
      </c>
      <c r="E251">
        <v>1948516</v>
      </c>
      <c r="F251" t="s">
        <v>344</v>
      </c>
      <c r="G251" t="s">
        <v>345</v>
      </c>
      <c r="I251" t="s">
        <v>13</v>
      </c>
      <c r="J251" t="s">
        <v>346</v>
      </c>
      <c r="K251" s="2">
        <v>16.7</v>
      </c>
    </row>
    <row r="252" spans="1:11" x14ac:dyDescent="0.25">
      <c r="A252">
        <v>253</v>
      </c>
      <c r="B252" t="s">
        <v>343</v>
      </c>
      <c r="C252">
        <v>1948516</v>
      </c>
      <c r="D252" t="s">
        <v>10</v>
      </c>
      <c r="E252">
        <v>1948516</v>
      </c>
      <c r="F252" t="s">
        <v>344</v>
      </c>
      <c r="G252" t="s">
        <v>345</v>
      </c>
      <c r="I252" t="s">
        <v>13</v>
      </c>
      <c r="J252" t="s">
        <v>346</v>
      </c>
      <c r="K252" s="2">
        <v>-16.7</v>
      </c>
    </row>
    <row r="253" spans="1:11" x14ac:dyDescent="0.25">
      <c r="A253">
        <v>254</v>
      </c>
      <c r="B253" t="s">
        <v>343</v>
      </c>
      <c r="C253">
        <v>1949522</v>
      </c>
      <c r="D253" t="s">
        <v>10</v>
      </c>
      <c r="E253">
        <v>1949522</v>
      </c>
      <c r="F253" t="s">
        <v>347</v>
      </c>
      <c r="G253" t="s">
        <v>348</v>
      </c>
      <c r="I253" t="s">
        <v>13</v>
      </c>
      <c r="J253" t="s">
        <v>348</v>
      </c>
      <c r="K253" s="2">
        <v>220.25</v>
      </c>
    </row>
    <row r="254" spans="1:11" x14ac:dyDescent="0.25">
      <c r="A254">
        <v>255</v>
      </c>
      <c r="B254" t="s">
        <v>343</v>
      </c>
      <c r="C254">
        <v>1949522</v>
      </c>
      <c r="D254" t="s">
        <v>10</v>
      </c>
      <c r="E254">
        <v>1949522</v>
      </c>
      <c r="F254" t="s">
        <v>347</v>
      </c>
      <c r="G254" t="s">
        <v>348</v>
      </c>
      <c r="I254" t="s">
        <v>13</v>
      </c>
      <c r="J254" t="s">
        <v>348</v>
      </c>
      <c r="K254" s="2">
        <v>-220.25</v>
      </c>
    </row>
    <row r="255" spans="1:11" x14ac:dyDescent="0.25">
      <c r="A255">
        <v>256</v>
      </c>
      <c r="B255" t="s">
        <v>343</v>
      </c>
      <c r="C255">
        <v>1951541</v>
      </c>
      <c r="D255" t="s">
        <v>10</v>
      </c>
      <c r="E255">
        <v>1951541</v>
      </c>
      <c r="F255" t="s">
        <v>349</v>
      </c>
      <c r="G255" t="s">
        <v>350</v>
      </c>
      <c r="I255" t="s">
        <v>13</v>
      </c>
      <c r="J255" t="s">
        <v>351</v>
      </c>
      <c r="K255" s="2">
        <v>6.89</v>
      </c>
    </row>
    <row r="256" spans="1:11" x14ac:dyDescent="0.25">
      <c r="A256">
        <v>257</v>
      </c>
      <c r="B256" t="s">
        <v>343</v>
      </c>
      <c r="C256">
        <v>1951541</v>
      </c>
      <c r="D256" t="s">
        <v>10</v>
      </c>
      <c r="E256">
        <v>1951541</v>
      </c>
      <c r="F256" t="s">
        <v>349</v>
      </c>
      <c r="G256" t="s">
        <v>350</v>
      </c>
      <c r="I256" t="s">
        <v>13</v>
      </c>
      <c r="J256" t="s">
        <v>351</v>
      </c>
      <c r="K256" s="2">
        <v>-6.89</v>
      </c>
    </row>
    <row r="257" spans="1:12" x14ac:dyDescent="0.25">
      <c r="A257">
        <v>258</v>
      </c>
      <c r="B257" t="s">
        <v>343</v>
      </c>
      <c r="C257">
        <v>1951545</v>
      </c>
      <c r="D257" t="s">
        <v>10</v>
      </c>
      <c r="E257">
        <v>1951545</v>
      </c>
      <c r="F257" t="s">
        <v>349</v>
      </c>
      <c r="G257" t="s">
        <v>350</v>
      </c>
      <c r="I257" t="s">
        <v>13</v>
      </c>
      <c r="J257" t="s">
        <v>352</v>
      </c>
      <c r="K257" s="2">
        <v>-6.89</v>
      </c>
    </row>
    <row r="258" spans="1:12" x14ac:dyDescent="0.25">
      <c r="A258">
        <v>259</v>
      </c>
      <c r="B258" t="s">
        <v>343</v>
      </c>
      <c r="C258">
        <v>1951545</v>
      </c>
      <c r="D258" t="s">
        <v>10</v>
      </c>
      <c r="E258">
        <v>1951545</v>
      </c>
      <c r="F258" t="s">
        <v>349</v>
      </c>
      <c r="G258" t="s">
        <v>350</v>
      </c>
      <c r="I258" t="s">
        <v>13</v>
      </c>
      <c r="J258" t="s">
        <v>352</v>
      </c>
      <c r="K258" s="2">
        <v>6.89</v>
      </c>
    </row>
    <row r="259" spans="1:12" x14ac:dyDescent="0.25">
      <c r="A259">
        <v>260</v>
      </c>
      <c r="B259" t="s">
        <v>353</v>
      </c>
      <c r="C259">
        <v>1948943</v>
      </c>
      <c r="D259" t="s">
        <v>10</v>
      </c>
      <c r="E259">
        <v>1948943</v>
      </c>
      <c r="F259" t="s">
        <v>354</v>
      </c>
      <c r="G259" t="s">
        <v>355</v>
      </c>
      <c r="I259" t="s">
        <v>13</v>
      </c>
      <c r="J259" t="s">
        <v>355</v>
      </c>
      <c r="K259" s="2">
        <v>48.44</v>
      </c>
    </row>
    <row r="260" spans="1:12" x14ac:dyDescent="0.25">
      <c r="A260">
        <v>261</v>
      </c>
      <c r="B260" t="s">
        <v>353</v>
      </c>
      <c r="C260">
        <v>1948943</v>
      </c>
      <c r="D260" t="s">
        <v>10</v>
      </c>
      <c r="E260">
        <v>1948943</v>
      </c>
      <c r="F260" t="s">
        <v>354</v>
      </c>
      <c r="G260" t="s">
        <v>355</v>
      </c>
      <c r="I260" t="s">
        <v>13</v>
      </c>
      <c r="J260" t="s">
        <v>355</v>
      </c>
      <c r="K260" s="2">
        <v>-48.44</v>
      </c>
    </row>
    <row r="261" spans="1:12" x14ac:dyDescent="0.25">
      <c r="A261">
        <v>262</v>
      </c>
      <c r="B261" t="s">
        <v>353</v>
      </c>
      <c r="C261">
        <v>1950033</v>
      </c>
      <c r="D261" t="s">
        <v>10</v>
      </c>
      <c r="E261">
        <v>1950033</v>
      </c>
      <c r="F261" t="s">
        <v>354</v>
      </c>
      <c r="I261" t="s">
        <v>13</v>
      </c>
      <c r="J261" t="s">
        <v>355</v>
      </c>
      <c r="K261" s="2">
        <v>48.44</v>
      </c>
    </row>
    <row r="262" spans="1:12" x14ac:dyDescent="0.25">
      <c r="A262">
        <v>263</v>
      </c>
      <c r="B262" t="s">
        <v>353</v>
      </c>
      <c r="C262">
        <v>1950033</v>
      </c>
      <c r="D262" t="s">
        <v>10</v>
      </c>
      <c r="E262">
        <v>1950033</v>
      </c>
      <c r="F262" t="s">
        <v>354</v>
      </c>
      <c r="I262" t="s">
        <v>13</v>
      </c>
      <c r="J262" t="s">
        <v>355</v>
      </c>
      <c r="K262" s="2">
        <v>-48.44</v>
      </c>
    </row>
    <row r="263" spans="1:12" x14ac:dyDescent="0.25">
      <c r="A263">
        <v>264</v>
      </c>
      <c r="B263" t="s">
        <v>353</v>
      </c>
      <c r="C263">
        <v>1950036</v>
      </c>
      <c r="D263" t="s">
        <v>10</v>
      </c>
      <c r="E263">
        <v>1950036</v>
      </c>
      <c r="F263" t="s">
        <v>354</v>
      </c>
      <c r="I263" t="s">
        <v>13</v>
      </c>
      <c r="J263" t="s">
        <v>356</v>
      </c>
      <c r="K263" s="2">
        <v>-48.44</v>
      </c>
    </row>
    <row r="264" spans="1:12" x14ac:dyDescent="0.25">
      <c r="A264">
        <v>265</v>
      </c>
      <c r="B264" t="s">
        <v>353</v>
      </c>
      <c r="C264">
        <v>1950036</v>
      </c>
      <c r="D264" t="s">
        <v>10</v>
      </c>
      <c r="E264">
        <v>1950036</v>
      </c>
      <c r="F264" t="s">
        <v>354</v>
      </c>
      <c r="I264" t="s">
        <v>13</v>
      </c>
      <c r="J264" t="s">
        <v>356</v>
      </c>
      <c r="K264" s="2">
        <v>48.44</v>
      </c>
    </row>
    <row r="265" spans="1:12" x14ac:dyDescent="0.25">
      <c r="A265">
        <v>266</v>
      </c>
      <c r="B265" t="s">
        <v>357</v>
      </c>
      <c r="C265">
        <v>1948338</v>
      </c>
      <c r="D265" t="s">
        <v>10</v>
      </c>
      <c r="E265">
        <v>1948338</v>
      </c>
      <c r="F265" t="s">
        <v>358</v>
      </c>
      <c r="I265" t="s">
        <v>13</v>
      </c>
      <c r="J265" t="s">
        <v>359</v>
      </c>
      <c r="K265" s="2">
        <v>12.93</v>
      </c>
      <c r="L265">
        <v>17927</v>
      </c>
    </row>
    <row r="266" spans="1:12" x14ac:dyDescent="0.25">
      <c r="A266">
        <v>267</v>
      </c>
      <c r="B266" t="s">
        <v>357</v>
      </c>
      <c r="C266">
        <v>1948338</v>
      </c>
      <c r="D266" t="s">
        <v>10</v>
      </c>
      <c r="E266">
        <v>1948338</v>
      </c>
      <c r="F266" t="s">
        <v>358</v>
      </c>
      <c r="I266" t="s">
        <v>13</v>
      </c>
      <c r="J266" t="s">
        <v>359</v>
      </c>
      <c r="K266" s="2">
        <v>-12.93</v>
      </c>
      <c r="L266">
        <v>-17927</v>
      </c>
    </row>
    <row r="267" spans="1:12" x14ac:dyDescent="0.25">
      <c r="A267">
        <v>268</v>
      </c>
      <c r="B267" t="s">
        <v>360</v>
      </c>
      <c r="C267">
        <v>1950591</v>
      </c>
      <c r="D267" t="s">
        <v>10</v>
      </c>
      <c r="E267">
        <v>1950591</v>
      </c>
      <c r="F267" t="s">
        <v>361</v>
      </c>
      <c r="I267" t="s">
        <v>13</v>
      </c>
      <c r="K267" s="2">
        <v>13.08</v>
      </c>
      <c r="L267">
        <v>18070</v>
      </c>
    </row>
    <row r="268" spans="1:12" x14ac:dyDescent="0.25">
      <c r="A268">
        <v>269</v>
      </c>
      <c r="B268" t="s">
        <v>360</v>
      </c>
      <c r="C268">
        <v>1950591</v>
      </c>
      <c r="D268" t="s">
        <v>10</v>
      </c>
      <c r="E268">
        <v>1950591</v>
      </c>
      <c r="F268" t="s">
        <v>361</v>
      </c>
      <c r="I268" t="s">
        <v>13</v>
      </c>
      <c r="K268" s="2">
        <v>-13.08</v>
      </c>
      <c r="L268">
        <v>-18070</v>
      </c>
    </row>
    <row r="269" spans="1:12" x14ac:dyDescent="0.25">
      <c r="A269">
        <v>270</v>
      </c>
      <c r="B269" t="s">
        <v>360</v>
      </c>
      <c r="C269">
        <v>1950594</v>
      </c>
      <c r="D269" t="s">
        <v>10</v>
      </c>
      <c r="E269">
        <v>1950594</v>
      </c>
      <c r="F269" t="s">
        <v>362</v>
      </c>
      <c r="I269" t="s">
        <v>13</v>
      </c>
      <c r="K269" s="2">
        <v>25.16</v>
      </c>
      <c r="L269">
        <v>33360</v>
      </c>
    </row>
    <row r="270" spans="1:12" x14ac:dyDescent="0.25">
      <c r="A270">
        <v>271</v>
      </c>
      <c r="B270" t="s">
        <v>360</v>
      </c>
      <c r="C270">
        <v>1950594</v>
      </c>
      <c r="D270" t="s">
        <v>10</v>
      </c>
      <c r="E270">
        <v>1950594</v>
      </c>
      <c r="F270" t="s">
        <v>362</v>
      </c>
      <c r="I270" t="s">
        <v>13</v>
      </c>
      <c r="K270" s="2">
        <v>-25.16</v>
      </c>
      <c r="L270">
        <v>-33360</v>
      </c>
    </row>
    <row r="271" spans="1:12" x14ac:dyDescent="0.25">
      <c r="A271">
        <v>272</v>
      </c>
      <c r="B271" t="s">
        <v>360</v>
      </c>
      <c r="C271">
        <v>1951538</v>
      </c>
      <c r="D271" t="s">
        <v>10</v>
      </c>
      <c r="E271">
        <v>1951538</v>
      </c>
      <c r="F271" t="s">
        <v>363</v>
      </c>
      <c r="G271" t="s">
        <v>364</v>
      </c>
      <c r="I271" t="s">
        <v>13</v>
      </c>
      <c r="J271" t="s">
        <v>364</v>
      </c>
      <c r="K271" s="2">
        <v>15.1</v>
      </c>
    </row>
    <row r="272" spans="1:12" x14ac:dyDescent="0.25">
      <c r="A272">
        <v>273</v>
      </c>
      <c r="B272" t="s">
        <v>360</v>
      </c>
      <c r="C272">
        <v>1951538</v>
      </c>
      <c r="D272" t="s">
        <v>10</v>
      </c>
      <c r="E272">
        <v>1951538</v>
      </c>
      <c r="F272" t="s">
        <v>363</v>
      </c>
      <c r="G272" t="s">
        <v>364</v>
      </c>
      <c r="I272" t="s">
        <v>13</v>
      </c>
      <c r="J272" t="s">
        <v>364</v>
      </c>
      <c r="K272" s="2">
        <v>-15.1</v>
      </c>
    </row>
    <row r="273" spans="1:12" x14ac:dyDescent="0.25">
      <c r="A273">
        <v>274</v>
      </c>
      <c r="B273" t="s">
        <v>365</v>
      </c>
      <c r="C273">
        <v>1950575</v>
      </c>
      <c r="D273" t="s">
        <v>10</v>
      </c>
      <c r="E273">
        <v>1950575</v>
      </c>
      <c r="F273" t="s">
        <v>366</v>
      </c>
      <c r="G273" t="s">
        <v>367</v>
      </c>
      <c r="I273" t="s">
        <v>13</v>
      </c>
      <c r="J273" t="s">
        <v>329</v>
      </c>
      <c r="K273" s="2">
        <v>18.12</v>
      </c>
      <c r="L273">
        <v>26410</v>
      </c>
    </row>
    <row r="274" spans="1:12" x14ac:dyDescent="0.25">
      <c r="A274">
        <v>275</v>
      </c>
      <c r="B274" t="s">
        <v>365</v>
      </c>
      <c r="C274">
        <v>1950575</v>
      </c>
      <c r="D274" t="s">
        <v>10</v>
      </c>
      <c r="E274">
        <v>1950575</v>
      </c>
      <c r="F274" t="s">
        <v>366</v>
      </c>
      <c r="G274" t="s">
        <v>367</v>
      </c>
      <c r="I274" t="s">
        <v>13</v>
      </c>
      <c r="J274" t="s">
        <v>329</v>
      </c>
      <c r="K274" s="2">
        <v>-18.12</v>
      </c>
      <c r="L274">
        <v>-26410</v>
      </c>
    </row>
    <row r="275" spans="1:12" x14ac:dyDescent="0.25">
      <c r="A275">
        <v>276</v>
      </c>
      <c r="B275" t="s">
        <v>365</v>
      </c>
      <c r="C275">
        <v>1950640</v>
      </c>
      <c r="D275" t="s">
        <v>10</v>
      </c>
      <c r="E275">
        <v>1950640</v>
      </c>
      <c r="F275" t="s">
        <v>368</v>
      </c>
      <c r="G275" t="s">
        <v>369</v>
      </c>
      <c r="I275" t="s">
        <v>13</v>
      </c>
      <c r="J275" t="s">
        <v>370</v>
      </c>
      <c r="K275" s="2">
        <v>17.21</v>
      </c>
      <c r="L275">
        <v>23630</v>
      </c>
    </row>
    <row r="276" spans="1:12" x14ac:dyDescent="0.25">
      <c r="A276">
        <v>277</v>
      </c>
      <c r="B276" t="s">
        <v>365</v>
      </c>
      <c r="C276">
        <v>1950640</v>
      </c>
      <c r="D276" t="s">
        <v>10</v>
      </c>
      <c r="E276">
        <v>1950640</v>
      </c>
      <c r="F276" t="s">
        <v>368</v>
      </c>
      <c r="G276" t="s">
        <v>369</v>
      </c>
      <c r="I276" t="s">
        <v>13</v>
      </c>
      <c r="J276" t="s">
        <v>370</v>
      </c>
      <c r="K276" s="2">
        <v>-17.21</v>
      </c>
      <c r="L276">
        <v>-23630</v>
      </c>
    </row>
    <row r="277" spans="1:12" x14ac:dyDescent="0.25">
      <c r="A277">
        <v>278</v>
      </c>
      <c r="B277" t="s">
        <v>371</v>
      </c>
      <c r="C277">
        <v>1948532</v>
      </c>
      <c r="D277" t="s">
        <v>10</v>
      </c>
      <c r="E277">
        <v>1948532</v>
      </c>
      <c r="F277" t="s">
        <v>372</v>
      </c>
      <c r="G277" t="s">
        <v>373</v>
      </c>
      <c r="I277" t="s">
        <v>13</v>
      </c>
      <c r="J277" t="s">
        <v>374</v>
      </c>
      <c r="K277" s="2">
        <v>13.26</v>
      </c>
    </row>
    <row r="278" spans="1:12" x14ac:dyDescent="0.25">
      <c r="A278">
        <v>279</v>
      </c>
      <c r="B278" t="s">
        <v>371</v>
      </c>
      <c r="C278">
        <v>1948532</v>
      </c>
      <c r="D278" t="s">
        <v>10</v>
      </c>
      <c r="E278">
        <v>1948532</v>
      </c>
      <c r="F278" t="s">
        <v>372</v>
      </c>
      <c r="G278" t="s">
        <v>373</v>
      </c>
      <c r="I278" t="s">
        <v>13</v>
      </c>
      <c r="J278" t="s">
        <v>374</v>
      </c>
      <c r="K278" s="2">
        <v>-13.26</v>
      </c>
    </row>
    <row r="279" spans="1:12" x14ac:dyDescent="0.25">
      <c r="A279">
        <v>280</v>
      </c>
      <c r="B279" t="s">
        <v>371</v>
      </c>
      <c r="C279">
        <v>1949432</v>
      </c>
      <c r="D279" t="s">
        <v>10</v>
      </c>
      <c r="E279">
        <v>1949432</v>
      </c>
      <c r="F279" t="s">
        <v>375</v>
      </c>
      <c r="G279" t="s">
        <v>376</v>
      </c>
      <c r="I279" t="s">
        <v>13</v>
      </c>
      <c r="J279" t="s">
        <v>377</v>
      </c>
      <c r="K279" s="2">
        <v>33.950000000000003</v>
      </c>
    </row>
    <row r="280" spans="1:12" x14ac:dyDescent="0.25">
      <c r="A280">
        <v>281</v>
      </c>
      <c r="B280" t="s">
        <v>371</v>
      </c>
      <c r="C280">
        <v>1949432</v>
      </c>
      <c r="D280" t="s">
        <v>10</v>
      </c>
      <c r="E280">
        <v>1949432</v>
      </c>
      <c r="F280" t="s">
        <v>375</v>
      </c>
      <c r="G280" t="s">
        <v>376</v>
      </c>
      <c r="I280" t="s">
        <v>13</v>
      </c>
      <c r="J280" t="s">
        <v>377</v>
      </c>
      <c r="K280" s="2">
        <v>-33.950000000000003</v>
      </c>
    </row>
    <row r="281" spans="1:12" x14ac:dyDescent="0.25">
      <c r="A281">
        <v>282</v>
      </c>
      <c r="B281" t="s">
        <v>371</v>
      </c>
      <c r="C281">
        <v>1950598</v>
      </c>
      <c r="D281" t="s">
        <v>10</v>
      </c>
      <c r="E281">
        <v>1950598</v>
      </c>
      <c r="F281" t="s">
        <v>378</v>
      </c>
      <c r="G281" t="s">
        <v>379</v>
      </c>
      <c r="I281" t="s">
        <v>13</v>
      </c>
      <c r="J281" t="s">
        <v>380</v>
      </c>
      <c r="K281" s="2">
        <v>70.36</v>
      </c>
    </row>
    <row r="282" spans="1:12" x14ac:dyDescent="0.25">
      <c r="A282">
        <v>283</v>
      </c>
      <c r="B282" t="s">
        <v>371</v>
      </c>
      <c r="C282">
        <v>1950598</v>
      </c>
      <c r="D282" t="s">
        <v>10</v>
      </c>
      <c r="E282">
        <v>1950598</v>
      </c>
      <c r="F282" t="s">
        <v>378</v>
      </c>
      <c r="G282" t="s">
        <v>379</v>
      </c>
      <c r="I282" t="s">
        <v>13</v>
      </c>
      <c r="J282" t="s">
        <v>380</v>
      </c>
      <c r="K282" s="2">
        <v>-70.36</v>
      </c>
    </row>
    <row r="283" spans="1:12" x14ac:dyDescent="0.25">
      <c r="A283">
        <v>284</v>
      </c>
      <c r="B283" t="s">
        <v>381</v>
      </c>
      <c r="C283">
        <v>1950685</v>
      </c>
      <c r="D283" t="s">
        <v>10</v>
      </c>
      <c r="E283">
        <v>1950685</v>
      </c>
      <c r="F283" t="s">
        <v>382</v>
      </c>
      <c r="G283" t="s">
        <v>383</v>
      </c>
      <c r="I283" t="s">
        <v>13</v>
      </c>
      <c r="K283" s="2">
        <v>7.76</v>
      </c>
      <c r="L283">
        <v>10900</v>
      </c>
    </row>
    <row r="284" spans="1:12" x14ac:dyDescent="0.25">
      <c r="A284">
        <v>285</v>
      </c>
      <c r="B284" t="s">
        <v>381</v>
      </c>
      <c r="C284">
        <v>1950685</v>
      </c>
      <c r="D284" t="s">
        <v>10</v>
      </c>
      <c r="E284">
        <v>1950685</v>
      </c>
      <c r="F284" t="s">
        <v>382</v>
      </c>
      <c r="G284" t="s">
        <v>383</v>
      </c>
      <c r="I284" t="s">
        <v>13</v>
      </c>
      <c r="K284" s="2">
        <v>-7.76</v>
      </c>
      <c r="L284">
        <v>-10900</v>
      </c>
    </row>
    <row r="285" spans="1:12" x14ac:dyDescent="0.25">
      <c r="A285">
        <v>286</v>
      </c>
      <c r="B285" t="s">
        <v>384</v>
      </c>
      <c r="C285">
        <v>1951539</v>
      </c>
      <c r="D285" t="s">
        <v>10</v>
      </c>
      <c r="E285">
        <v>1951539</v>
      </c>
      <c r="F285" t="s">
        <v>385</v>
      </c>
      <c r="G285" t="s">
        <v>386</v>
      </c>
      <c r="I285" t="s">
        <v>13</v>
      </c>
      <c r="J285" t="s">
        <v>387</v>
      </c>
      <c r="K285" s="2">
        <v>35.82</v>
      </c>
    </row>
    <row r="286" spans="1:12" x14ac:dyDescent="0.25">
      <c r="A286">
        <v>287</v>
      </c>
      <c r="B286" t="s">
        <v>384</v>
      </c>
      <c r="C286">
        <v>1951539</v>
      </c>
      <c r="D286" t="s">
        <v>10</v>
      </c>
      <c r="E286">
        <v>1951539</v>
      </c>
      <c r="F286" t="s">
        <v>385</v>
      </c>
      <c r="G286" t="s">
        <v>386</v>
      </c>
      <c r="I286" t="s">
        <v>13</v>
      </c>
      <c r="J286" t="s">
        <v>387</v>
      </c>
      <c r="K286" s="2">
        <v>-35.82</v>
      </c>
    </row>
    <row r="287" spans="1:12" x14ac:dyDescent="0.25">
      <c r="A287">
        <v>288</v>
      </c>
      <c r="B287" t="s">
        <v>388</v>
      </c>
      <c r="C287">
        <v>1951325</v>
      </c>
      <c r="D287" t="s">
        <v>10</v>
      </c>
      <c r="E287">
        <v>1951325</v>
      </c>
      <c r="F287" t="s">
        <v>389</v>
      </c>
      <c r="I287" t="s">
        <v>13</v>
      </c>
      <c r="J287" t="s">
        <v>390</v>
      </c>
      <c r="K287" s="2">
        <v>50.44</v>
      </c>
    </row>
    <row r="288" spans="1:12" x14ac:dyDescent="0.25">
      <c r="A288">
        <v>289</v>
      </c>
      <c r="B288" t="s">
        <v>388</v>
      </c>
      <c r="C288">
        <v>1951325</v>
      </c>
      <c r="D288" t="s">
        <v>10</v>
      </c>
      <c r="E288">
        <v>1951325</v>
      </c>
      <c r="F288" t="s">
        <v>389</v>
      </c>
      <c r="I288" t="s">
        <v>13</v>
      </c>
      <c r="J288" t="s">
        <v>390</v>
      </c>
      <c r="K288" s="2">
        <v>-50.44</v>
      </c>
    </row>
    <row r="289" spans="1:12" x14ac:dyDescent="0.25">
      <c r="A289">
        <v>290</v>
      </c>
      <c r="B289" t="s">
        <v>391</v>
      </c>
      <c r="C289">
        <v>1950567</v>
      </c>
      <c r="D289" t="s">
        <v>10</v>
      </c>
      <c r="E289">
        <v>1950567</v>
      </c>
      <c r="F289" t="s">
        <v>392</v>
      </c>
      <c r="G289" t="s">
        <v>393</v>
      </c>
      <c r="I289" t="s">
        <v>13</v>
      </c>
      <c r="J289" t="s">
        <v>394</v>
      </c>
      <c r="K289" s="2">
        <v>99.85</v>
      </c>
    </row>
    <row r="290" spans="1:12" x14ac:dyDescent="0.25">
      <c r="A290">
        <v>291</v>
      </c>
      <c r="B290" t="s">
        <v>391</v>
      </c>
      <c r="C290">
        <v>1950567</v>
      </c>
      <c r="D290" t="s">
        <v>10</v>
      </c>
      <c r="E290">
        <v>1950567</v>
      </c>
      <c r="F290" t="s">
        <v>392</v>
      </c>
      <c r="G290" t="s">
        <v>393</v>
      </c>
      <c r="I290" t="s">
        <v>13</v>
      </c>
      <c r="J290" t="s">
        <v>394</v>
      </c>
      <c r="K290" s="2">
        <v>-99.85</v>
      </c>
    </row>
    <row r="291" spans="1:12" x14ac:dyDescent="0.25">
      <c r="A291">
        <v>292</v>
      </c>
      <c r="B291" t="s">
        <v>391</v>
      </c>
      <c r="C291">
        <v>1950620</v>
      </c>
      <c r="D291" t="s">
        <v>10</v>
      </c>
      <c r="E291">
        <v>1950620</v>
      </c>
      <c r="F291" t="s">
        <v>395</v>
      </c>
      <c r="G291" t="s">
        <v>396</v>
      </c>
      <c r="I291" t="s">
        <v>13</v>
      </c>
      <c r="K291" s="2">
        <v>209.11</v>
      </c>
      <c r="L291">
        <v>287524</v>
      </c>
    </row>
    <row r="292" spans="1:12" x14ac:dyDescent="0.25">
      <c r="A292">
        <v>293</v>
      </c>
      <c r="B292" t="s">
        <v>391</v>
      </c>
      <c r="C292">
        <v>1950620</v>
      </c>
      <c r="D292" t="s">
        <v>10</v>
      </c>
      <c r="E292">
        <v>1950620</v>
      </c>
      <c r="F292" t="s">
        <v>395</v>
      </c>
      <c r="G292" t="s">
        <v>396</v>
      </c>
      <c r="I292" t="s">
        <v>13</v>
      </c>
      <c r="K292" s="2">
        <v>-209.11</v>
      </c>
      <c r="L292">
        <v>-287524</v>
      </c>
    </row>
    <row r="293" spans="1:12" x14ac:dyDescent="0.25">
      <c r="A293">
        <v>294</v>
      </c>
      <c r="B293" t="s">
        <v>391</v>
      </c>
      <c r="C293">
        <v>1951887</v>
      </c>
      <c r="D293" t="s">
        <v>10</v>
      </c>
      <c r="E293">
        <v>1951887</v>
      </c>
      <c r="F293" t="s">
        <v>395</v>
      </c>
      <c r="G293" t="s">
        <v>397</v>
      </c>
      <c r="I293" t="s">
        <v>13</v>
      </c>
      <c r="K293" s="2">
        <v>209.11</v>
      </c>
    </row>
    <row r="294" spans="1:12" x14ac:dyDescent="0.25">
      <c r="A294">
        <v>295</v>
      </c>
      <c r="B294" t="s">
        <v>391</v>
      </c>
      <c r="C294">
        <v>1951887</v>
      </c>
      <c r="D294" t="s">
        <v>10</v>
      </c>
      <c r="E294">
        <v>1951887</v>
      </c>
      <c r="F294" t="s">
        <v>395</v>
      </c>
      <c r="G294" t="s">
        <v>397</v>
      </c>
      <c r="I294" t="s">
        <v>13</v>
      </c>
      <c r="K294" s="2">
        <v>-209.11</v>
      </c>
    </row>
    <row r="295" spans="1:12" x14ac:dyDescent="0.25">
      <c r="A295">
        <v>296</v>
      </c>
      <c r="B295" t="s">
        <v>391</v>
      </c>
      <c r="C295">
        <v>1951912</v>
      </c>
      <c r="D295" t="s">
        <v>10</v>
      </c>
      <c r="E295">
        <v>1951912</v>
      </c>
      <c r="F295" t="s">
        <v>398</v>
      </c>
      <c r="G295" t="s">
        <v>396</v>
      </c>
      <c r="I295" t="s">
        <v>13</v>
      </c>
      <c r="J295" t="s">
        <v>399</v>
      </c>
      <c r="K295" s="2">
        <v>209.11</v>
      </c>
    </row>
    <row r="296" spans="1:12" x14ac:dyDescent="0.25">
      <c r="A296">
        <v>297</v>
      </c>
      <c r="B296" t="s">
        <v>391</v>
      </c>
      <c r="C296">
        <v>1951912</v>
      </c>
      <c r="D296" t="s">
        <v>10</v>
      </c>
      <c r="E296">
        <v>1951912</v>
      </c>
      <c r="F296" t="s">
        <v>398</v>
      </c>
      <c r="G296" t="s">
        <v>396</v>
      </c>
      <c r="I296" t="s">
        <v>13</v>
      </c>
      <c r="J296" t="s">
        <v>399</v>
      </c>
      <c r="K296" s="2">
        <v>-209.11</v>
      </c>
    </row>
    <row r="297" spans="1:12" x14ac:dyDescent="0.25">
      <c r="A297">
        <v>298</v>
      </c>
      <c r="B297" t="s">
        <v>391</v>
      </c>
      <c r="C297">
        <v>1952253</v>
      </c>
      <c r="D297" t="s">
        <v>10</v>
      </c>
      <c r="E297">
        <v>1952253</v>
      </c>
      <c r="F297" t="s">
        <v>392</v>
      </c>
      <c r="G297" t="s">
        <v>400</v>
      </c>
      <c r="I297" t="s">
        <v>13</v>
      </c>
      <c r="J297" t="s">
        <v>394</v>
      </c>
      <c r="K297" s="2">
        <v>99.85</v>
      </c>
    </row>
    <row r="298" spans="1:12" x14ac:dyDescent="0.25">
      <c r="A298">
        <v>299</v>
      </c>
      <c r="B298" t="s">
        <v>391</v>
      </c>
      <c r="C298">
        <v>1952253</v>
      </c>
      <c r="D298" t="s">
        <v>10</v>
      </c>
      <c r="E298">
        <v>1952253</v>
      </c>
      <c r="F298" t="s">
        <v>392</v>
      </c>
      <c r="G298" t="s">
        <v>400</v>
      </c>
      <c r="I298" t="s">
        <v>13</v>
      </c>
      <c r="J298" t="s">
        <v>394</v>
      </c>
      <c r="K298" s="2">
        <v>-99.85</v>
      </c>
    </row>
    <row r="299" spans="1:12" x14ac:dyDescent="0.25">
      <c r="A299">
        <v>300</v>
      </c>
      <c r="B299" t="s">
        <v>391</v>
      </c>
      <c r="C299">
        <v>1952509</v>
      </c>
      <c r="D299" t="s">
        <v>10</v>
      </c>
      <c r="E299">
        <v>1952509</v>
      </c>
      <c r="F299" t="s">
        <v>392</v>
      </c>
      <c r="G299" t="s">
        <v>401</v>
      </c>
      <c r="I299" t="s">
        <v>13</v>
      </c>
      <c r="J299" t="s">
        <v>394</v>
      </c>
      <c r="K299" s="2">
        <v>99.85</v>
      </c>
    </row>
    <row r="300" spans="1:12" x14ac:dyDescent="0.25">
      <c r="A300">
        <v>301</v>
      </c>
      <c r="B300" t="s">
        <v>391</v>
      </c>
      <c r="C300">
        <v>1952509</v>
      </c>
      <c r="D300" t="s">
        <v>10</v>
      </c>
      <c r="E300">
        <v>1952509</v>
      </c>
      <c r="F300" t="s">
        <v>392</v>
      </c>
      <c r="G300" t="s">
        <v>401</v>
      </c>
      <c r="I300" t="s">
        <v>13</v>
      </c>
      <c r="J300" t="s">
        <v>394</v>
      </c>
      <c r="K300" s="2">
        <v>-99.85</v>
      </c>
    </row>
    <row r="301" spans="1:12" x14ac:dyDescent="0.25">
      <c r="A301">
        <v>302</v>
      </c>
      <c r="B301" t="s">
        <v>391</v>
      </c>
      <c r="C301">
        <v>1952515</v>
      </c>
      <c r="D301" t="s">
        <v>10</v>
      </c>
      <c r="E301">
        <v>1952515</v>
      </c>
      <c r="F301" t="s">
        <v>392</v>
      </c>
      <c r="G301" t="s">
        <v>393</v>
      </c>
      <c r="I301" t="s">
        <v>13</v>
      </c>
      <c r="J301" t="s">
        <v>402</v>
      </c>
      <c r="K301" s="2">
        <v>-99.85</v>
      </c>
    </row>
    <row r="302" spans="1:12" x14ac:dyDescent="0.25">
      <c r="A302">
        <v>303</v>
      </c>
      <c r="B302" t="s">
        <v>391</v>
      </c>
      <c r="C302">
        <v>1952515</v>
      </c>
      <c r="D302" t="s">
        <v>10</v>
      </c>
      <c r="E302">
        <v>1952515</v>
      </c>
      <c r="F302" t="s">
        <v>392</v>
      </c>
      <c r="G302" t="s">
        <v>393</v>
      </c>
      <c r="I302" t="s">
        <v>13</v>
      </c>
      <c r="J302" t="s">
        <v>402</v>
      </c>
      <c r="K302" s="2">
        <v>99.85</v>
      </c>
    </row>
    <row r="303" spans="1:12" x14ac:dyDescent="0.25">
      <c r="A303">
        <v>304</v>
      </c>
      <c r="B303" t="s">
        <v>391</v>
      </c>
      <c r="C303">
        <v>1952517</v>
      </c>
      <c r="D303" t="s">
        <v>10</v>
      </c>
      <c r="E303">
        <v>1952517</v>
      </c>
      <c r="F303" t="s">
        <v>392</v>
      </c>
      <c r="G303" t="s">
        <v>400</v>
      </c>
      <c r="I303" t="s">
        <v>13</v>
      </c>
      <c r="J303" t="s">
        <v>403</v>
      </c>
      <c r="K303" s="2">
        <v>-99.85</v>
      </c>
    </row>
    <row r="304" spans="1:12" x14ac:dyDescent="0.25">
      <c r="A304">
        <v>305</v>
      </c>
      <c r="B304" t="s">
        <v>391</v>
      </c>
      <c r="C304">
        <v>1952517</v>
      </c>
      <c r="D304" t="s">
        <v>10</v>
      </c>
      <c r="E304">
        <v>1952517</v>
      </c>
      <c r="F304" t="s">
        <v>392</v>
      </c>
      <c r="G304" t="s">
        <v>400</v>
      </c>
      <c r="I304" t="s">
        <v>13</v>
      </c>
      <c r="J304" t="s">
        <v>403</v>
      </c>
      <c r="K304" s="2">
        <v>99.85</v>
      </c>
    </row>
    <row r="305" spans="1:12" x14ac:dyDescent="0.25">
      <c r="A305">
        <v>306</v>
      </c>
      <c r="B305" t="s">
        <v>404</v>
      </c>
      <c r="C305">
        <v>1950576</v>
      </c>
      <c r="D305" t="s">
        <v>10</v>
      </c>
      <c r="E305">
        <v>1950576</v>
      </c>
      <c r="F305" t="s">
        <v>405</v>
      </c>
      <c r="G305" t="s">
        <v>406</v>
      </c>
      <c r="I305" t="s">
        <v>13</v>
      </c>
      <c r="J305" t="s">
        <v>407</v>
      </c>
      <c r="K305" s="2">
        <v>26</v>
      </c>
      <c r="L305">
        <v>35698</v>
      </c>
    </row>
    <row r="306" spans="1:12" x14ac:dyDescent="0.25">
      <c r="A306">
        <v>307</v>
      </c>
      <c r="B306" t="s">
        <v>404</v>
      </c>
      <c r="C306">
        <v>1950576</v>
      </c>
      <c r="D306" t="s">
        <v>10</v>
      </c>
      <c r="E306">
        <v>1950576</v>
      </c>
      <c r="F306" t="s">
        <v>405</v>
      </c>
      <c r="G306" t="s">
        <v>406</v>
      </c>
      <c r="I306" t="s">
        <v>13</v>
      </c>
      <c r="J306" t="s">
        <v>407</v>
      </c>
      <c r="K306" s="2">
        <v>-26</v>
      </c>
      <c r="L306">
        <v>-35698</v>
      </c>
    </row>
    <row r="307" spans="1:12" x14ac:dyDescent="0.25">
      <c r="A307">
        <v>308</v>
      </c>
      <c r="B307" t="s">
        <v>404</v>
      </c>
      <c r="C307">
        <v>1951540</v>
      </c>
      <c r="D307" t="s">
        <v>10</v>
      </c>
      <c r="E307">
        <v>1951540</v>
      </c>
      <c r="F307" t="s">
        <v>408</v>
      </c>
      <c r="I307" t="s">
        <v>13</v>
      </c>
      <c r="J307" t="s">
        <v>409</v>
      </c>
      <c r="K307" s="2">
        <v>32.950000000000003</v>
      </c>
    </row>
    <row r="308" spans="1:12" x14ac:dyDescent="0.25">
      <c r="A308">
        <v>309</v>
      </c>
      <c r="B308" t="s">
        <v>404</v>
      </c>
      <c r="C308">
        <v>1951540</v>
      </c>
      <c r="D308" t="s">
        <v>10</v>
      </c>
      <c r="E308">
        <v>1951540</v>
      </c>
      <c r="F308" t="s">
        <v>408</v>
      </c>
      <c r="I308" t="s">
        <v>13</v>
      </c>
      <c r="J308" t="s">
        <v>409</v>
      </c>
      <c r="K308" s="2">
        <v>-32.950000000000003</v>
      </c>
    </row>
    <row r="309" spans="1:12" x14ac:dyDescent="0.25">
      <c r="A309">
        <v>310</v>
      </c>
      <c r="B309" t="s">
        <v>404</v>
      </c>
      <c r="C309">
        <v>1951551</v>
      </c>
      <c r="D309" t="s">
        <v>10</v>
      </c>
      <c r="E309">
        <v>1951551</v>
      </c>
      <c r="F309" t="s">
        <v>410</v>
      </c>
      <c r="G309" t="s">
        <v>411</v>
      </c>
      <c r="I309" t="s">
        <v>13</v>
      </c>
      <c r="J309" t="s">
        <v>412</v>
      </c>
      <c r="K309" s="2">
        <v>380.95</v>
      </c>
    </row>
    <row r="310" spans="1:12" x14ac:dyDescent="0.25">
      <c r="A310">
        <v>311</v>
      </c>
      <c r="B310" t="s">
        <v>404</v>
      </c>
      <c r="C310">
        <v>1951551</v>
      </c>
      <c r="D310" t="s">
        <v>10</v>
      </c>
      <c r="E310">
        <v>1951551</v>
      </c>
      <c r="F310" t="s">
        <v>410</v>
      </c>
      <c r="G310" t="s">
        <v>411</v>
      </c>
      <c r="I310" t="s">
        <v>13</v>
      </c>
      <c r="J310" t="s">
        <v>412</v>
      </c>
      <c r="K310" s="2">
        <v>-380.95</v>
      </c>
    </row>
    <row r="311" spans="1:12" x14ac:dyDescent="0.25">
      <c r="A311">
        <v>312</v>
      </c>
      <c r="B311" t="s">
        <v>404</v>
      </c>
      <c r="C311">
        <v>1951552</v>
      </c>
      <c r="D311" t="s">
        <v>10</v>
      </c>
      <c r="E311">
        <v>1951552</v>
      </c>
      <c r="F311" t="s">
        <v>413</v>
      </c>
      <c r="G311" t="s">
        <v>414</v>
      </c>
      <c r="I311" t="s">
        <v>13</v>
      </c>
      <c r="J311" t="s">
        <v>415</v>
      </c>
      <c r="K311" s="2">
        <v>180.09</v>
      </c>
    </row>
    <row r="312" spans="1:12" x14ac:dyDescent="0.25">
      <c r="A312">
        <v>313</v>
      </c>
      <c r="B312" t="s">
        <v>404</v>
      </c>
      <c r="C312">
        <v>1951552</v>
      </c>
      <c r="D312" t="s">
        <v>10</v>
      </c>
      <c r="E312">
        <v>1951552</v>
      </c>
      <c r="F312" t="s">
        <v>413</v>
      </c>
      <c r="G312" t="s">
        <v>414</v>
      </c>
      <c r="I312" t="s">
        <v>13</v>
      </c>
      <c r="J312" t="s">
        <v>415</v>
      </c>
      <c r="K312" s="2">
        <v>-180.09</v>
      </c>
    </row>
    <row r="313" spans="1:12" x14ac:dyDescent="0.25">
      <c r="A313">
        <v>314</v>
      </c>
      <c r="B313" t="s">
        <v>416</v>
      </c>
      <c r="C313">
        <v>1950624</v>
      </c>
      <c r="D313" t="s">
        <v>10</v>
      </c>
      <c r="E313">
        <v>1950624</v>
      </c>
      <c r="F313" t="s">
        <v>417</v>
      </c>
      <c r="G313" t="s">
        <v>418</v>
      </c>
      <c r="I313" t="s">
        <v>13</v>
      </c>
      <c r="K313" s="2">
        <v>246.98</v>
      </c>
      <c r="L313">
        <v>338857</v>
      </c>
    </row>
    <row r="314" spans="1:12" x14ac:dyDescent="0.25">
      <c r="A314">
        <v>315</v>
      </c>
      <c r="B314" t="s">
        <v>416</v>
      </c>
      <c r="C314">
        <v>1950624</v>
      </c>
      <c r="D314" t="s">
        <v>10</v>
      </c>
      <c r="E314">
        <v>1950624</v>
      </c>
      <c r="F314" t="s">
        <v>417</v>
      </c>
      <c r="G314" t="s">
        <v>418</v>
      </c>
      <c r="I314" t="s">
        <v>13</v>
      </c>
      <c r="K314" s="2">
        <v>-246.98</v>
      </c>
      <c r="L314">
        <v>-338857</v>
      </c>
    </row>
    <row r="315" spans="1:12" x14ac:dyDescent="0.25">
      <c r="A315">
        <v>316</v>
      </c>
      <c r="B315" t="s">
        <v>419</v>
      </c>
      <c r="C315">
        <v>1950599</v>
      </c>
      <c r="D315" t="s">
        <v>10</v>
      </c>
      <c r="E315">
        <v>1950599</v>
      </c>
      <c r="F315" t="s">
        <v>420</v>
      </c>
      <c r="G315" t="s">
        <v>421</v>
      </c>
      <c r="I315" t="s">
        <v>13</v>
      </c>
      <c r="J315" t="s">
        <v>422</v>
      </c>
      <c r="K315" s="2">
        <v>27.21</v>
      </c>
    </row>
    <row r="316" spans="1:12" x14ac:dyDescent="0.25">
      <c r="A316">
        <v>317</v>
      </c>
      <c r="B316" t="s">
        <v>419</v>
      </c>
      <c r="C316">
        <v>1950599</v>
      </c>
      <c r="D316" t="s">
        <v>10</v>
      </c>
      <c r="E316">
        <v>1950599</v>
      </c>
      <c r="F316" t="s">
        <v>420</v>
      </c>
      <c r="G316" t="s">
        <v>421</v>
      </c>
      <c r="I316" t="s">
        <v>13</v>
      </c>
      <c r="J316" t="s">
        <v>422</v>
      </c>
      <c r="K316" s="2">
        <v>-27.21</v>
      </c>
    </row>
    <row r="317" spans="1:12" x14ac:dyDescent="0.25">
      <c r="A317">
        <v>318</v>
      </c>
      <c r="B317" t="s">
        <v>419</v>
      </c>
      <c r="C317">
        <v>1950600</v>
      </c>
      <c r="D317" t="s">
        <v>10</v>
      </c>
      <c r="E317">
        <v>1950600</v>
      </c>
      <c r="F317" t="s">
        <v>423</v>
      </c>
      <c r="G317" t="s">
        <v>424</v>
      </c>
      <c r="I317" t="s">
        <v>13</v>
      </c>
      <c r="J317" t="s">
        <v>425</v>
      </c>
      <c r="K317" s="2">
        <v>233.17</v>
      </c>
    </row>
    <row r="318" spans="1:12" x14ac:dyDescent="0.25">
      <c r="A318">
        <v>319</v>
      </c>
      <c r="B318" t="s">
        <v>419</v>
      </c>
      <c r="C318">
        <v>1950600</v>
      </c>
      <c r="D318" t="s">
        <v>10</v>
      </c>
      <c r="E318">
        <v>1950600</v>
      </c>
      <c r="F318" t="s">
        <v>423</v>
      </c>
      <c r="G318" t="s">
        <v>424</v>
      </c>
      <c r="I318" t="s">
        <v>13</v>
      </c>
      <c r="J318" t="s">
        <v>425</v>
      </c>
      <c r="K318" s="2">
        <v>-233.17</v>
      </c>
    </row>
    <row r="319" spans="1:12" x14ac:dyDescent="0.25">
      <c r="A319">
        <v>320</v>
      </c>
      <c r="B319" t="s">
        <v>419</v>
      </c>
      <c r="C319">
        <v>1951326</v>
      </c>
      <c r="D319" t="s">
        <v>10</v>
      </c>
      <c r="E319">
        <v>1951326</v>
      </c>
      <c r="F319" t="s">
        <v>426</v>
      </c>
      <c r="I319" t="s">
        <v>13</v>
      </c>
      <c r="J319" t="s">
        <v>427</v>
      </c>
      <c r="K319" s="2">
        <v>2</v>
      </c>
    </row>
    <row r="320" spans="1:12" x14ac:dyDescent="0.25">
      <c r="A320">
        <v>321</v>
      </c>
      <c r="B320" t="s">
        <v>419</v>
      </c>
      <c r="C320">
        <v>1951326</v>
      </c>
      <c r="D320" t="s">
        <v>10</v>
      </c>
      <c r="E320">
        <v>1951326</v>
      </c>
      <c r="F320" t="s">
        <v>426</v>
      </c>
      <c r="I320" t="s">
        <v>13</v>
      </c>
      <c r="J320" t="s">
        <v>427</v>
      </c>
      <c r="K320" s="2">
        <v>-2</v>
      </c>
    </row>
    <row r="321" spans="1:12" x14ac:dyDescent="0.25">
      <c r="A321">
        <v>322</v>
      </c>
      <c r="B321" t="s">
        <v>419</v>
      </c>
      <c r="C321">
        <v>1951543</v>
      </c>
      <c r="D321" t="s">
        <v>10</v>
      </c>
      <c r="E321">
        <v>1951543</v>
      </c>
      <c r="F321" t="s">
        <v>428</v>
      </c>
      <c r="G321" t="s">
        <v>429</v>
      </c>
      <c r="I321" t="s">
        <v>13</v>
      </c>
      <c r="J321" t="s">
        <v>427</v>
      </c>
      <c r="K321" s="2">
        <v>2</v>
      </c>
    </row>
    <row r="322" spans="1:12" x14ac:dyDescent="0.25">
      <c r="A322">
        <v>323</v>
      </c>
      <c r="B322" t="s">
        <v>419</v>
      </c>
      <c r="C322">
        <v>1951543</v>
      </c>
      <c r="D322" t="s">
        <v>10</v>
      </c>
      <c r="E322">
        <v>1951543</v>
      </c>
      <c r="F322" t="s">
        <v>428</v>
      </c>
      <c r="G322" t="s">
        <v>429</v>
      </c>
      <c r="I322" t="s">
        <v>13</v>
      </c>
      <c r="J322" t="s">
        <v>427</v>
      </c>
      <c r="K322" s="2">
        <v>-2</v>
      </c>
    </row>
    <row r="323" spans="1:12" x14ac:dyDescent="0.25">
      <c r="A323">
        <v>324</v>
      </c>
      <c r="B323" t="s">
        <v>419</v>
      </c>
      <c r="C323">
        <v>1951549</v>
      </c>
      <c r="D323" t="s">
        <v>10</v>
      </c>
      <c r="E323">
        <v>1951549</v>
      </c>
      <c r="F323" t="s">
        <v>428</v>
      </c>
      <c r="G323" t="s">
        <v>429</v>
      </c>
      <c r="I323" t="s">
        <v>13</v>
      </c>
      <c r="J323" t="s">
        <v>430</v>
      </c>
      <c r="K323" s="2">
        <v>-2</v>
      </c>
    </row>
    <row r="324" spans="1:12" x14ac:dyDescent="0.25">
      <c r="A324">
        <v>325</v>
      </c>
      <c r="B324" t="s">
        <v>419</v>
      </c>
      <c r="C324">
        <v>1951549</v>
      </c>
      <c r="D324" t="s">
        <v>10</v>
      </c>
      <c r="E324">
        <v>1951549</v>
      </c>
      <c r="F324" t="s">
        <v>428</v>
      </c>
      <c r="G324" t="s">
        <v>429</v>
      </c>
      <c r="I324" t="s">
        <v>13</v>
      </c>
      <c r="J324" t="s">
        <v>430</v>
      </c>
      <c r="K324" s="2">
        <v>2</v>
      </c>
    </row>
    <row r="325" spans="1:12" x14ac:dyDescent="0.25">
      <c r="A325">
        <v>326</v>
      </c>
      <c r="B325" t="s">
        <v>431</v>
      </c>
      <c r="C325">
        <v>1950680</v>
      </c>
      <c r="D325" t="s">
        <v>10</v>
      </c>
      <c r="E325">
        <v>1950680</v>
      </c>
      <c r="F325" t="s">
        <v>432</v>
      </c>
      <c r="G325" t="s">
        <v>433</v>
      </c>
      <c r="I325" t="s">
        <v>13</v>
      </c>
      <c r="K325" s="2">
        <v>36.5</v>
      </c>
      <c r="L325">
        <v>50000</v>
      </c>
    </row>
    <row r="326" spans="1:12" x14ac:dyDescent="0.25">
      <c r="A326">
        <v>327</v>
      </c>
      <c r="B326" t="s">
        <v>431</v>
      </c>
      <c r="C326">
        <v>1950680</v>
      </c>
      <c r="D326" t="s">
        <v>10</v>
      </c>
      <c r="E326">
        <v>1950680</v>
      </c>
      <c r="F326" t="s">
        <v>432</v>
      </c>
      <c r="G326" t="s">
        <v>433</v>
      </c>
      <c r="I326" t="s">
        <v>13</v>
      </c>
      <c r="K326" s="2">
        <v>-36.5</v>
      </c>
      <c r="L326">
        <v>-50000</v>
      </c>
    </row>
    <row r="327" spans="1:12" x14ac:dyDescent="0.25">
      <c r="A327">
        <v>328</v>
      </c>
      <c r="B327" t="s">
        <v>431</v>
      </c>
      <c r="C327">
        <v>1951553</v>
      </c>
      <c r="D327" t="s">
        <v>10</v>
      </c>
      <c r="E327">
        <v>1951553</v>
      </c>
      <c r="F327" t="s">
        <v>434</v>
      </c>
      <c r="G327" t="s">
        <v>435</v>
      </c>
      <c r="I327" t="s">
        <v>13</v>
      </c>
      <c r="J327" t="s">
        <v>436</v>
      </c>
      <c r="K327" s="2">
        <v>36.5</v>
      </c>
    </row>
    <row r="328" spans="1:12" x14ac:dyDescent="0.25">
      <c r="A328">
        <v>329</v>
      </c>
      <c r="B328" t="s">
        <v>431</v>
      </c>
      <c r="C328">
        <v>1951553</v>
      </c>
      <c r="D328" t="s">
        <v>10</v>
      </c>
      <c r="E328">
        <v>1951553</v>
      </c>
      <c r="F328" t="s">
        <v>434</v>
      </c>
      <c r="G328" t="s">
        <v>435</v>
      </c>
      <c r="I328" t="s">
        <v>13</v>
      </c>
      <c r="J328" t="s">
        <v>436</v>
      </c>
      <c r="K328" s="2">
        <v>-36.5</v>
      </c>
    </row>
    <row r="329" spans="1:12" x14ac:dyDescent="0.25">
      <c r="A329">
        <v>330</v>
      </c>
      <c r="B329" t="s">
        <v>431</v>
      </c>
      <c r="C329">
        <v>1952387</v>
      </c>
      <c r="D329" t="s">
        <v>10</v>
      </c>
      <c r="E329">
        <v>1952387</v>
      </c>
      <c r="F329" t="s">
        <v>432</v>
      </c>
      <c r="G329" t="s">
        <v>433</v>
      </c>
      <c r="I329" t="s">
        <v>13</v>
      </c>
      <c r="J329" t="s">
        <v>437</v>
      </c>
      <c r="K329" s="2">
        <v>-36.5</v>
      </c>
      <c r="L329">
        <v>-50000</v>
      </c>
    </row>
    <row r="330" spans="1:12" x14ac:dyDescent="0.25">
      <c r="A330">
        <v>331</v>
      </c>
      <c r="B330" t="s">
        <v>431</v>
      </c>
      <c r="C330">
        <v>1952387</v>
      </c>
      <c r="D330" t="s">
        <v>10</v>
      </c>
      <c r="E330">
        <v>1952387</v>
      </c>
      <c r="F330" t="s">
        <v>432</v>
      </c>
      <c r="G330" t="s">
        <v>433</v>
      </c>
      <c r="I330" t="s">
        <v>13</v>
      </c>
      <c r="J330" t="s">
        <v>437</v>
      </c>
      <c r="K330" s="2">
        <v>36.5</v>
      </c>
      <c r="L330">
        <v>50000</v>
      </c>
    </row>
    <row r="331" spans="1:12" x14ac:dyDescent="0.25">
      <c r="A331">
        <v>332</v>
      </c>
      <c r="B331" t="s">
        <v>431</v>
      </c>
      <c r="C331">
        <v>1952388</v>
      </c>
      <c r="D331" t="s">
        <v>10</v>
      </c>
      <c r="E331">
        <v>1952388</v>
      </c>
      <c r="F331" t="s">
        <v>434</v>
      </c>
      <c r="G331" t="s">
        <v>435</v>
      </c>
      <c r="I331" t="s">
        <v>13</v>
      </c>
      <c r="J331" t="s">
        <v>438</v>
      </c>
      <c r="K331" s="2">
        <v>-36.5</v>
      </c>
    </row>
    <row r="332" spans="1:12" x14ac:dyDescent="0.25">
      <c r="A332">
        <v>333</v>
      </c>
      <c r="B332" t="s">
        <v>431</v>
      </c>
      <c r="C332">
        <v>1952388</v>
      </c>
      <c r="D332" t="s">
        <v>10</v>
      </c>
      <c r="E332">
        <v>1952388</v>
      </c>
      <c r="F332" t="s">
        <v>434</v>
      </c>
      <c r="G332" t="s">
        <v>435</v>
      </c>
      <c r="I332" t="s">
        <v>13</v>
      </c>
      <c r="J332" t="s">
        <v>438</v>
      </c>
      <c r="K332" s="2">
        <v>36.5</v>
      </c>
    </row>
    <row r="333" spans="1:12" x14ac:dyDescent="0.25">
      <c r="A333">
        <v>334</v>
      </c>
      <c r="B333" t="s">
        <v>439</v>
      </c>
      <c r="C333">
        <v>1950577</v>
      </c>
      <c r="D333" t="s">
        <v>10</v>
      </c>
      <c r="E333">
        <v>1950577</v>
      </c>
      <c r="F333" t="s">
        <v>440</v>
      </c>
      <c r="G333" t="s">
        <v>441</v>
      </c>
      <c r="I333" t="s">
        <v>13</v>
      </c>
      <c r="J333" t="s">
        <v>441</v>
      </c>
      <c r="K333" s="2">
        <v>28.08</v>
      </c>
    </row>
    <row r="334" spans="1:12" x14ac:dyDescent="0.25">
      <c r="A334">
        <v>335</v>
      </c>
      <c r="B334" t="s">
        <v>439</v>
      </c>
      <c r="C334">
        <v>1950577</v>
      </c>
      <c r="D334" t="s">
        <v>10</v>
      </c>
      <c r="E334">
        <v>1950577</v>
      </c>
      <c r="F334" t="s">
        <v>440</v>
      </c>
      <c r="G334" t="s">
        <v>441</v>
      </c>
      <c r="I334" t="s">
        <v>13</v>
      </c>
      <c r="J334" t="s">
        <v>441</v>
      </c>
      <c r="K334" s="2">
        <v>-28.08</v>
      </c>
    </row>
    <row r="335" spans="1:12" x14ac:dyDescent="0.25">
      <c r="A335">
        <v>336</v>
      </c>
      <c r="B335" t="s">
        <v>442</v>
      </c>
      <c r="C335">
        <v>1951894</v>
      </c>
      <c r="D335" t="s">
        <v>10</v>
      </c>
      <c r="E335">
        <v>1951894</v>
      </c>
      <c r="F335" t="s">
        <v>443</v>
      </c>
      <c r="G335" t="s">
        <v>444</v>
      </c>
      <c r="I335" t="s">
        <v>13</v>
      </c>
      <c r="K335" s="2">
        <v>37.93</v>
      </c>
    </row>
    <row r="336" spans="1:12" x14ac:dyDescent="0.25">
      <c r="A336">
        <v>337</v>
      </c>
      <c r="B336" t="s">
        <v>442</v>
      </c>
      <c r="C336">
        <v>1951894</v>
      </c>
      <c r="D336" t="s">
        <v>10</v>
      </c>
      <c r="E336">
        <v>1951894</v>
      </c>
      <c r="F336" t="s">
        <v>443</v>
      </c>
      <c r="G336" t="s">
        <v>444</v>
      </c>
      <c r="I336" t="s">
        <v>13</v>
      </c>
      <c r="K336" s="2">
        <v>-37.93</v>
      </c>
    </row>
    <row r="337" spans="1:12" x14ac:dyDescent="0.25">
      <c r="A337">
        <v>338</v>
      </c>
      <c r="B337" t="s">
        <v>442</v>
      </c>
      <c r="C337">
        <v>1951907</v>
      </c>
      <c r="D337" t="s">
        <v>10</v>
      </c>
      <c r="E337">
        <v>1951907</v>
      </c>
      <c r="F337" t="s">
        <v>445</v>
      </c>
      <c r="I337" t="s">
        <v>13</v>
      </c>
      <c r="J337" t="s">
        <v>351</v>
      </c>
      <c r="K337" s="2">
        <v>6.89</v>
      </c>
    </row>
    <row r="338" spans="1:12" x14ac:dyDescent="0.25">
      <c r="A338">
        <v>339</v>
      </c>
      <c r="B338" t="s">
        <v>442</v>
      </c>
      <c r="C338">
        <v>1951907</v>
      </c>
      <c r="D338" t="s">
        <v>10</v>
      </c>
      <c r="E338">
        <v>1951907</v>
      </c>
      <c r="F338" t="s">
        <v>445</v>
      </c>
      <c r="I338" t="s">
        <v>13</v>
      </c>
      <c r="J338" t="s">
        <v>351</v>
      </c>
      <c r="K338" s="2">
        <v>-6.89</v>
      </c>
    </row>
    <row r="339" spans="1:12" x14ac:dyDescent="0.25">
      <c r="A339">
        <v>340</v>
      </c>
      <c r="B339" t="s">
        <v>442</v>
      </c>
      <c r="C339">
        <v>1951908</v>
      </c>
      <c r="D339" t="s">
        <v>10</v>
      </c>
      <c r="E339">
        <v>1951908</v>
      </c>
      <c r="F339" t="s">
        <v>426</v>
      </c>
      <c r="I339" t="s">
        <v>13</v>
      </c>
      <c r="J339" t="s">
        <v>427</v>
      </c>
      <c r="K339" s="2">
        <v>2</v>
      </c>
    </row>
    <row r="340" spans="1:12" x14ac:dyDescent="0.25">
      <c r="A340">
        <v>341</v>
      </c>
      <c r="B340" t="s">
        <v>442</v>
      </c>
      <c r="C340">
        <v>1951908</v>
      </c>
      <c r="D340" t="s">
        <v>10</v>
      </c>
      <c r="E340">
        <v>1951908</v>
      </c>
      <c r="F340" t="s">
        <v>426</v>
      </c>
      <c r="I340" t="s">
        <v>13</v>
      </c>
      <c r="J340" t="s">
        <v>427</v>
      </c>
      <c r="K340" s="2">
        <v>-2</v>
      </c>
    </row>
    <row r="341" spans="1:12" x14ac:dyDescent="0.25">
      <c r="A341">
        <v>342</v>
      </c>
      <c r="B341" t="s">
        <v>446</v>
      </c>
      <c r="C341">
        <v>1952248</v>
      </c>
      <c r="D341" t="s">
        <v>10</v>
      </c>
      <c r="E341">
        <v>1952248</v>
      </c>
      <c r="F341" t="s">
        <v>447</v>
      </c>
      <c r="G341" t="s">
        <v>448</v>
      </c>
      <c r="I341" t="s">
        <v>13</v>
      </c>
      <c r="J341" t="s">
        <v>449</v>
      </c>
      <c r="K341" s="2">
        <v>54.8</v>
      </c>
      <c r="L341">
        <v>74140</v>
      </c>
    </row>
    <row r="342" spans="1:12" x14ac:dyDescent="0.25">
      <c r="A342">
        <v>343</v>
      </c>
      <c r="B342" t="s">
        <v>446</v>
      </c>
      <c r="C342">
        <v>1952248</v>
      </c>
      <c r="D342" t="s">
        <v>10</v>
      </c>
      <c r="E342">
        <v>1952248</v>
      </c>
      <c r="F342" t="s">
        <v>447</v>
      </c>
      <c r="G342" t="s">
        <v>448</v>
      </c>
      <c r="I342" t="s">
        <v>13</v>
      </c>
      <c r="J342" t="s">
        <v>449</v>
      </c>
      <c r="K342" s="2">
        <v>-54.8</v>
      </c>
      <c r="L342">
        <v>-74140</v>
      </c>
    </row>
    <row r="343" spans="1:12" x14ac:dyDescent="0.25">
      <c r="A343">
        <v>344</v>
      </c>
      <c r="B343" t="s">
        <v>450</v>
      </c>
      <c r="C343">
        <v>1952861</v>
      </c>
      <c r="D343" t="s">
        <v>10</v>
      </c>
      <c r="E343">
        <v>1952861</v>
      </c>
      <c r="F343" t="s">
        <v>451</v>
      </c>
      <c r="G343" t="s">
        <v>452</v>
      </c>
      <c r="I343" t="s">
        <v>197</v>
      </c>
      <c r="J343" t="s">
        <v>244</v>
      </c>
      <c r="K343" s="2">
        <v>150.13</v>
      </c>
      <c r="L343">
        <v>201469</v>
      </c>
    </row>
    <row r="344" spans="1:12" x14ac:dyDescent="0.25">
      <c r="A344">
        <v>345</v>
      </c>
      <c r="B344" t="s">
        <v>450</v>
      </c>
      <c r="C344">
        <v>1952868</v>
      </c>
      <c r="D344" t="s">
        <v>10</v>
      </c>
      <c r="E344">
        <v>1952868</v>
      </c>
      <c r="F344" t="s">
        <v>240</v>
      </c>
      <c r="G344" t="s">
        <v>241</v>
      </c>
      <c r="I344" t="s">
        <v>242</v>
      </c>
      <c r="J344" t="s">
        <v>453</v>
      </c>
      <c r="K344" s="2">
        <v>37.53</v>
      </c>
      <c r="L344">
        <v>50367</v>
      </c>
    </row>
    <row r="345" spans="1:12" x14ac:dyDescent="0.25">
      <c r="A345">
        <v>340</v>
      </c>
      <c r="B345" t="s">
        <v>454</v>
      </c>
      <c r="C345">
        <v>1950647</v>
      </c>
      <c r="D345" t="s">
        <v>10</v>
      </c>
      <c r="E345">
        <v>1950647</v>
      </c>
      <c r="F345" t="s">
        <v>455</v>
      </c>
      <c r="G345" t="s">
        <v>456</v>
      </c>
      <c r="I345" t="s">
        <v>13</v>
      </c>
      <c r="J345" t="s">
        <v>457</v>
      </c>
      <c r="K345" s="5">
        <v>-47.79</v>
      </c>
      <c r="L345">
        <v>-63561.9</v>
      </c>
    </row>
    <row r="346" spans="1:12" x14ac:dyDescent="0.25">
      <c r="A346">
        <v>347</v>
      </c>
      <c r="B346" t="s">
        <v>458</v>
      </c>
      <c r="C346">
        <v>1951898</v>
      </c>
      <c r="D346" t="s">
        <v>10</v>
      </c>
      <c r="E346">
        <v>1951898</v>
      </c>
      <c r="F346" t="s">
        <v>459</v>
      </c>
      <c r="G346" t="s">
        <v>460</v>
      </c>
      <c r="H346" t="s">
        <v>461</v>
      </c>
      <c r="I346" t="s">
        <v>13</v>
      </c>
      <c r="J346" t="s">
        <v>460</v>
      </c>
      <c r="K346" s="2">
        <v>21.41</v>
      </c>
    </row>
    <row r="347" spans="1:12" x14ac:dyDescent="0.25">
      <c r="A347">
        <v>348</v>
      </c>
      <c r="B347" t="s">
        <v>458</v>
      </c>
      <c r="C347">
        <v>1951898</v>
      </c>
      <c r="D347" t="s">
        <v>10</v>
      </c>
      <c r="E347">
        <v>1951898</v>
      </c>
      <c r="F347" t="s">
        <v>459</v>
      </c>
      <c r="G347" t="s">
        <v>460</v>
      </c>
      <c r="H347" t="s">
        <v>461</v>
      </c>
      <c r="I347" t="s">
        <v>13</v>
      </c>
      <c r="J347" t="s">
        <v>460</v>
      </c>
      <c r="K347" s="2">
        <v>-21.41</v>
      </c>
    </row>
    <row r="348" spans="1:12" x14ac:dyDescent="0.25">
      <c r="A348">
        <v>349</v>
      </c>
      <c r="B348" t="s">
        <v>458</v>
      </c>
      <c r="C348">
        <v>1952504</v>
      </c>
      <c r="D348" t="s">
        <v>10</v>
      </c>
      <c r="E348">
        <v>1952504</v>
      </c>
      <c r="F348" t="s">
        <v>462</v>
      </c>
      <c r="G348" t="s">
        <v>463</v>
      </c>
      <c r="I348" t="s">
        <v>13</v>
      </c>
      <c r="J348" t="s">
        <v>464</v>
      </c>
      <c r="K348" s="2">
        <v>49.25</v>
      </c>
    </row>
    <row r="349" spans="1:12" x14ac:dyDescent="0.25">
      <c r="A349">
        <v>350</v>
      </c>
      <c r="B349" t="s">
        <v>458</v>
      </c>
      <c r="C349">
        <v>1952504</v>
      </c>
      <c r="D349" t="s">
        <v>10</v>
      </c>
      <c r="E349">
        <v>1952504</v>
      </c>
      <c r="F349" t="s">
        <v>462</v>
      </c>
      <c r="G349" t="s">
        <v>463</v>
      </c>
      <c r="I349" t="s">
        <v>13</v>
      </c>
      <c r="J349" t="s">
        <v>464</v>
      </c>
      <c r="K349" s="2">
        <v>-49.25</v>
      </c>
    </row>
    <row r="350" spans="1:12" x14ac:dyDescent="0.25">
      <c r="A350">
        <v>351</v>
      </c>
      <c r="B350" t="s">
        <v>465</v>
      </c>
      <c r="C350">
        <v>1951295</v>
      </c>
      <c r="D350" t="s">
        <v>10</v>
      </c>
      <c r="E350">
        <v>1951295</v>
      </c>
      <c r="F350" t="s">
        <v>466</v>
      </c>
      <c r="G350" t="s">
        <v>467</v>
      </c>
      <c r="I350" t="s">
        <v>13</v>
      </c>
      <c r="K350" s="2">
        <v>16.3</v>
      </c>
    </row>
    <row r="351" spans="1:12" x14ac:dyDescent="0.25">
      <c r="A351">
        <v>352</v>
      </c>
      <c r="B351" t="s">
        <v>465</v>
      </c>
      <c r="C351">
        <v>1951295</v>
      </c>
      <c r="D351" t="s">
        <v>10</v>
      </c>
      <c r="E351">
        <v>1951295</v>
      </c>
      <c r="F351" t="s">
        <v>466</v>
      </c>
      <c r="G351" t="s">
        <v>467</v>
      </c>
      <c r="I351" t="s">
        <v>13</v>
      </c>
      <c r="K351" s="2">
        <v>-16.3</v>
      </c>
    </row>
    <row r="352" spans="1:12" x14ac:dyDescent="0.25">
      <c r="A352">
        <v>353</v>
      </c>
      <c r="B352" t="s">
        <v>465</v>
      </c>
      <c r="C352">
        <v>1952540</v>
      </c>
      <c r="D352" t="s">
        <v>10</v>
      </c>
      <c r="E352">
        <v>1952540</v>
      </c>
      <c r="F352" t="s">
        <v>468</v>
      </c>
      <c r="G352" t="s">
        <v>469</v>
      </c>
      <c r="I352" t="s">
        <v>13</v>
      </c>
      <c r="J352" t="s">
        <v>470</v>
      </c>
      <c r="K352" s="2">
        <v>186.11</v>
      </c>
    </row>
    <row r="353" spans="1:21" x14ac:dyDescent="0.25">
      <c r="A353">
        <v>354</v>
      </c>
      <c r="B353" t="s">
        <v>465</v>
      </c>
      <c r="C353">
        <v>1952540</v>
      </c>
      <c r="D353" t="s">
        <v>10</v>
      </c>
      <c r="E353">
        <v>1952540</v>
      </c>
      <c r="F353" t="s">
        <v>468</v>
      </c>
      <c r="G353" t="s">
        <v>469</v>
      </c>
      <c r="I353" t="s">
        <v>13</v>
      </c>
      <c r="J353" t="s">
        <v>470</v>
      </c>
      <c r="K353" s="2">
        <v>-186.11</v>
      </c>
    </row>
    <row r="354" spans="1:21" x14ac:dyDescent="0.25">
      <c r="A354">
        <v>355</v>
      </c>
      <c r="B354" t="s">
        <v>471</v>
      </c>
      <c r="C354">
        <v>1951296</v>
      </c>
      <c r="D354" t="s">
        <v>10</v>
      </c>
      <c r="E354">
        <v>1951296</v>
      </c>
      <c r="F354" t="s">
        <v>472</v>
      </c>
      <c r="G354" t="s">
        <v>473</v>
      </c>
      <c r="I354" t="s">
        <v>13</v>
      </c>
      <c r="J354" t="s">
        <v>474</v>
      </c>
      <c r="K354" s="2">
        <v>3.08</v>
      </c>
    </row>
    <row r="355" spans="1:21" x14ac:dyDescent="0.25">
      <c r="A355">
        <v>356</v>
      </c>
      <c r="B355" t="s">
        <v>471</v>
      </c>
      <c r="C355">
        <v>1951296</v>
      </c>
      <c r="D355" t="s">
        <v>10</v>
      </c>
      <c r="E355">
        <v>1951296</v>
      </c>
      <c r="F355" t="s">
        <v>472</v>
      </c>
      <c r="G355" t="s">
        <v>473</v>
      </c>
      <c r="I355" t="s">
        <v>13</v>
      </c>
      <c r="J355" t="s">
        <v>474</v>
      </c>
      <c r="K355" s="2">
        <v>-3.08</v>
      </c>
    </row>
    <row r="356" spans="1:21" x14ac:dyDescent="0.25">
      <c r="A356">
        <v>357</v>
      </c>
      <c r="B356" t="s">
        <v>475</v>
      </c>
      <c r="C356">
        <v>1951327</v>
      </c>
      <c r="D356" t="s">
        <v>10</v>
      </c>
      <c r="E356">
        <v>1951327</v>
      </c>
      <c r="F356" t="s">
        <v>476</v>
      </c>
      <c r="I356" t="s">
        <v>13</v>
      </c>
      <c r="J356" t="s">
        <v>477</v>
      </c>
      <c r="K356" s="2">
        <v>27.45</v>
      </c>
    </row>
    <row r="357" spans="1:21" x14ac:dyDescent="0.25">
      <c r="A357">
        <v>358</v>
      </c>
      <c r="B357" t="s">
        <v>475</v>
      </c>
      <c r="C357">
        <v>1951327</v>
      </c>
      <c r="D357" t="s">
        <v>10</v>
      </c>
      <c r="E357">
        <v>1951327</v>
      </c>
      <c r="F357" t="s">
        <v>476</v>
      </c>
      <c r="I357" t="s">
        <v>13</v>
      </c>
      <c r="J357" t="s">
        <v>477</v>
      </c>
      <c r="K357" s="2">
        <v>-27.45</v>
      </c>
    </row>
    <row r="358" spans="1:21" x14ac:dyDescent="0.25">
      <c r="A358">
        <v>359</v>
      </c>
      <c r="B358" t="s">
        <v>478</v>
      </c>
      <c r="C358">
        <v>1952647</v>
      </c>
      <c r="D358" t="s">
        <v>10</v>
      </c>
      <c r="E358">
        <v>1952647</v>
      </c>
      <c r="F358" t="s">
        <v>479</v>
      </c>
      <c r="G358" t="s">
        <v>480</v>
      </c>
      <c r="I358" t="s">
        <v>13</v>
      </c>
      <c r="J358" t="s">
        <v>481</v>
      </c>
      <c r="K358" s="2">
        <v>20.94</v>
      </c>
    </row>
    <row r="359" spans="1:21" x14ac:dyDescent="0.25">
      <c r="A359">
        <v>360</v>
      </c>
      <c r="B359" t="s">
        <v>478</v>
      </c>
      <c r="C359">
        <v>1952647</v>
      </c>
      <c r="D359" t="s">
        <v>10</v>
      </c>
      <c r="E359">
        <v>1952647</v>
      </c>
      <c r="F359" t="s">
        <v>479</v>
      </c>
      <c r="G359" t="s">
        <v>480</v>
      </c>
      <c r="I359" t="s">
        <v>13</v>
      </c>
      <c r="J359" t="s">
        <v>481</v>
      </c>
      <c r="K359" s="2">
        <v>-20.94</v>
      </c>
    </row>
    <row r="360" spans="1:21" x14ac:dyDescent="0.25">
      <c r="A360">
        <v>361</v>
      </c>
      <c r="B360" t="s">
        <v>482</v>
      </c>
      <c r="C360">
        <v>1952249</v>
      </c>
      <c r="D360" t="s">
        <v>10</v>
      </c>
      <c r="E360">
        <v>1952249</v>
      </c>
      <c r="F360" t="s">
        <v>483</v>
      </c>
      <c r="G360" t="s">
        <v>484</v>
      </c>
      <c r="I360" t="s">
        <v>13</v>
      </c>
      <c r="J360" t="s">
        <v>485</v>
      </c>
      <c r="K360" s="2">
        <v>3.07</v>
      </c>
      <c r="L360">
        <v>4074</v>
      </c>
    </row>
    <row r="361" spans="1:21" x14ac:dyDescent="0.25">
      <c r="A361">
        <v>362</v>
      </c>
      <c r="B361" t="s">
        <v>482</v>
      </c>
      <c r="C361">
        <v>1952249</v>
      </c>
      <c r="D361" t="s">
        <v>10</v>
      </c>
      <c r="E361">
        <v>1952249</v>
      </c>
      <c r="F361" t="s">
        <v>483</v>
      </c>
      <c r="G361" t="s">
        <v>484</v>
      </c>
      <c r="I361" t="s">
        <v>13</v>
      </c>
      <c r="J361" t="s">
        <v>485</v>
      </c>
      <c r="K361" s="2">
        <v>-3.07</v>
      </c>
      <c r="L361">
        <v>-4074</v>
      </c>
    </row>
    <row r="362" spans="1:21" x14ac:dyDescent="0.25">
      <c r="A362">
        <v>363</v>
      </c>
      <c r="B362" t="s">
        <v>482</v>
      </c>
      <c r="C362">
        <v>1952898</v>
      </c>
      <c r="D362" t="s">
        <v>10</v>
      </c>
      <c r="E362">
        <v>1952898</v>
      </c>
      <c r="F362" t="s">
        <v>486</v>
      </c>
      <c r="I362" t="s">
        <v>487</v>
      </c>
      <c r="J362" t="s">
        <v>244</v>
      </c>
      <c r="K362" s="3">
        <v>-12.58</v>
      </c>
      <c r="M362">
        <v>-241.19</v>
      </c>
      <c r="N362">
        <v>610729.35</v>
      </c>
      <c r="R362">
        <v>12.58</v>
      </c>
      <c r="S362" t="s">
        <v>13</v>
      </c>
      <c r="T362" t="s">
        <v>488</v>
      </c>
      <c r="U362" t="s">
        <v>0</v>
      </c>
    </row>
    <row r="363" spans="1:21" x14ac:dyDescent="0.25">
      <c r="A363">
        <v>364</v>
      </c>
      <c r="B363" t="s">
        <v>482</v>
      </c>
      <c r="C363">
        <v>1952899</v>
      </c>
      <c r="D363" t="s">
        <v>10</v>
      </c>
      <c r="E363">
        <v>1952899</v>
      </c>
      <c r="F363" t="s">
        <v>486</v>
      </c>
      <c r="I363" t="s">
        <v>487</v>
      </c>
      <c r="J363" t="s">
        <v>246</v>
      </c>
      <c r="K363" s="3">
        <v>12.58</v>
      </c>
      <c r="M363">
        <v>-228.61</v>
      </c>
      <c r="N363">
        <v>610729.35</v>
      </c>
      <c r="Q363">
        <v>12.58</v>
      </c>
      <c r="S363" t="s">
        <v>13</v>
      </c>
      <c r="T363" t="s">
        <v>488</v>
      </c>
      <c r="U363" t="s">
        <v>0</v>
      </c>
    </row>
    <row r="364" spans="1:21" x14ac:dyDescent="0.25">
      <c r="A364">
        <v>365</v>
      </c>
      <c r="B364" t="s">
        <v>482</v>
      </c>
      <c r="C364">
        <v>1952900</v>
      </c>
      <c r="D364" t="s">
        <v>10</v>
      </c>
      <c r="E364">
        <v>1952900</v>
      </c>
      <c r="F364" t="s">
        <v>486</v>
      </c>
      <c r="I364" t="s">
        <v>487</v>
      </c>
      <c r="J364" t="s">
        <v>244</v>
      </c>
      <c r="K364" s="3">
        <v>12.58</v>
      </c>
      <c r="M364">
        <v>-216.03</v>
      </c>
      <c r="N364">
        <v>610729.35</v>
      </c>
      <c r="Q364">
        <v>12.58</v>
      </c>
      <c r="S364" t="s">
        <v>13</v>
      </c>
      <c r="T364" t="s">
        <v>488</v>
      </c>
      <c r="U364" t="s">
        <v>0</v>
      </c>
    </row>
    <row r="365" spans="1:21" x14ac:dyDescent="0.25">
      <c r="A365">
        <v>366</v>
      </c>
      <c r="B365" t="s">
        <v>482</v>
      </c>
      <c r="C365">
        <v>1952901</v>
      </c>
      <c r="D365" t="s">
        <v>10</v>
      </c>
      <c r="E365">
        <v>1952901</v>
      </c>
      <c r="F365" t="s">
        <v>486</v>
      </c>
      <c r="I365" t="s">
        <v>487</v>
      </c>
      <c r="J365" t="s">
        <v>246</v>
      </c>
      <c r="K365" s="3">
        <v>-12.58</v>
      </c>
      <c r="M365">
        <v>-228.61</v>
      </c>
      <c r="N365">
        <v>610729.35</v>
      </c>
      <c r="R365">
        <v>12.58</v>
      </c>
      <c r="S365" t="s">
        <v>13</v>
      </c>
      <c r="T365" t="s">
        <v>488</v>
      </c>
      <c r="U365" t="s">
        <v>0</v>
      </c>
    </row>
    <row r="366" spans="1:21" x14ac:dyDescent="0.25">
      <c r="A366">
        <v>367</v>
      </c>
      <c r="B366" t="s">
        <v>482</v>
      </c>
      <c r="C366">
        <v>1952902</v>
      </c>
      <c r="D366" t="s">
        <v>10</v>
      </c>
      <c r="E366">
        <v>1952902</v>
      </c>
      <c r="F366" t="s">
        <v>486</v>
      </c>
      <c r="I366" t="s">
        <v>487</v>
      </c>
      <c r="J366" t="s">
        <v>244</v>
      </c>
      <c r="K366" s="3">
        <v>-12.58</v>
      </c>
      <c r="M366">
        <v>-241.19</v>
      </c>
      <c r="N366">
        <v>610729.35</v>
      </c>
      <c r="R366">
        <v>12.58</v>
      </c>
      <c r="S366" t="s">
        <v>13</v>
      </c>
      <c r="T366" t="s">
        <v>488</v>
      </c>
      <c r="U366" t="s">
        <v>0</v>
      </c>
    </row>
    <row r="367" spans="1:21" x14ac:dyDescent="0.25">
      <c r="A367">
        <v>368</v>
      </c>
      <c r="B367" t="s">
        <v>482</v>
      </c>
      <c r="C367">
        <v>1952903</v>
      </c>
      <c r="D367" t="s">
        <v>10</v>
      </c>
      <c r="E367">
        <v>1952903</v>
      </c>
      <c r="F367" t="s">
        <v>486</v>
      </c>
      <c r="I367" t="s">
        <v>487</v>
      </c>
      <c r="J367" t="s">
        <v>244</v>
      </c>
      <c r="K367" s="3">
        <v>-18.41</v>
      </c>
      <c r="M367">
        <v>-259.60000000000002</v>
      </c>
      <c r="N367">
        <v>610729.35</v>
      </c>
      <c r="R367">
        <v>18.41</v>
      </c>
      <c r="S367" t="s">
        <v>13</v>
      </c>
      <c r="T367" t="s">
        <v>488</v>
      </c>
      <c r="U367" t="s">
        <v>0</v>
      </c>
    </row>
    <row r="368" spans="1:21" s="1" customFormat="1" x14ac:dyDescent="0.25"/>
    <row r="369" spans="1:21" s="1" customFormat="1" x14ac:dyDescent="0.25">
      <c r="K369" s="6">
        <f>SUM(K1:K368)</f>
        <v>-90.29999999999994</v>
      </c>
    </row>
    <row r="370" spans="1:21" s="1" customFormat="1" x14ac:dyDescent="0.25"/>
    <row r="371" spans="1:21" x14ac:dyDescent="0.25">
      <c r="A371">
        <v>2</v>
      </c>
      <c r="B371" t="s">
        <v>489</v>
      </c>
      <c r="C371">
        <v>1952965</v>
      </c>
      <c r="D371" t="s">
        <v>10</v>
      </c>
      <c r="E371">
        <v>1952965</v>
      </c>
      <c r="F371" t="s">
        <v>490</v>
      </c>
      <c r="I371" t="s">
        <v>13</v>
      </c>
      <c r="J371" t="s">
        <v>491</v>
      </c>
      <c r="K371">
        <v>11.16</v>
      </c>
      <c r="M371">
        <v>-291.10000000000002</v>
      </c>
      <c r="N371">
        <v>553986.49</v>
      </c>
      <c r="Q371">
        <v>11.16</v>
      </c>
      <c r="S371" t="s">
        <v>13</v>
      </c>
      <c r="T371" t="s">
        <v>492</v>
      </c>
      <c r="U371" t="s">
        <v>0</v>
      </c>
    </row>
    <row r="372" spans="1:21" x14ac:dyDescent="0.25">
      <c r="A372">
        <v>3</v>
      </c>
      <c r="B372" t="s">
        <v>489</v>
      </c>
      <c r="C372">
        <v>1952965</v>
      </c>
      <c r="D372" t="s">
        <v>10</v>
      </c>
      <c r="E372">
        <v>1952965</v>
      </c>
      <c r="F372" t="s">
        <v>490</v>
      </c>
      <c r="I372" t="s">
        <v>13</v>
      </c>
      <c r="J372" t="s">
        <v>491</v>
      </c>
      <c r="K372">
        <v>-11.16</v>
      </c>
      <c r="M372">
        <v>-302.26</v>
      </c>
      <c r="N372">
        <v>553986.49</v>
      </c>
      <c r="R372">
        <v>11.16</v>
      </c>
      <c r="S372" t="s">
        <v>13</v>
      </c>
      <c r="T372" t="s">
        <v>492</v>
      </c>
      <c r="U372" t="s">
        <v>0</v>
      </c>
    </row>
    <row r="373" spans="1:21" x14ac:dyDescent="0.25">
      <c r="A373">
        <v>4</v>
      </c>
      <c r="B373" t="s">
        <v>493</v>
      </c>
      <c r="C373">
        <v>1953012</v>
      </c>
      <c r="D373" t="s">
        <v>10</v>
      </c>
      <c r="E373">
        <v>1953012</v>
      </c>
      <c r="F373" t="s">
        <v>494</v>
      </c>
      <c r="G373" t="s">
        <v>495</v>
      </c>
      <c r="I373" t="s">
        <v>13</v>
      </c>
      <c r="J373" t="s">
        <v>496</v>
      </c>
      <c r="K373">
        <v>75.3</v>
      </c>
      <c r="M373">
        <v>-226.96</v>
      </c>
      <c r="N373">
        <v>553986.49</v>
      </c>
      <c r="Q373">
        <v>75.3</v>
      </c>
      <c r="S373" t="s">
        <v>13</v>
      </c>
      <c r="T373" t="s">
        <v>497</v>
      </c>
      <c r="U373" t="s">
        <v>0</v>
      </c>
    </row>
    <row r="374" spans="1:21" x14ac:dyDescent="0.25">
      <c r="A374">
        <v>5</v>
      </c>
      <c r="B374" t="s">
        <v>493</v>
      </c>
      <c r="C374">
        <v>1953012</v>
      </c>
      <c r="D374" t="s">
        <v>10</v>
      </c>
      <c r="E374">
        <v>1953012</v>
      </c>
      <c r="F374" t="s">
        <v>494</v>
      </c>
      <c r="G374" t="s">
        <v>495</v>
      </c>
      <c r="I374" t="s">
        <v>13</v>
      </c>
      <c r="J374" t="s">
        <v>496</v>
      </c>
      <c r="K374">
        <v>-75.3</v>
      </c>
      <c r="M374">
        <v>-302.26</v>
      </c>
      <c r="N374">
        <v>553986.49</v>
      </c>
      <c r="R374">
        <v>75.3</v>
      </c>
      <c r="S374" t="s">
        <v>13</v>
      </c>
      <c r="T374" t="s">
        <v>497</v>
      </c>
      <c r="U374" t="s">
        <v>0</v>
      </c>
    </row>
    <row r="375" spans="1:21" x14ac:dyDescent="0.25">
      <c r="A375">
        <v>369</v>
      </c>
      <c r="B375" t="s">
        <v>498</v>
      </c>
      <c r="C375">
        <v>1952483</v>
      </c>
      <c r="D375" t="s">
        <v>10</v>
      </c>
      <c r="E375">
        <v>1952483</v>
      </c>
      <c r="F375" t="s">
        <v>499</v>
      </c>
      <c r="I375" t="s">
        <v>197</v>
      </c>
      <c r="J375" t="s">
        <v>244</v>
      </c>
      <c r="K375">
        <v>75.790000000000006</v>
      </c>
      <c r="L375">
        <v>98900</v>
      </c>
    </row>
    <row r="376" spans="1:21" x14ac:dyDescent="0.25">
      <c r="A376">
        <v>370</v>
      </c>
      <c r="B376" t="s">
        <v>498</v>
      </c>
      <c r="C376">
        <v>1952897</v>
      </c>
      <c r="D376" t="s">
        <v>10</v>
      </c>
      <c r="E376">
        <v>1952897</v>
      </c>
      <c r="F376" t="s">
        <v>500</v>
      </c>
      <c r="G376" t="s">
        <v>501</v>
      </c>
      <c r="I376" t="s">
        <v>242</v>
      </c>
      <c r="J376" t="s">
        <v>502</v>
      </c>
      <c r="K376">
        <v>18.899999999999999</v>
      </c>
      <c r="L376">
        <v>24814</v>
      </c>
    </row>
    <row r="377" spans="1:21" x14ac:dyDescent="0.25">
      <c r="A377">
        <v>371</v>
      </c>
      <c r="B377" t="s">
        <v>498</v>
      </c>
      <c r="C377">
        <v>1952904</v>
      </c>
      <c r="D377" t="s">
        <v>10</v>
      </c>
      <c r="E377">
        <v>1952904</v>
      </c>
      <c r="F377" t="s">
        <v>486</v>
      </c>
      <c r="I377" t="s">
        <v>487</v>
      </c>
      <c r="J377" t="s">
        <v>244</v>
      </c>
      <c r="K377">
        <v>-4.3899999999999997</v>
      </c>
    </row>
    <row r="378" spans="1:21" s="1" customFormat="1" x14ac:dyDescent="0.25">
      <c r="A378" s="1">
        <v>9</v>
      </c>
      <c r="B378" s="1" t="s">
        <v>503</v>
      </c>
      <c r="C378" s="1">
        <v>1957737</v>
      </c>
      <c r="D378" s="1" t="s">
        <v>10</v>
      </c>
      <c r="E378" s="1">
        <v>1957737</v>
      </c>
      <c r="F378" s="1" t="s">
        <v>504</v>
      </c>
      <c r="G378" s="1" t="s">
        <v>505</v>
      </c>
      <c r="H378" s="1" t="s">
        <v>506</v>
      </c>
      <c r="J378" s="1" t="s">
        <v>13</v>
      </c>
      <c r="K378" s="1">
        <v>-42.13</v>
      </c>
      <c r="L378" s="1">
        <v>-56742.86</v>
      </c>
      <c r="M378" s="1">
        <v>-211.43</v>
      </c>
      <c r="N378" s="1">
        <v>677700.49</v>
      </c>
      <c r="P378" s="1">
        <v>56742.86</v>
      </c>
      <c r="R378" s="1">
        <v>42.13</v>
      </c>
      <c r="S378" s="1" t="s">
        <v>13</v>
      </c>
      <c r="T378" s="1" t="s">
        <v>497</v>
      </c>
      <c r="U378" s="1" t="s">
        <v>0</v>
      </c>
    </row>
    <row r="379" spans="1:21" x14ac:dyDescent="0.25">
      <c r="A379">
        <v>9</v>
      </c>
      <c r="B379" t="s">
        <v>507</v>
      </c>
      <c r="C379">
        <v>1953421</v>
      </c>
      <c r="D379" t="s">
        <v>10</v>
      </c>
      <c r="E379">
        <v>1953421</v>
      </c>
      <c r="F379" t="s">
        <v>508</v>
      </c>
      <c r="G379" t="s">
        <v>509</v>
      </c>
      <c r="I379" t="s">
        <v>13</v>
      </c>
      <c r="J379" t="s">
        <v>510</v>
      </c>
      <c r="K379">
        <v>71.739999999999995</v>
      </c>
      <c r="M379" s="8">
        <f>SUM(K383)</f>
        <v>90.460000000000008</v>
      </c>
      <c r="N379">
        <v>677700.49</v>
      </c>
      <c r="Q379">
        <v>71.739999999999995</v>
      </c>
      <c r="S379" t="s">
        <v>13</v>
      </c>
      <c r="T379" t="s">
        <v>492</v>
      </c>
      <c r="U379" t="s">
        <v>0</v>
      </c>
    </row>
    <row r="380" spans="1:21" x14ac:dyDescent="0.25">
      <c r="A380">
        <v>10</v>
      </c>
      <c r="B380" t="s">
        <v>507</v>
      </c>
      <c r="C380">
        <v>1953421</v>
      </c>
      <c r="D380" t="s">
        <v>10</v>
      </c>
      <c r="E380">
        <v>1953421</v>
      </c>
      <c r="F380" t="s">
        <v>508</v>
      </c>
      <c r="G380" t="s">
        <v>509</v>
      </c>
      <c r="I380" t="s">
        <v>13</v>
      </c>
      <c r="J380" t="s">
        <v>510</v>
      </c>
      <c r="K380">
        <v>-71.739999999999995</v>
      </c>
      <c r="M380">
        <v>-211.96</v>
      </c>
      <c r="N380">
        <v>677700.49</v>
      </c>
      <c r="R380">
        <v>71.739999999999995</v>
      </c>
      <c r="S380" t="s">
        <v>13</v>
      </c>
      <c r="T380" t="s">
        <v>492</v>
      </c>
      <c r="U380" t="s">
        <v>0</v>
      </c>
    </row>
    <row r="381" spans="1:21" x14ac:dyDescent="0.25">
      <c r="A381">
        <v>166</v>
      </c>
      <c r="B381" t="s">
        <v>565</v>
      </c>
      <c r="C381">
        <v>1957254</v>
      </c>
      <c r="D381" t="s">
        <v>10</v>
      </c>
      <c r="E381">
        <v>1957254</v>
      </c>
      <c r="F381" t="s">
        <v>566</v>
      </c>
      <c r="G381" t="s">
        <v>567</v>
      </c>
      <c r="H381" t="s">
        <v>568</v>
      </c>
      <c r="J381" t="s">
        <v>569</v>
      </c>
      <c r="K381">
        <v>42.29</v>
      </c>
      <c r="L381">
        <v>56743</v>
      </c>
    </row>
    <row r="383" spans="1:21" x14ac:dyDescent="0.25">
      <c r="K383" s="8">
        <f>SUM(K371:K381)</f>
        <v>90.460000000000008</v>
      </c>
    </row>
    <row r="385" spans="1:21" x14ac:dyDescent="0.25">
      <c r="A385">
        <v>11</v>
      </c>
      <c r="B385" t="s">
        <v>511</v>
      </c>
      <c r="C385">
        <v>1954277</v>
      </c>
      <c r="D385" t="s">
        <v>10</v>
      </c>
      <c r="E385">
        <v>1954277</v>
      </c>
      <c r="F385" t="s">
        <v>512</v>
      </c>
      <c r="G385" t="s">
        <v>513</v>
      </c>
      <c r="I385" t="s">
        <v>13</v>
      </c>
      <c r="K385">
        <v>-67.53</v>
      </c>
      <c r="L385">
        <v>-90285.71</v>
      </c>
      <c r="M385">
        <v>-279.49</v>
      </c>
      <c r="N385">
        <v>587414.78</v>
      </c>
      <c r="P385">
        <v>90285.71</v>
      </c>
      <c r="R385">
        <v>67.53</v>
      </c>
      <c r="S385" t="s">
        <v>13</v>
      </c>
      <c r="T385" t="s">
        <v>492</v>
      </c>
      <c r="U385" t="s">
        <v>0</v>
      </c>
    </row>
    <row r="386" spans="1:21" x14ac:dyDescent="0.25">
      <c r="A386">
        <v>12</v>
      </c>
      <c r="B386" t="s">
        <v>514</v>
      </c>
      <c r="C386">
        <v>1955924</v>
      </c>
      <c r="D386" t="s">
        <v>10</v>
      </c>
      <c r="E386">
        <v>1955924</v>
      </c>
      <c r="F386" t="s">
        <v>515</v>
      </c>
      <c r="G386" t="s">
        <v>516</v>
      </c>
      <c r="H386" t="s">
        <v>517</v>
      </c>
      <c r="I386" t="s">
        <v>197</v>
      </c>
      <c r="J386" t="s">
        <v>518</v>
      </c>
      <c r="K386">
        <v>44.81</v>
      </c>
      <c r="L386">
        <v>72228.800000000003</v>
      </c>
      <c r="M386">
        <v>-234.68</v>
      </c>
      <c r="N386">
        <v>659643.57999999996</v>
      </c>
      <c r="O386">
        <v>72228.800000000003</v>
      </c>
      <c r="Q386">
        <v>44.81</v>
      </c>
      <c r="S386" t="s">
        <v>13</v>
      </c>
      <c r="T386" t="s">
        <v>492</v>
      </c>
      <c r="U386" t="s">
        <v>0</v>
      </c>
    </row>
    <row r="387" spans="1:21" x14ac:dyDescent="0.25">
      <c r="A387">
        <v>13</v>
      </c>
      <c r="B387" t="s">
        <v>514</v>
      </c>
      <c r="C387">
        <v>1956207</v>
      </c>
      <c r="D387" t="s">
        <v>10</v>
      </c>
      <c r="E387">
        <v>1956207</v>
      </c>
      <c r="F387" t="s">
        <v>519</v>
      </c>
      <c r="G387" t="s">
        <v>520</v>
      </c>
      <c r="I387" t="s">
        <v>242</v>
      </c>
      <c r="J387" t="s">
        <v>521</v>
      </c>
      <c r="K387">
        <v>22.72</v>
      </c>
      <c r="L387">
        <v>18056.919999999998</v>
      </c>
      <c r="M387">
        <v>-211.96</v>
      </c>
      <c r="N387">
        <v>677700.5</v>
      </c>
      <c r="O387">
        <v>18056.919999999998</v>
      </c>
      <c r="Q387">
        <v>22.72</v>
      </c>
      <c r="S387" t="s">
        <v>13</v>
      </c>
      <c r="T387" t="s">
        <v>488</v>
      </c>
      <c r="U387" t="s">
        <v>0</v>
      </c>
    </row>
    <row r="388" spans="1:21" x14ac:dyDescent="0.25">
      <c r="A388">
        <v>14</v>
      </c>
      <c r="B388" t="s">
        <v>514</v>
      </c>
      <c r="C388">
        <v>1956208</v>
      </c>
      <c r="D388" t="s">
        <v>10</v>
      </c>
      <c r="E388">
        <v>1956208</v>
      </c>
      <c r="F388" t="s">
        <v>519</v>
      </c>
      <c r="G388" t="s">
        <v>520</v>
      </c>
      <c r="I388" t="s">
        <v>242</v>
      </c>
      <c r="J388" t="s">
        <v>522</v>
      </c>
      <c r="K388">
        <v>-22.72</v>
      </c>
      <c r="L388">
        <v>-18056.919999999998</v>
      </c>
      <c r="M388">
        <v>-234.68</v>
      </c>
      <c r="N388">
        <v>659643.57999999996</v>
      </c>
      <c r="P388">
        <v>18056.919999999998</v>
      </c>
      <c r="R388">
        <v>22.72</v>
      </c>
      <c r="S388" t="s">
        <v>13</v>
      </c>
      <c r="T388" t="s">
        <v>488</v>
      </c>
      <c r="U388" t="s">
        <v>0</v>
      </c>
    </row>
    <row r="389" spans="1:21" x14ac:dyDescent="0.25">
      <c r="A389">
        <v>15</v>
      </c>
      <c r="B389" t="s">
        <v>514</v>
      </c>
      <c r="C389">
        <v>1956209</v>
      </c>
      <c r="D389" t="s">
        <v>10</v>
      </c>
      <c r="E389">
        <v>1956209</v>
      </c>
      <c r="F389" t="s">
        <v>515</v>
      </c>
      <c r="G389" t="s">
        <v>516</v>
      </c>
      <c r="H389" t="s">
        <v>517</v>
      </c>
      <c r="I389" t="s">
        <v>197</v>
      </c>
      <c r="J389" t="s">
        <v>518</v>
      </c>
      <c r="K389">
        <v>-44.81</v>
      </c>
      <c r="L389">
        <v>-72228.800000000003</v>
      </c>
      <c r="M389">
        <v>-279.49</v>
      </c>
      <c r="N389">
        <v>587414.78</v>
      </c>
      <c r="P389">
        <v>72228.800000000003</v>
      </c>
      <c r="R389">
        <v>44.81</v>
      </c>
      <c r="S389" t="s">
        <v>13</v>
      </c>
      <c r="T389" t="s">
        <v>488</v>
      </c>
      <c r="U389" t="s">
        <v>0</v>
      </c>
    </row>
    <row r="390" spans="1:21" x14ac:dyDescent="0.25">
      <c r="A390">
        <v>16</v>
      </c>
      <c r="B390" t="s">
        <v>514</v>
      </c>
      <c r="C390">
        <v>1956210</v>
      </c>
      <c r="D390" t="s">
        <v>10</v>
      </c>
      <c r="E390">
        <v>1956210</v>
      </c>
      <c r="F390" t="s">
        <v>515</v>
      </c>
      <c r="G390" t="s">
        <v>516</v>
      </c>
      <c r="H390" t="s">
        <v>517</v>
      </c>
      <c r="I390" t="s">
        <v>197</v>
      </c>
      <c r="J390" t="s">
        <v>523</v>
      </c>
      <c r="K390">
        <v>44.81</v>
      </c>
      <c r="L390">
        <v>72228.800000000003</v>
      </c>
      <c r="M390">
        <v>-234.68</v>
      </c>
      <c r="N390">
        <v>659643.57999999996</v>
      </c>
      <c r="O390">
        <v>72228.800000000003</v>
      </c>
      <c r="Q390">
        <v>44.81</v>
      </c>
      <c r="S390" t="s">
        <v>13</v>
      </c>
      <c r="T390" t="s">
        <v>488</v>
      </c>
      <c r="U390" t="s">
        <v>0</v>
      </c>
    </row>
    <row r="391" spans="1:21" x14ac:dyDescent="0.25">
      <c r="A391">
        <v>17</v>
      </c>
      <c r="B391" t="s">
        <v>514</v>
      </c>
      <c r="C391">
        <v>1956211</v>
      </c>
      <c r="D391" t="s">
        <v>10</v>
      </c>
      <c r="E391">
        <v>1956211</v>
      </c>
      <c r="F391" t="s">
        <v>519</v>
      </c>
      <c r="G391" t="s">
        <v>520</v>
      </c>
      <c r="I391" t="s">
        <v>242</v>
      </c>
      <c r="J391" t="s">
        <v>521</v>
      </c>
      <c r="K391">
        <v>13.06</v>
      </c>
      <c r="L391">
        <v>18056.91</v>
      </c>
      <c r="M391">
        <v>-221.62</v>
      </c>
      <c r="N391">
        <v>677700.49</v>
      </c>
      <c r="O391">
        <v>18056.91</v>
      </c>
      <c r="Q391">
        <v>13.06</v>
      </c>
      <c r="S391" t="s">
        <v>13</v>
      </c>
      <c r="T391" t="s">
        <v>488</v>
      </c>
      <c r="U391" t="s">
        <v>0</v>
      </c>
    </row>
    <row r="392" spans="1:21" x14ac:dyDescent="0.25">
      <c r="A392">
        <v>18</v>
      </c>
      <c r="B392" t="s">
        <v>514</v>
      </c>
      <c r="C392">
        <v>1956212</v>
      </c>
      <c r="D392" t="s">
        <v>10</v>
      </c>
      <c r="E392">
        <v>1956212</v>
      </c>
      <c r="F392" t="s">
        <v>519</v>
      </c>
      <c r="G392" t="s">
        <v>520</v>
      </c>
      <c r="I392" t="s">
        <v>487</v>
      </c>
      <c r="J392" t="s">
        <v>524</v>
      </c>
      <c r="K392">
        <v>9.66</v>
      </c>
      <c r="M392">
        <v>-211.96</v>
      </c>
      <c r="N392">
        <v>677700.49</v>
      </c>
      <c r="Q392">
        <v>9.66</v>
      </c>
      <c r="S392" t="s">
        <v>13</v>
      </c>
      <c r="T392" t="s">
        <v>488</v>
      </c>
      <c r="U392" t="s">
        <v>0</v>
      </c>
    </row>
    <row r="394" spans="1:21" x14ac:dyDescent="0.25">
      <c r="K394">
        <f>SUM(K385:K393)</f>
        <v>0</v>
      </c>
    </row>
    <row r="397" spans="1:21" s="7" customFormat="1" x14ac:dyDescent="0.25">
      <c r="A397" s="122">
        <v>44386</v>
      </c>
      <c r="B397" s="7" t="s">
        <v>525</v>
      </c>
      <c r="C397" s="7" t="s">
        <v>526</v>
      </c>
      <c r="D397" s="7" t="s">
        <v>527</v>
      </c>
      <c r="E397" s="7" t="s">
        <v>528</v>
      </c>
      <c r="G397" s="7" t="s">
        <v>529</v>
      </c>
      <c r="H397" s="7" t="s">
        <v>530</v>
      </c>
      <c r="I397" s="7" t="s">
        <v>531</v>
      </c>
      <c r="K397" s="7">
        <v>-182.31946231946233</v>
      </c>
      <c r="L397" s="7">
        <v>303561.90476190479</v>
      </c>
      <c r="M397" s="7">
        <v>1665</v>
      </c>
      <c r="P397" s="7">
        <f>J397-K397</f>
        <v>182.31946231946233</v>
      </c>
      <c r="Q397" s="7" t="s">
        <v>532</v>
      </c>
    </row>
    <row r="398" spans="1:21" s="7" customFormat="1" x14ac:dyDescent="0.25">
      <c r="A398" s="122">
        <v>44425</v>
      </c>
      <c r="B398" s="7" t="s">
        <v>533</v>
      </c>
      <c r="C398" s="7" t="s">
        <v>534</v>
      </c>
      <c r="D398" s="7" t="s">
        <v>535</v>
      </c>
      <c r="E398" s="7" t="s">
        <v>536</v>
      </c>
      <c r="G398" s="7" t="s">
        <v>537</v>
      </c>
      <c r="H398" s="7" t="s">
        <v>530</v>
      </c>
      <c r="I398" s="7" t="s">
        <v>531</v>
      </c>
      <c r="K398" s="7">
        <v>-240.37434627030004</v>
      </c>
      <c r="L398" s="7">
        <v>415847.61904761905</v>
      </c>
      <c r="M398" s="7">
        <v>1730</v>
      </c>
      <c r="P398" s="7">
        <v>-240.37434627030004</v>
      </c>
      <c r="Q398" s="7" t="s">
        <v>532</v>
      </c>
    </row>
    <row r="399" spans="1:21" s="9" customFormat="1" x14ac:dyDescent="0.25">
      <c r="A399" s="123">
        <v>44417</v>
      </c>
      <c r="B399" s="9" t="s">
        <v>533</v>
      </c>
      <c r="C399" s="9" t="s">
        <v>8</v>
      </c>
      <c r="D399" s="9" t="s">
        <v>538</v>
      </c>
      <c r="F399" s="9" t="s">
        <v>539</v>
      </c>
      <c r="G399" s="9" t="s">
        <v>5</v>
      </c>
      <c r="H399" s="9" t="s">
        <v>530</v>
      </c>
      <c r="I399" s="9" t="s">
        <v>531</v>
      </c>
      <c r="K399" s="9">
        <v>-36.909999999999997</v>
      </c>
      <c r="L399" s="9">
        <v>62556</v>
      </c>
      <c r="P399" s="9">
        <v>-36.909999999999997</v>
      </c>
      <c r="Q399" s="9" t="s">
        <v>532</v>
      </c>
    </row>
    <row r="400" spans="1:21" s="7" customFormat="1" x14ac:dyDescent="0.25">
      <c r="A400" s="122">
        <v>44449</v>
      </c>
      <c r="B400" s="7" t="s">
        <v>540</v>
      </c>
      <c r="C400" s="7" t="s">
        <v>541</v>
      </c>
      <c r="D400" s="7" t="s">
        <v>542</v>
      </c>
      <c r="G400" s="7" t="s">
        <v>543</v>
      </c>
      <c r="H400" s="7" t="s">
        <v>530</v>
      </c>
      <c r="I400" s="7" t="s">
        <v>531</v>
      </c>
      <c r="K400" s="7">
        <v>-303.16190476190479</v>
      </c>
      <c r="L400" s="7">
        <v>606323.80952380958</v>
      </c>
      <c r="M400" s="7">
        <v>2000</v>
      </c>
      <c r="P400" s="7">
        <v>-303.16190476190479</v>
      </c>
      <c r="Q400" s="7" t="s">
        <v>532</v>
      </c>
    </row>
    <row r="401" spans="1:24" s="9" customFormat="1" x14ac:dyDescent="0.25">
      <c r="A401" s="123">
        <v>44441</v>
      </c>
      <c r="B401" s="9" t="s">
        <v>540</v>
      </c>
      <c r="C401" s="9" t="s">
        <v>6</v>
      </c>
      <c r="D401" s="9" t="s">
        <v>544</v>
      </c>
      <c r="F401" s="9" t="s">
        <v>545</v>
      </c>
      <c r="H401" s="9" t="s">
        <v>530</v>
      </c>
      <c r="I401" s="9" t="s">
        <v>531</v>
      </c>
      <c r="K401" s="9">
        <v>-75.62</v>
      </c>
      <c r="L401" s="9">
        <v>139896</v>
      </c>
      <c r="P401" s="9">
        <v>-75.62</v>
      </c>
    </row>
    <row r="402" spans="1:24" s="9" customFormat="1" x14ac:dyDescent="0.25">
      <c r="A402" s="123">
        <v>44466</v>
      </c>
      <c r="B402" s="9" t="s">
        <v>540</v>
      </c>
      <c r="C402" s="9" t="s">
        <v>7</v>
      </c>
      <c r="D402" s="9" t="s">
        <v>546</v>
      </c>
      <c r="H402" s="9" t="s">
        <v>530</v>
      </c>
      <c r="I402" s="9" t="s">
        <v>531</v>
      </c>
      <c r="K402" s="9">
        <v>-25.15</v>
      </c>
      <c r="L402" s="9">
        <v>55324</v>
      </c>
      <c r="P402" s="9">
        <v>-25.15</v>
      </c>
    </row>
    <row r="403" spans="1:24" x14ac:dyDescent="0.25">
      <c r="A403" s="58"/>
    </row>
    <row r="404" spans="1:24" x14ac:dyDescent="0.25">
      <c r="A404" s="58"/>
      <c r="K404">
        <f>SUM(K397:K403)</f>
        <v>-863.53571335166714</v>
      </c>
    </row>
    <row r="405" spans="1:24" x14ac:dyDescent="0.25">
      <c r="A405" s="58"/>
    </row>
    <row r="406" spans="1:24" s="30" customFormat="1" x14ac:dyDescent="0.25">
      <c r="A406" s="25">
        <v>44480</v>
      </c>
      <c r="B406" s="26" t="s">
        <v>561</v>
      </c>
      <c r="C406" s="26"/>
      <c r="D406" s="26" t="s">
        <v>570</v>
      </c>
      <c r="E406" s="26" t="s">
        <v>571</v>
      </c>
      <c r="F406" s="27">
        <v>1</v>
      </c>
      <c r="G406" s="28">
        <v>0</v>
      </c>
      <c r="H406" s="29">
        <v>0</v>
      </c>
      <c r="I406" s="28">
        <v>29.81</v>
      </c>
      <c r="J406" s="29">
        <v>29.81</v>
      </c>
      <c r="K406" s="28">
        <v>29.81</v>
      </c>
      <c r="L406" s="29">
        <v>29.81</v>
      </c>
      <c r="M406" s="28">
        <v>29.81</v>
      </c>
      <c r="W406" s="26"/>
      <c r="X406" s="31">
        <v>0</v>
      </c>
    </row>
    <row r="407" spans="1:24" s="7" customFormat="1" x14ac:dyDescent="0.25">
      <c r="A407" s="32">
        <v>44515</v>
      </c>
      <c r="B407" s="33" t="s">
        <v>572</v>
      </c>
      <c r="C407" s="33"/>
      <c r="D407" s="33" t="s">
        <v>573</v>
      </c>
      <c r="E407" s="33" t="s">
        <v>571</v>
      </c>
      <c r="F407" s="34">
        <v>1</v>
      </c>
      <c r="G407" s="35">
        <v>0</v>
      </c>
      <c r="H407" s="36">
        <v>0</v>
      </c>
      <c r="I407" s="35">
        <v>300.61</v>
      </c>
      <c r="J407" s="36">
        <v>300.61</v>
      </c>
      <c r="K407" s="35">
        <v>300.61</v>
      </c>
      <c r="L407" s="36">
        <v>300.61</v>
      </c>
      <c r="M407" s="35">
        <v>330.42</v>
      </c>
      <c r="W407" s="33"/>
      <c r="X407" s="37">
        <v>0</v>
      </c>
    </row>
    <row r="408" spans="1:24" s="30" customFormat="1" x14ac:dyDescent="0.25">
      <c r="A408" s="25">
        <v>44525</v>
      </c>
      <c r="B408" s="26" t="s">
        <v>562</v>
      </c>
      <c r="C408" s="26"/>
      <c r="D408" s="26" t="s">
        <v>574</v>
      </c>
      <c r="E408" s="26" t="s">
        <v>2</v>
      </c>
      <c r="F408" s="27">
        <v>5.0000000000000001E-4</v>
      </c>
      <c r="G408" s="28">
        <v>0</v>
      </c>
      <c r="H408" s="38">
        <v>0</v>
      </c>
      <c r="I408" s="28">
        <v>22.32</v>
      </c>
      <c r="J408" s="38">
        <v>44630</v>
      </c>
      <c r="K408" s="28">
        <v>22.32</v>
      </c>
      <c r="L408" s="38">
        <v>44630</v>
      </c>
      <c r="M408" s="28">
        <v>352.74</v>
      </c>
      <c r="W408" s="26"/>
      <c r="X408" s="31">
        <v>0</v>
      </c>
    </row>
    <row r="409" spans="1:24" s="7" customFormat="1" x14ac:dyDescent="0.25">
      <c r="A409" s="32">
        <v>44526</v>
      </c>
      <c r="B409" s="33" t="s">
        <v>575</v>
      </c>
      <c r="C409" s="33"/>
      <c r="D409" s="33" t="s">
        <v>576</v>
      </c>
      <c r="E409" s="33" t="s">
        <v>571</v>
      </c>
      <c r="F409" s="34">
        <v>1</v>
      </c>
      <c r="G409" s="35">
        <v>0</v>
      </c>
      <c r="H409" s="36">
        <v>0</v>
      </c>
      <c r="I409" s="35">
        <v>438.1</v>
      </c>
      <c r="J409" s="36">
        <v>438.1</v>
      </c>
      <c r="K409" s="35">
        <v>438.1</v>
      </c>
      <c r="L409" s="36">
        <v>438.1</v>
      </c>
      <c r="M409" s="35">
        <v>790.84</v>
      </c>
      <c r="W409" s="33"/>
      <c r="X409" s="37">
        <v>0</v>
      </c>
    </row>
    <row r="410" spans="1:24" s="7" customFormat="1" x14ac:dyDescent="0.25">
      <c r="A410" s="32">
        <v>44537</v>
      </c>
      <c r="B410" s="33" t="s">
        <v>577</v>
      </c>
      <c r="C410" s="33"/>
      <c r="D410" s="33" t="s">
        <v>578</v>
      </c>
      <c r="E410" s="33" t="s">
        <v>571</v>
      </c>
      <c r="F410" s="34">
        <v>1</v>
      </c>
      <c r="G410" s="35">
        <v>0</v>
      </c>
      <c r="H410" s="36">
        <v>0</v>
      </c>
      <c r="I410" s="35">
        <v>233.65</v>
      </c>
      <c r="J410" s="36">
        <v>233.65</v>
      </c>
      <c r="K410" s="35">
        <v>233.65</v>
      </c>
      <c r="L410" s="36">
        <v>233.65</v>
      </c>
      <c r="M410" s="35">
        <v>1024.49</v>
      </c>
      <c r="W410" s="33"/>
      <c r="X410" s="37">
        <v>0</v>
      </c>
    </row>
    <row r="411" spans="1:24" s="7" customFormat="1" x14ac:dyDescent="0.25">
      <c r="A411" s="32">
        <v>44541</v>
      </c>
      <c r="B411" s="33" t="s">
        <v>579</v>
      </c>
      <c r="C411" s="33"/>
      <c r="D411" s="33" t="s">
        <v>580</v>
      </c>
      <c r="E411" s="33" t="s">
        <v>571</v>
      </c>
      <c r="F411" s="34">
        <v>1</v>
      </c>
      <c r="G411" s="35">
        <v>0</v>
      </c>
      <c r="H411" s="36">
        <v>0</v>
      </c>
      <c r="I411" s="35">
        <v>378.85</v>
      </c>
      <c r="J411" s="36">
        <v>378.85</v>
      </c>
      <c r="K411" s="35">
        <v>378.85</v>
      </c>
      <c r="L411" s="36">
        <v>378.85</v>
      </c>
      <c r="M411" s="35">
        <v>1403.3400000000001</v>
      </c>
      <c r="W411" s="33"/>
      <c r="X411" s="37">
        <v>0</v>
      </c>
    </row>
    <row r="412" spans="1:24" s="30" customFormat="1" x14ac:dyDescent="0.25">
      <c r="A412" s="25">
        <v>44567</v>
      </c>
      <c r="B412" s="26" t="s">
        <v>563</v>
      </c>
      <c r="C412" s="26"/>
      <c r="D412" s="26" t="s">
        <v>581</v>
      </c>
      <c r="E412" s="26" t="s">
        <v>2</v>
      </c>
      <c r="F412" s="27">
        <v>5.167959E-4</v>
      </c>
      <c r="G412" s="28">
        <v>0</v>
      </c>
      <c r="H412" s="38">
        <v>0</v>
      </c>
      <c r="I412" s="28">
        <v>62.66</v>
      </c>
      <c r="J412" s="38">
        <v>121238</v>
      </c>
      <c r="K412" s="28">
        <v>62.66</v>
      </c>
      <c r="L412" s="38">
        <v>121238</v>
      </c>
      <c r="M412" s="28">
        <v>1466.0000000000002</v>
      </c>
      <c r="W412" s="26"/>
      <c r="X412" s="31">
        <v>0</v>
      </c>
    </row>
    <row r="413" spans="1:24" s="30" customFormat="1" x14ac:dyDescent="0.25">
      <c r="A413" s="25">
        <v>44596</v>
      </c>
      <c r="B413" s="26" t="s">
        <v>564</v>
      </c>
      <c r="C413" s="26"/>
      <c r="D413" s="26" t="s">
        <v>582</v>
      </c>
      <c r="E413" s="26" t="s">
        <v>2</v>
      </c>
      <c r="F413" s="27">
        <v>5.0000000000000001E-4</v>
      </c>
      <c r="G413" s="28">
        <v>0</v>
      </c>
      <c r="H413" s="38">
        <v>0</v>
      </c>
      <c r="I413" s="28">
        <v>124.08</v>
      </c>
      <c r="J413" s="38">
        <v>248164</v>
      </c>
      <c r="K413" s="28">
        <v>124.08</v>
      </c>
      <c r="L413" s="38">
        <v>248164</v>
      </c>
      <c r="M413" s="28">
        <v>1590.0800000000002</v>
      </c>
      <c r="W413" s="26"/>
      <c r="X413" s="31">
        <v>0</v>
      </c>
    </row>
    <row r="414" spans="1:24" s="9" customFormat="1" x14ac:dyDescent="0.25">
      <c r="A414" s="39">
        <v>44523</v>
      </c>
      <c r="B414" s="40" t="s">
        <v>583</v>
      </c>
      <c r="C414" s="40"/>
      <c r="D414" s="40" t="s">
        <v>584</v>
      </c>
      <c r="E414" s="40" t="s">
        <v>2</v>
      </c>
      <c r="F414" s="41">
        <v>5.2356020000000002E-4</v>
      </c>
      <c r="G414" s="42">
        <v>107.96</v>
      </c>
      <c r="H414" s="43">
        <v>206200</v>
      </c>
      <c r="I414" s="42">
        <v>0</v>
      </c>
      <c r="J414" s="43">
        <v>0</v>
      </c>
      <c r="K414" s="42">
        <v>107.96</v>
      </c>
      <c r="L414" s="43">
        <v>-206200</v>
      </c>
      <c r="M414" s="42">
        <v>222.46000000000004</v>
      </c>
    </row>
    <row r="415" spans="1:24" s="9" customFormat="1" x14ac:dyDescent="0.25">
      <c r="A415" s="39">
        <v>44523</v>
      </c>
      <c r="B415" s="40" t="s">
        <v>583</v>
      </c>
      <c r="C415" s="40"/>
      <c r="D415" s="40" t="s">
        <v>584</v>
      </c>
      <c r="E415" s="40" t="s">
        <v>2</v>
      </c>
      <c r="F415" s="41">
        <v>5.2356020000000002E-4</v>
      </c>
      <c r="G415" s="42">
        <v>27</v>
      </c>
      <c r="H415" s="43">
        <v>51576</v>
      </c>
      <c r="I415" s="42">
        <v>0</v>
      </c>
      <c r="J415" s="43">
        <v>0</v>
      </c>
      <c r="K415" s="42">
        <v>27</v>
      </c>
      <c r="L415" s="43">
        <v>-51576</v>
      </c>
      <c r="M415" s="42">
        <v>195.46000000000004</v>
      </c>
    </row>
    <row r="416" spans="1:24" s="9" customFormat="1" x14ac:dyDescent="0.25">
      <c r="A416" s="39">
        <v>44523</v>
      </c>
      <c r="B416" s="40" t="s">
        <v>585</v>
      </c>
      <c r="C416" s="40"/>
      <c r="D416" s="40" t="s">
        <v>586</v>
      </c>
      <c r="E416" s="40" t="s">
        <v>571</v>
      </c>
      <c r="F416" s="41">
        <v>1</v>
      </c>
      <c r="G416" s="42">
        <v>2.72</v>
      </c>
      <c r="H416" s="44">
        <v>2.72</v>
      </c>
      <c r="I416" s="42">
        <v>0</v>
      </c>
      <c r="J416" s="44">
        <v>0</v>
      </c>
      <c r="K416" s="42">
        <v>2.72</v>
      </c>
      <c r="L416" s="44">
        <v>-2.72</v>
      </c>
      <c r="M416" s="42">
        <v>192.74000000000004</v>
      </c>
    </row>
    <row r="417" spans="1:13" x14ac:dyDescent="0.25">
      <c r="A417" s="58"/>
    </row>
    <row r="418" spans="1:13" x14ac:dyDescent="0.25">
      <c r="A418" s="58"/>
      <c r="J418" s="86">
        <f>SUM(J406:J417)</f>
        <v>415413.02</v>
      </c>
      <c r="K418" s="86">
        <f>SUM(K406:K417)</f>
        <v>1727.7600000000002</v>
      </c>
    </row>
    <row r="419" spans="1:13" x14ac:dyDescent="0.25">
      <c r="A419" s="58"/>
    </row>
    <row r="420" spans="1:13" x14ac:dyDescent="0.25">
      <c r="A420" s="58"/>
    </row>
    <row r="421" spans="1:13" x14ac:dyDescent="0.25">
      <c r="A421" s="58">
        <v>44656</v>
      </c>
      <c r="B421" t="s">
        <v>589</v>
      </c>
      <c r="D421" t="s">
        <v>607</v>
      </c>
      <c r="E421" t="s">
        <v>571</v>
      </c>
      <c r="F421">
        <v>1</v>
      </c>
      <c r="G421" s="60">
        <v>0</v>
      </c>
      <c r="H421" s="60">
        <v>0</v>
      </c>
      <c r="I421" s="60">
        <v>207.38</v>
      </c>
      <c r="J421" s="60">
        <v>207.38</v>
      </c>
      <c r="K421" s="60">
        <v>207.38</v>
      </c>
      <c r="L421" s="60">
        <v>207.38</v>
      </c>
      <c r="M421" s="60">
        <v>10232801.529999999</v>
      </c>
    </row>
    <row r="422" spans="1:13" x14ac:dyDescent="0.25">
      <c r="A422" s="58">
        <v>44686</v>
      </c>
      <c r="B422" t="s">
        <v>592</v>
      </c>
      <c r="D422" t="s">
        <v>608</v>
      </c>
      <c r="E422" t="s">
        <v>571</v>
      </c>
      <c r="F422">
        <v>1</v>
      </c>
      <c r="G422" s="60">
        <v>0</v>
      </c>
      <c r="H422" s="60">
        <v>0</v>
      </c>
      <c r="I422" s="60">
        <v>106.95</v>
      </c>
      <c r="J422" s="60">
        <v>106.95</v>
      </c>
      <c r="K422" s="60">
        <v>106.95</v>
      </c>
      <c r="L422" s="60">
        <v>106.95</v>
      </c>
      <c r="M422" s="60">
        <v>10362232.58</v>
      </c>
    </row>
    <row r="423" spans="1:13" x14ac:dyDescent="0.25">
      <c r="A423" s="58">
        <v>44706</v>
      </c>
      <c r="B423" t="s">
        <v>595</v>
      </c>
      <c r="D423" t="s">
        <v>609</v>
      </c>
      <c r="E423" t="s">
        <v>571</v>
      </c>
      <c r="F423">
        <v>1</v>
      </c>
      <c r="G423" s="60">
        <v>0</v>
      </c>
      <c r="H423" s="60">
        <v>0</v>
      </c>
      <c r="I423" s="60">
        <v>118.65</v>
      </c>
      <c r="J423" s="60">
        <v>118.65</v>
      </c>
      <c r="K423" s="60">
        <v>118.65</v>
      </c>
      <c r="L423" s="60">
        <v>118.65</v>
      </c>
      <c r="M423" s="60">
        <v>10433167.34</v>
      </c>
    </row>
    <row r="424" spans="1:13" x14ac:dyDescent="0.25">
      <c r="A424" s="58">
        <v>44739</v>
      </c>
      <c r="B424" t="s">
        <v>610</v>
      </c>
      <c r="D424" t="s">
        <v>611</v>
      </c>
      <c r="E424" t="s">
        <v>571</v>
      </c>
      <c r="F424">
        <v>1</v>
      </c>
      <c r="G424" s="60">
        <v>0</v>
      </c>
      <c r="H424" s="60">
        <v>0</v>
      </c>
      <c r="I424" s="60">
        <v>231.87</v>
      </c>
      <c r="J424" s="60">
        <v>231.87</v>
      </c>
      <c r="K424" s="60">
        <v>231.87</v>
      </c>
      <c r="L424" s="60">
        <v>231.87</v>
      </c>
      <c r="M424" s="60">
        <v>10542740.310000001</v>
      </c>
    </row>
    <row r="425" spans="1:13" x14ac:dyDescent="0.25">
      <c r="A425" s="58">
        <v>44778</v>
      </c>
      <c r="B425" t="s">
        <v>612</v>
      </c>
      <c r="D425" t="s">
        <v>613</v>
      </c>
      <c r="E425" t="s">
        <v>571</v>
      </c>
      <c r="F425">
        <v>1</v>
      </c>
      <c r="G425" s="60">
        <v>0</v>
      </c>
      <c r="H425" s="60">
        <v>0</v>
      </c>
      <c r="I425" s="60">
        <v>218.24</v>
      </c>
      <c r="J425" s="60">
        <v>218.24</v>
      </c>
      <c r="K425" s="60">
        <v>218.24</v>
      </c>
      <c r="L425" s="60">
        <v>218.24</v>
      </c>
      <c r="M425" s="60">
        <v>10772143.630000001</v>
      </c>
    </row>
    <row r="426" spans="1:13" x14ac:dyDescent="0.25">
      <c r="A426" s="58">
        <v>44820</v>
      </c>
      <c r="B426" t="s">
        <v>614</v>
      </c>
      <c r="D426" t="s">
        <v>615</v>
      </c>
      <c r="E426" t="s">
        <v>571</v>
      </c>
      <c r="F426">
        <v>1</v>
      </c>
      <c r="G426" s="60">
        <v>0</v>
      </c>
      <c r="H426" s="60">
        <v>0</v>
      </c>
      <c r="I426" s="60">
        <v>27.6</v>
      </c>
      <c r="J426" s="60">
        <v>27.6</v>
      </c>
      <c r="K426" s="60">
        <v>27.6</v>
      </c>
      <c r="L426" s="60">
        <v>27.6</v>
      </c>
      <c r="M426" s="60">
        <v>10970952.109999999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"/>
  <sheetViews>
    <sheetView workbookViewId="0">
      <selection activeCell="B10" sqref="B10"/>
    </sheetView>
  </sheetViews>
  <sheetFormatPr defaultRowHeight="14.3" x14ac:dyDescent="0.25"/>
  <cols>
    <col min="1" max="1" width="12.875" customWidth="1"/>
    <col min="2" max="2" width="27" customWidth="1"/>
    <col min="3" max="3" width="23.625" customWidth="1"/>
    <col min="4" max="4" width="95.125" customWidth="1"/>
    <col min="7" max="7" width="18.125" customWidth="1"/>
  </cols>
  <sheetData>
    <row r="2" spans="1:11" s="78" customFormat="1" ht="12.25" customHeight="1" x14ac:dyDescent="0.25">
      <c r="A2" s="73" t="s">
        <v>618</v>
      </c>
      <c r="B2" s="73" t="s">
        <v>617</v>
      </c>
      <c r="C2" s="73" t="s">
        <v>124</v>
      </c>
      <c r="D2" s="74" t="s">
        <v>625</v>
      </c>
      <c r="E2" s="75" t="s">
        <v>626</v>
      </c>
      <c r="F2" s="75" t="s">
        <v>626</v>
      </c>
      <c r="G2" s="76">
        <v>24919541</v>
      </c>
      <c r="H2" s="77">
        <v>231.87</v>
      </c>
      <c r="I2" s="77">
        <v>9.3047460224086802E-6</v>
      </c>
      <c r="J2" s="77"/>
      <c r="K2" s="75"/>
    </row>
    <row r="3" spans="1:11" s="59" customFormat="1" ht="12.25" customHeight="1" x14ac:dyDescent="0.25">
      <c r="A3" s="79" t="s">
        <v>624</v>
      </c>
      <c r="B3" s="79" t="s">
        <v>623</v>
      </c>
      <c r="C3" s="79" t="s">
        <v>124</v>
      </c>
      <c r="D3" s="80" t="s">
        <v>627</v>
      </c>
      <c r="E3" s="80" t="s">
        <v>626</v>
      </c>
      <c r="F3" s="80" t="s">
        <v>626</v>
      </c>
      <c r="G3" s="80" t="s">
        <v>626</v>
      </c>
      <c r="H3" s="81">
        <v>218.24</v>
      </c>
      <c r="I3" s="81"/>
      <c r="J3" s="81"/>
      <c r="K3" s="80"/>
    </row>
    <row r="4" spans="1:11" s="78" customFormat="1" ht="12.25" customHeight="1" x14ac:dyDescent="0.25">
      <c r="A4" s="73" t="s">
        <v>622</v>
      </c>
      <c r="B4" s="73" t="s">
        <v>621</v>
      </c>
      <c r="C4" s="73" t="s">
        <v>124</v>
      </c>
      <c r="D4" s="75" t="s">
        <v>628</v>
      </c>
      <c r="E4" s="75" t="s">
        <v>626</v>
      </c>
      <c r="F4" s="75" t="s">
        <v>626</v>
      </c>
      <c r="G4" s="75" t="s">
        <v>626</v>
      </c>
      <c r="H4" s="77">
        <v>27.6</v>
      </c>
      <c r="I4" s="77"/>
      <c r="J4" s="77"/>
      <c r="K4" s="75"/>
    </row>
    <row r="5" spans="1:11" s="78" customFormat="1" ht="12.25" customHeight="1" x14ac:dyDescent="0.25">
      <c r="A5" s="73" t="s">
        <v>620</v>
      </c>
      <c r="B5" s="73" t="s">
        <v>619</v>
      </c>
      <c r="C5" s="73" t="s">
        <v>124</v>
      </c>
      <c r="D5" s="75" t="s">
        <v>629</v>
      </c>
      <c r="E5" s="75" t="s">
        <v>626</v>
      </c>
      <c r="F5" s="75" t="s">
        <v>626</v>
      </c>
      <c r="G5" s="75" t="s">
        <v>626</v>
      </c>
      <c r="H5" s="77">
        <v>88.65</v>
      </c>
      <c r="I5" s="77"/>
      <c r="J5" s="77"/>
      <c r="K5" s="75"/>
    </row>
    <row r="6" spans="1:11" s="78" customFormat="1" ht="12.25" customHeight="1" x14ac:dyDescent="0.25">
      <c r="A6" s="73" t="s">
        <v>620</v>
      </c>
      <c r="B6" s="73" t="s">
        <v>619</v>
      </c>
      <c r="C6" s="73" t="s">
        <v>124</v>
      </c>
      <c r="D6" s="75" t="s">
        <v>630</v>
      </c>
      <c r="E6" s="75" t="s">
        <v>626</v>
      </c>
      <c r="F6" s="75" t="s">
        <v>626</v>
      </c>
      <c r="G6" s="75" t="s">
        <v>626</v>
      </c>
      <c r="H6" s="77">
        <v>128.54</v>
      </c>
      <c r="I6" s="77"/>
      <c r="J6" s="77"/>
      <c r="K6" s="7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opLeftCell="E32" workbookViewId="0">
      <selection activeCell="M47" sqref="M47"/>
    </sheetView>
  </sheetViews>
  <sheetFormatPr defaultRowHeight="14.3" x14ac:dyDescent="0.25"/>
  <cols>
    <col min="1" max="1" width="13.375" customWidth="1"/>
    <col min="3" max="3" width="4.625" customWidth="1"/>
    <col min="4" max="4" width="4.125" customWidth="1"/>
    <col min="5" max="5" width="3.625" customWidth="1"/>
    <col min="6" max="6" width="13.625" style="98" customWidth="1"/>
    <col min="7" max="7" width="12" customWidth="1"/>
    <col min="8" max="8" width="10.625" customWidth="1"/>
    <col min="9" max="9" width="8" customWidth="1"/>
    <col min="10" max="10" width="11.625" style="101" customWidth="1"/>
    <col min="11" max="11" width="17.75" style="98" customWidth="1"/>
    <col min="12" max="12" width="19.625" style="97" customWidth="1"/>
    <col min="13" max="13" width="79.375" customWidth="1"/>
    <col min="22" max="22" width="13.75" customWidth="1"/>
  </cols>
  <sheetData>
    <row r="1" spans="1:16" s="59" customFormat="1" x14ac:dyDescent="0.25">
      <c r="F1" s="98"/>
      <c r="J1" s="101"/>
      <c r="K1" s="98"/>
      <c r="L1" s="97"/>
    </row>
    <row r="2" spans="1:16" s="59" customFormat="1" x14ac:dyDescent="0.25">
      <c r="F2" s="98"/>
      <c r="J2" s="101"/>
      <c r="K2" s="98"/>
      <c r="L2" s="97"/>
    </row>
    <row r="3" spans="1:16" s="59" customFormat="1" x14ac:dyDescent="0.25">
      <c r="F3" s="98"/>
      <c r="J3" s="101"/>
      <c r="K3" s="98"/>
      <c r="L3" s="97"/>
    </row>
    <row r="4" spans="1:16" s="59" customFormat="1" x14ac:dyDescent="0.25">
      <c r="F4" s="98"/>
      <c r="J4" s="101"/>
      <c r="K4" s="98"/>
      <c r="L4" s="97"/>
    </row>
    <row r="5" spans="1:16" s="59" customFormat="1" x14ac:dyDescent="0.25">
      <c r="F5" s="98"/>
      <c r="J5" s="101"/>
      <c r="K5" s="98"/>
      <c r="L5" s="97"/>
    </row>
    <row r="6" spans="1:16" s="59" customFormat="1" x14ac:dyDescent="0.25">
      <c r="F6" s="98"/>
      <c r="J6" s="101"/>
      <c r="K6" s="98"/>
      <c r="L6" s="97"/>
    </row>
    <row r="7" spans="1:16" s="59" customFormat="1" ht="12.25" customHeight="1" x14ac:dyDescent="0.25">
      <c r="F7" s="98" t="s">
        <v>644</v>
      </c>
      <c r="J7" s="101">
        <v>44739</v>
      </c>
      <c r="K7" s="98" t="s">
        <v>617</v>
      </c>
      <c r="L7" s="97" t="s">
        <v>124</v>
      </c>
      <c r="M7" s="59" t="s">
        <v>625</v>
      </c>
      <c r="N7" s="59">
        <v>231.87</v>
      </c>
    </row>
    <row r="8" spans="1:16" s="59" customFormat="1" ht="12.25" customHeight="1" x14ac:dyDescent="0.25">
      <c r="F8" s="98" t="s">
        <v>644</v>
      </c>
      <c r="J8" s="101">
        <v>44778</v>
      </c>
      <c r="K8" s="98" t="s">
        <v>623</v>
      </c>
      <c r="L8" s="97" t="s">
        <v>124</v>
      </c>
      <c r="M8" s="59" t="s">
        <v>627</v>
      </c>
      <c r="N8" s="59">
        <v>218.24</v>
      </c>
      <c r="O8" s="59" t="s">
        <v>626</v>
      </c>
      <c r="P8" s="59" t="s">
        <v>626</v>
      </c>
    </row>
    <row r="9" spans="1:16" s="59" customFormat="1" ht="12.25" customHeight="1" x14ac:dyDescent="0.25">
      <c r="F9" s="98" t="s">
        <v>644</v>
      </c>
      <c r="J9" s="101">
        <v>44811</v>
      </c>
      <c r="K9" s="98" t="s">
        <v>621</v>
      </c>
      <c r="L9" s="97" t="s">
        <v>124</v>
      </c>
      <c r="M9" s="59" t="s">
        <v>628</v>
      </c>
      <c r="N9" s="59">
        <v>27.6</v>
      </c>
      <c r="O9" s="59" t="s">
        <v>626</v>
      </c>
      <c r="P9" s="59" t="s">
        <v>626</v>
      </c>
    </row>
    <row r="10" spans="1:16" s="9" customFormat="1" ht="12.25" hidden="1" customHeight="1" x14ac:dyDescent="0.25">
      <c r="F10" s="105" t="s">
        <v>644</v>
      </c>
      <c r="G10" s="9" t="s">
        <v>645</v>
      </c>
      <c r="I10" s="9" t="s">
        <v>653</v>
      </c>
      <c r="J10" s="106">
        <v>44841</v>
      </c>
      <c r="K10" s="105" t="s">
        <v>619</v>
      </c>
      <c r="L10" s="116" t="s">
        <v>124</v>
      </c>
      <c r="M10" s="9" t="s">
        <v>629</v>
      </c>
      <c r="N10" s="9">
        <v>88.65</v>
      </c>
      <c r="O10" s="9" t="s">
        <v>626</v>
      </c>
      <c r="P10" s="9" t="s">
        <v>626</v>
      </c>
    </row>
    <row r="11" spans="1:16" s="9" customFormat="1" ht="12.25" hidden="1" customHeight="1" x14ac:dyDescent="0.25">
      <c r="F11" s="105" t="s">
        <v>644</v>
      </c>
      <c r="G11" s="9" t="s">
        <v>645</v>
      </c>
      <c r="I11" s="9" t="s">
        <v>653</v>
      </c>
      <c r="J11" s="106">
        <v>44841</v>
      </c>
      <c r="K11" s="105" t="s">
        <v>619</v>
      </c>
      <c r="L11" s="116" t="s">
        <v>124</v>
      </c>
      <c r="M11" s="9" t="s">
        <v>630</v>
      </c>
      <c r="N11" s="9">
        <v>128.54</v>
      </c>
      <c r="O11" s="9" t="s">
        <v>626</v>
      </c>
      <c r="P11" s="9" t="s">
        <v>626</v>
      </c>
    </row>
    <row r="12" spans="1:16" s="7" customFormat="1" ht="12.25" customHeight="1" x14ac:dyDescent="0.25">
      <c r="A12" s="124"/>
      <c r="B12" s="125"/>
      <c r="C12" s="125"/>
      <c r="D12" s="126"/>
      <c r="E12" s="127"/>
      <c r="F12" s="128" t="s">
        <v>643</v>
      </c>
      <c r="G12" s="126"/>
      <c r="J12" s="124">
        <v>44739</v>
      </c>
      <c r="K12" s="129" t="s">
        <v>631</v>
      </c>
      <c r="L12" s="125" t="s">
        <v>654</v>
      </c>
      <c r="M12" s="126" t="s">
        <v>641</v>
      </c>
      <c r="N12" s="127">
        <v>82.52</v>
      </c>
    </row>
    <row r="13" spans="1:16" s="1" customFormat="1" x14ac:dyDescent="0.25">
      <c r="A13" s="93"/>
      <c r="B13" s="94"/>
      <c r="C13" s="94"/>
      <c r="D13" s="95"/>
      <c r="E13" s="96"/>
      <c r="F13" s="99" t="s">
        <v>643</v>
      </c>
      <c r="G13" s="95"/>
      <c r="J13" s="93">
        <v>44781</v>
      </c>
      <c r="K13" s="103" t="s">
        <v>632</v>
      </c>
      <c r="L13" s="94" t="s">
        <v>654</v>
      </c>
      <c r="M13" s="95" t="s">
        <v>642</v>
      </c>
      <c r="N13" s="96">
        <v>69.56</v>
      </c>
    </row>
    <row r="14" spans="1:16" s="59" customFormat="1" x14ac:dyDescent="0.25">
      <c r="F14" s="99" t="s">
        <v>643</v>
      </c>
      <c r="J14" s="101" t="s">
        <v>648</v>
      </c>
      <c r="K14" s="98"/>
      <c r="L14" s="97" t="s">
        <v>654</v>
      </c>
      <c r="M14" s="59" t="s">
        <v>646</v>
      </c>
    </row>
    <row r="15" spans="1:16" s="59" customFormat="1" hidden="1" x14ac:dyDescent="0.25">
      <c r="E15" s="59" t="s">
        <v>650</v>
      </c>
      <c r="F15" s="99" t="s">
        <v>643</v>
      </c>
      <c r="J15" s="101" t="s">
        <v>649</v>
      </c>
      <c r="K15" s="98"/>
      <c r="L15" s="97"/>
      <c r="M15" s="59" t="s">
        <v>647</v>
      </c>
    </row>
    <row r="17" spans="1:24" s="59" customFormat="1" x14ac:dyDescent="0.25">
      <c r="F17" s="98"/>
      <c r="J17" s="101"/>
      <c r="K17" s="98"/>
      <c r="L17" s="97"/>
    </row>
    <row r="18" spans="1:24" s="59" customFormat="1" x14ac:dyDescent="0.25">
      <c r="F18" s="98"/>
      <c r="J18" s="101"/>
      <c r="K18" s="98"/>
      <c r="L18" s="97"/>
    </row>
    <row r="19" spans="1:24" s="59" customFormat="1" x14ac:dyDescent="0.25">
      <c r="F19" s="98"/>
      <c r="J19" s="101"/>
      <c r="K19" s="98"/>
      <c r="L19" s="97"/>
    </row>
    <row r="20" spans="1:24" s="59" customFormat="1" x14ac:dyDescent="0.25">
      <c r="F20" s="98"/>
      <c r="J20" s="101"/>
      <c r="K20" s="98"/>
      <c r="L20" s="97"/>
    </row>
    <row r="21" spans="1:24" s="59" customFormat="1" x14ac:dyDescent="0.25">
      <c r="F21" s="98"/>
      <c r="J21" s="101"/>
      <c r="K21" s="98"/>
      <c r="L21" s="97"/>
    </row>
    <row r="22" spans="1:24" s="59" customFormat="1" x14ac:dyDescent="0.25">
      <c r="F22" s="98"/>
      <c r="J22" s="101"/>
      <c r="K22" s="98"/>
      <c r="L22" s="97"/>
    </row>
    <row r="23" spans="1:24" s="59" customFormat="1" x14ac:dyDescent="0.25">
      <c r="F23" s="98"/>
      <c r="J23" s="101"/>
      <c r="K23" s="98"/>
      <c r="L23" s="97"/>
    </row>
    <row r="24" spans="1:24" s="59" customFormat="1" x14ac:dyDescent="0.25">
      <c r="F24" s="98"/>
      <c r="J24" s="101"/>
      <c r="K24" s="98"/>
      <c r="L24" s="97"/>
    </row>
    <row r="28" spans="1:24" s="59" customFormat="1" x14ac:dyDescent="0.25">
      <c r="A28" s="87"/>
      <c r="B28" s="87"/>
      <c r="C28" s="87"/>
      <c r="D28" s="87"/>
      <c r="E28" s="87"/>
      <c r="F28" s="100" t="s">
        <v>639</v>
      </c>
      <c r="G28" s="87" t="s">
        <v>634</v>
      </c>
      <c r="H28" s="88" t="s">
        <v>638</v>
      </c>
      <c r="I28" s="88" t="s">
        <v>638</v>
      </c>
      <c r="J28" s="102">
        <v>44739</v>
      </c>
      <c r="K28" s="104" t="s">
        <v>610</v>
      </c>
      <c r="L28" s="117" t="s">
        <v>617</v>
      </c>
      <c r="M28" s="88" t="s">
        <v>611</v>
      </c>
      <c r="N28" s="88" t="s">
        <v>571</v>
      </c>
      <c r="O28" s="89">
        <v>1</v>
      </c>
      <c r="P28" s="90">
        <v>0</v>
      </c>
      <c r="Q28" s="91">
        <v>0</v>
      </c>
      <c r="R28" s="90">
        <v>231.87</v>
      </c>
      <c r="S28" s="91">
        <v>231.87</v>
      </c>
      <c r="T28" s="90">
        <v>231.87</v>
      </c>
      <c r="U28" s="91">
        <v>231.87</v>
      </c>
      <c r="V28" s="90">
        <v>10542740.309999991</v>
      </c>
      <c r="W28" s="88"/>
      <c r="X28" s="92">
        <v>0</v>
      </c>
    </row>
    <row r="29" spans="1:24" s="59" customFormat="1" x14ac:dyDescent="0.25">
      <c r="A29" s="87"/>
      <c r="B29" s="87"/>
      <c r="C29" s="87"/>
      <c r="D29" s="87"/>
      <c r="E29" s="87"/>
      <c r="F29" s="100" t="s">
        <v>639</v>
      </c>
      <c r="G29" s="87" t="s">
        <v>634</v>
      </c>
      <c r="H29" s="88" t="s">
        <v>635</v>
      </c>
      <c r="I29" s="88" t="s">
        <v>635</v>
      </c>
      <c r="J29" s="102">
        <v>44778</v>
      </c>
      <c r="K29" s="104" t="s">
        <v>612</v>
      </c>
      <c r="L29" s="117" t="s">
        <v>623</v>
      </c>
      <c r="M29" s="88" t="s">
        <v>613</v>
      </c>
      <c r="N29" s="88" t="s">
        <v>571</v>
      </c>
      <c r="O29" s="89">
        <v>1</v>
      </c>
      <c r="P29" s="90">
        <v>0</v>
      </c>
      <c r="Q29" s="91">
        <v>0</v>
      </c>
      <c r="R29" s="90">
        <v>218.24</v>
      </c>
      <c r="S29" s="91">
        <v>218.24</v>
      </c>
      <c r="T29" s="90">
        <v>218.24</v>
      </c>
      <c r="U29" s="91">
        <v>218.24</v>
      </c>
      <c r="V29" s="90">
        <v>10772143.629999993</v>
      </c>
      <c r="W29" s="88"/>
      <c r="X29" s="92">
        <v>0</v>
      </c>
    </row>
    <row r="30" spans="1:24" s="59" customFormat="1" x14ac:dyDescent="0.25">
      <c r="A30" s="87"/>
      <c r="B30" s="87"/>
      <c r="C30" s="87"/>
      <c r="D30" s="87"/>
      <c r="E30" s="87"/>
      <c r="F30" s="100" t="s">
        <v>639</v>
      </c>
      <c r="G30" s="87" t="s">
        <v>634</v>
      </c>
      <c r="H30" s="88" t="s">
        <v>635</v>
      </c>
      <c r="I30" s="88" t="s">
        <v>635</v>
      </c>
      <c r="J30" s="102">
        <v>44820</v>
      </c>
      <c r="K30" s="104" t="s">
        <v>614</v>
      </c>
      <c r="L30" s="117" t="s">
        <v>621</v>
      </c>
      <c r="M30" s="88" t="s">
        <v>615</v>
      </c>
      <c r="N30" s="88" t="s">
        <v>571</v>
      </c>
      <c r="O30" s="89">
        <v>1</v>
      </c>
      <c r="P30" s="90">
        <v>0</v>
      </c>
      <c r="Q30" s="91">
        <v>0</v>
      </c>
      <c r="R30" s="90">
        <v>27.6</v>
      </c>
      <c r="S30" s="91">
        <v>27.6</v>
      </c>
      <c r="T30" s="90">
        <v>27.6</v>
      </c>
      <c r="U30" s="91">
        <v>27.6</v>
      </c>
      <c r="V30" s="90">
        <v>10970952.10999999</v>
      </c>
      <c r="W30" s="88"/>
      <c r="X30" s="92">
        <v>0</v>
      </c>
    </row>
    <row r="31" spans="1:24" s="59" customFormat="1" hidden="1" x14ac:dyDescent="0.25">
      <c r="A31" s="87"/>
      <c r="B31" s="87"/>
      <c r="C31" s="87"/>
      <c r="D31" s="87"/>
      <c r="E31" s="87"/>
      <c r="F31" s="100" t="s">
        <v>639</v>
      </c>
      <c r="G31" s="87"/>
      <c r="H31" s="88"/>
      <c r="I31" s="88"/>
      <c r="J31" s="102"/>
      <c r="K31" s="104"/>
      <c r="L31" s="118" t="s">
        <v>619</v>
      </c>
      <c r="M31" s="88"/>
      <c r="N31" s="88"/>
      <c r="O31" s="89"/>
      <c r="P31" s="90"/>
      <c r="Q31" s="91"/>
      <c r="R31" s="90"/>
      <c r="S31" s="91"/>
      <c r="T31" s="90"/>
      <c r="U31" s="91"/>
      <c r="V31" s="90"/>
      <c r="W31" s="88"/>
      <c r="X31" s="92"/>
    </row>
    <row r="32" spans="1:24" s="7" customFormat="1" x14ac:dyDescent="0.25">
      <c r="A32" s="130"/>
      <c r="B32" s="130"/>
      <c r="C32" s="130"/>
      <c r="D32" s="130"/>
      <c r="E32" s="130"/>
      <c r="F32" s="131" t="s">
        <v>640</v>
      </c>
      <c r="G32" s="130" t="s">
        <v>634</v>
      </c>
      <c r="H32" s="132" t="s">
        <v>635</v>
      </c>
      <c r="I32" s="132" t="s">
        <v>635</v>
      </c>
      <c r="J32" s="133">
        <v>44739</v>
      </c>
      <c r="K32" s="134" t="s">
        <v>652</v>
      </c>
      <c r="L32" s="135" t="s">
        <v>631</v>
      </c>
      <c r="M32" s="132" t="s">
        <v>651</v>
      </c>
      <c r="N32" s="132"/>
      <c r="O32" s="136">
        <v>1</v>
      </c>
      <c r="P32" s="137">
        <v>0</v>
      </c>
      <c r="Q32" s="138">
        <v>0</v>
      </c>
      <c r="R32" s="137">
        <v>82.52</v>
      </c>
      <c r="S32" s="138"/>
      <c r="T32" s="137"/>
      <c r="U32" s="138"/>
      <c r="V32" s="137"/>
      <c r="W32" s="132"/>
      <c r="X32" s="139"/>
    </row>
    <row r="33" spans="1:24" s="1" customFormat="1" x14ac:dyDescent="0.25">
      <c r="A33" s="107"/>
      <c r="B33" s="107"/>
      <c r="C33" s="107"/>
      <c r="D33" s="107"/>
      <c r="E33" s="107"/>
      <c r="F33" s="108" t="s">
        <v>640</v>
      </c>
      <c r="G33" s="107" t="s">
        <v>634</v>
      </c>
      <c r="H33" s="109" t="s">
        <v>635</v>
      </c>
      <c r="I33" s="109" t="s">
        <v>635</v>
      </c>
      <c r="J33" s="110">
        <v>44781</v>
      </c>
      <c r="K33" s="111" t="s">
        <v>636</v>
      </c>
      <c r="L33" s="119" t="s">
        <v>632</v>
      </c>
      <c r="M33" s="109" t="s">
        <v>637</v>
      </c>
      <c r="N33" s="109" t="s">
        <v>571</v>
      </c>
      <c r="O33" s="112">
        <v>1</v>
      </c>
      <c r="P33" s="113">
        <v>69.56</v>
      </c>
      <c r="Q33" s="114">
        <v>69.56</v>
      </c>
      <c r="R33" s="113">
        <v>0</v>
      </c>
      <c r="S33" s="114">
        <v>0</v>
      </c>
      <c r="T33" s="113">
        <v>69.56</v>
      </c>
      <c r="U33" s="114">
        <v>69.56</v>
      </c>
      <c r="V33" s="113">
        <v>2102400.7400000007</v>
      </c>
      <c r="W33" s="109"/>
      <c r="X33" s="11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topLeftCell="F4" workbookViewId="0">
      <selection activeCell="M10" sqref="M10"/>
    </sheetView>
  </sheetViews>
  <sheetFormatPr defaultRowHeight="14.3" x14ac:dyDescent="0.25"/>
  <cols>
    <col min="6" max="6" width="2.875" customWidth="1"/>
    <col min="10" max="10" width="11.125" customWidth="1"/>
    <col min="11" max="11" width="20" customWidth="1"/>
    <col min="12" max="12" width="4.25" customWidth="1"/>
    <col min="13" max="13" width="75.25" customWidth="1"/>
  </cols>
  <sheetData>
    <row r="1" spans="1:24" ht="18.350000000000001" x14ac:dyDescent="0.3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</row>
    <row r="2" spans="1:24" x14ac:dyDescent="0.25">
      <c r="A2" s="167" t="s">
        <v>655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</row>
    <row r="3" spans="1:24" x14ac:dyDescent="0.25">
      <c r="A3" s="166" t="s">
        <v>626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</row>
    <row r="4" spans="1:24" x14ac:dyDescent="0.25">
      <c r="A4" s="166" t="s">
        <v>656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</row>
    <row r="5" spans="1:24" x14ac:dyDescent="0.25">
      <c r="A5" s="165" t="s">
        <v>657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</row>
    <row r="6" spans="1:24" x14ac:dyDescent="0.25">
      <c r="A6" s="164" t="s">
        <v>658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4"/>
    </row>
    <row r="8" spans="1:24" x14ac:dyDescent="0.25">
      <c r="A8" s="160"/>
      <c r="B8" s="160"/>
      <c r="C8" s="160"/>
      <c r="D8" s="160"/>
      <c r="E8" s="160"/>
      <c r="F8" s="160"/>
      <c r="G8" s="160" t="s">
        <v>659</v>
      </c>
      <c r="H8" s="160" t="s">
        <v>660</v>
      </c>
      <c r="I8" s="160" t="s">
        <v>661</v>
      </c>
      <c r="J8" s="163" t="s">
        <v>550</v>
      </c>
      <c r="K8" s="160" t="s">
        <v>662</v>
      </c>
      <c r="L8" s="160" t="s">
        <v>663</v>
      </c>
      <c r="M8" s="160" t="s">
        <v>664</v>
      </c>
      <c r="N8" s="160" t="s">
        <v>665</v>
      </c>
      <c r="O8" s="162" t="s">
        <v>666</v>
      </c>
      <c r="P8" s="161" t="s">
        <v>667</v>
      </c>
      <c r="Q8" s="158" t="s">
        <v>668</v>
      </c>
      <c r="R8" s="161" t="s">
        <v>669</v>
      </c>
      <c r="S8" s="158" t="s">
        <v>670</v>
      </c>
      <c r="T8" s="161" t="s">
        <v>671</v>
      </c>
      <c r="U8" s="158" t="s">
        <v>672</v>
      </c>
      <c r="V8" s="161" t="s">
        <v>673</v>
      </c>
      <c r="W8" s="160" t="s">
        <v>674</v>
      </c>
      <c r="X8" s="159" t="s">
        <v>675</v>
      </c>
    </row>
    <row r="9" spans="1:24" x14ac:dyDescent="0.25">
      <c r="A9" s="154"/>
      <c r="B9" s="154"/>
      <c r="C9" s="154" t="s">
        <v>676</v>
      </c>
      <c r="D9" s="154"/>
      <c r="E9" s="154"/>
      <c r="F9" s="154"/>
      <c r="G9" s="154"/>
      <c r="H9" s="154"/>
      <c r="I9" s="154"/>
      <c r="J9" s="157"/>
      <c r="K9" s="154"/>
      <c r="L9" s="154"/>
      <c r="M9" s="154"/>
      <c r="N9" s="154"/>
      <c r="O9" s="156"/>
      <c r="P9" s="155"/>
      <c r="Q9" s="144"/>
      <c r="R9" s="155"/>
      <c r="S9" s="144"/>
      <c r="T9" s="155"/>
      <c r="U9" s="144"/>
      <c r="V9" s="155">
        <v>2780.51</v>
      </c>
      <c r="W9" s="154"/>
      <c r="X9" s="153"/>
    </row>
    <row r="10" spans="1:24" x14ac:dyDescent="0.25">
      <c r="A10" s="148"/>
      <c r="B10" s="148"/>
      <c r="C10" s="148"/>
      <c r="D10" s="148"/>
      <c r="E10" s="148"/>
      <c r="F10" s="148"/>
      <c r="G10" s="148" t="s">
        <v>634</v>
      </c>
      <c r="H10" s="149" t="s">
        <v>677</v>
      </c>
      <c r="I10" s="149" t="s">
        <v>677</v>
      </c>
      <c r="J10" s="102">
        <v>44739</v>
      </c>
      <c r="K10" s="149" t="s">
        <v>652</v>
      </c>
      <c r="L10" s="149"/>
      <c r="M10" s="149" t="s">
        <v>678</v>
      </c>
      <c r="N10" s="149" t="s">
        <v>571</v>
      </c>
      <c r="O10" s="152">
        <v>1</v>
      </c>
      <c r="P10" s="150">
        <v>0</v>
      </c>
      <c r="Q10" s="151">
        <v>0</v>
      </c>
      <c r="R10" s="150">
        <v>82.52</v>
      </c>
      <c r="S10" s="151">
        <v>82.52</v>
      </c>
      <c r="T10" s="150">
        <v>82.52</v>
      </c>
      <c r="U10" s="151">
        <v>82.52</v>
      </c>
      <c r="V10" s="150">
        <v>3107.2200000000003</v>
      </c>
      <c r="W10" s="149"/>
      <c r="X10" s="140">
        <v>0</v>
      </c>
    </row>
    <row r="11" spans="1:24" x14ac:dyDescent="0.25">
      <c r="A11" s="148"/>
      <c r="B11" s="148"/>
      <c r="C11" s="148"/>
      <c r="D11" s="148"/>
      <c r="E11" s="148"/>
      <c r="F11" s="148"/>
      <c r="G11" s="148" t="s">
        <v>634</v>
      </c>
      <c r="H11" s="149" t="s">
        <v>635</v>
      </c>
      <c r="I11" s="149" t="s">
        <v>635</v>
      </c>
      <c r="J11" s="102">
        <v>44781</v>
      </c>
      <c r="K11" s="149" t="s">
        <v>636</v>
      </c>
      <c r="L11" s="149"/>
      <c r="M11" s="149" t="s">
        <v>637</v>
      </c>
      <c r="N11" s="149" t="s">
        <v>571</v>
      </c>
      <c r="O11" s="152">
        <v>1</v>
      </c>
      <c r="P11" s="150">
        <v>0</v>
      </c>
      <c r="Q11" s="151">
        <v>0</v>
      </c>
      <c r="R11" s="150">
        <v>69.56</v>
      </c>
      <c r="S11" s="151">
        <v>69.56</v>
      </c>
      <c r="T11" s="150">
        <v>69.56</v>
      </c>
      <c r="U11" s="151">
        <v>69.56</v>
      </c>
      <c r="V11" s="150">
        <v>3176.78</v>
      </c>
      <c r="W11" s="149"/>
      <c r="X11" s="140">
        <v>0</v>
      </c>
    </row>
    <row r="12" spans="1:24" x14ac:dyDescent="0.25">
      <c r="A12" s="148"/>
      <c r="B12" s="148"/>
      <c r="C12" s="148"/>
      <c r="D12" s="148"/>
      <c r="E12" s="148"/>
      <c r="F12" s="148"/>
      <c r="G12" s="148" t="s">
        <v>634</v>
      </c>
      <c r="H12" s="149" t="s">
        <v>677</v>
      </c>
      <c r="I12" s="149" t="s">
        <v>677</v>
      </c>
      <c r="J12" s="102">
        <v>44811</v>
      </c>
      <c r="K12" s="149" t="s">
        <v>679</v>
      </c>
      <c r="L12" s="149"/>
      <c r="M12" s="149" t="s">
        <v>680</v>
      </c>
      <c r="N12" s="149" t="s">
        <v>571</v>
      </c>
      <c r="O12" s="152">
        <v>1</v>
      </c>
      <c r="P12" s="150">
        <v>0</v>
      </c>
      <c r="Q12" s="151">
        <v>0</v>
      </c>
      <c r="R12" s="150">
        <v>16.559999999999999</v>
      </c>
      <c r="S12" s="151">
        <v>16.559999999999999</v>
      </c>
      <c r="T12" s="150">
        <v>16.559999999999999</v>
      </c>
      <c r="U12" s="151">
        <v>16.559999999999999</v>
      </c>
      <c r="V12" s="150" t="e">
        <v>#REF!</v>
      </c>
      <c r="W12" s="149"/>
      <c r="X12" s="140">
        <v>0</v>
      </c>
    </row>
    <row r="13" spans="1:24" x14ac:dyDescent="0.25">
      <c r="A13" s="148"/>
      <c r="B13" s="148"/>
      <c r="C13" s="147" t="s">
        <v>681</v>
      </c>
      <c r="D13" s="147"/>
      <c r="E13" s="147"/>
      <c r="F13" s="147"/>
      <c r="G13" s="147"/>
      <c r="H13" s="145"/>
      <c r="I13" s="145"/>
      <c r="J13" s="145"/>
      <c r="K13" s="145"/>
      <c r="L13" s="145"/>
      <c r="M13" s="145"/>
      <c r="N13" s="145"/>
      <c r="O13" s="145"/>
      <c r="P13" s="146">
        <v>0</v>
      </c>
      <c r="Q13" s="145"/>
      <c r="R13" s="146">
        <v>412.83</v>
      </c>
      <c r="S13" s="145"/>
      <c r="T13" s="146">
        <v>412.83</v>
      </c>
      <c r="U13" s="145"/>
      <c r="V13" s="146">
        <v>3193.34</v>
      </c>
      <c r="W13" s="145"/>
      <c r="X13" s="145"/>
    </row>
    <row r="14" spans="1:24" ht="14.95" thickBot="1" x14ac:dyDescent="0.3">
      <c r="A14" s="143" t="s">
        <v>626</v>
      </c>
      <c r="B14" s="143"/>
      <c r="C14" s="143"/>
      <c r="D14" s="143"/>
      <c r="E14" s="143"/>
      <c r="F14" s="143"/>
      <c r="G14" s="143"/>
      <c r="H14" s="141"/>
      <c r="I14" s="141"/>
      <c r="J14" s="141"/>
      <c r="K14" s="141"/>
      <c r="L14" s="141"/>
      <c r="M14" s="141"/>
      <c r="N14" s="141"/>
      <c r="O14" s="141"/>
      <c r="P14" s="142">
        <v>0</v>
      </c>
      <c r="Q14" s="141"/>
      <c r="R14" s="142">
        <v>412.83</v>
      </c>
      <c r="S14" s="141"/>
      <c r="T14" s="141"/>
      <c r="U14" s="141"/>
      <c r="V14" s="141"/>
      <c r="W14" s="141"/>
      <c r="X14" s="141"/>
    </row>
    <row r="19" spans="13:13" x14ac:dyDescent="0.25">
      <c r="M19" t="s">
        <v>682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D11" sqref="D11"/>
    </sheetView>
  </sheetViews>
  <sheetFormatPr defaultColWidth="9.125" defaultRowHeight="14.3" x14ac:dyDescent="0.25"/>
  <cols>
    <col min="1" max="1" width="6.625" style="10" customWidth="1"/>
    <col min="2" max="2" width="15.125" style="10" customWidth="1"/>
    <col min="3" max="3" width="25.875" style="70" customWidth="1"/>
    <col min="4" max="4" width="19.625" style="10" customWidth="1"/>
    <col min="5" max="5" width="23.75" style="10" hidden="1" customWidth="1"/>
    <col min="6" max="6" width="23.75" style="10" customWidth="1"/>
    <col min="7" max="7" width="16.25" style="23" customWidth="1"/>
    <col min="8" max="8" width="16.125" style="23" bestFit="1" customWidth="1"/>
    <col min="9" max="9" width="18.75" style="23" customWidth="1"/>
    <col min="10" max="10" width="15.625" style="10" customWidth="1"/>
    <col min="11" max="11" width="13" style="10" hidden="1" customWidth="1"/>
    <col min="12" max="12" width="14.625" style="10" hidden="1" customWidth="1"/>
    <col min="13" max="13" width="16" style="10" hidden="1" customWidth="1"/>
    <col min="14" max="14" width="16.25" style="10" hidden="1" customWidth="1"/>
    <col min="15" max="15" width="17" style="10" customWidth="1"/>
    <col min="16" max="16" width="10.875" style="10" bestFit="1" customWidth="1"/>
    <col min="17" max="17" width="23.625" style="10" customWidth="1"/>
    <col min="18" max="18" width="14.25" style="10" customWidth="1"/>
    <col min="19" max="16384" width="9.125" style="10"/>
  </cols>
  <sheetData>
    <row r="1" spans="1:16" ht="20.25" customHeight="1" x14ac:dyDescent="0.25">
      <c r="B1" s="245" t="s">
        <v>547</v>
      </c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</row>
    <row r="2" spans="1:16" s="12" customFormat="1" ht="20.25" customHeight="1" x14ac:dyDescent="0.25">
      <c r="B2" s="121"/>
      <c r="C2" s="246" t="s">
        <v>548</v>
      </c>
      <c r="D2" s="246"/>
      <c r="E2" s="246"/>
      <c r="F2" s="121"/>
      <c r="G2" s="246" t="s">
        <v>1</v>
      </c>
      <c r="H2" s="246"/>
      <c r="I2" s="246"/>
      <c r="J2" s="246"/>
      <c r="K2" s="246" t="s">
        <v>549</v>
      </c>
      <c r="L2" s="246"/>
      <c r="M2" s="246"/>
      <c r="N2" s="246"/>
    </row>
    <row r="3" spans="1:16" s="120" customFormat="1" ht="36.700000000000003" customHeight="1" x14ac:dyDescent="0.25">
      <c r="B3" s="13" t="s">
        <v>550</v>
      </c>
      <c r="C3" s="13" t="s">
        <v>686</v>
      </c>
      <c r="D3" s="13" t="s">
        <v>560</v>
      </c>
      <c r="E3" s="13" t="s">
        <v>4</v>
      </c>
      <c r="F3" s="13" t="s">
        <v>633</v>
      </c>
      <c r="G3" s="14" t="s">
        <v>551</v>
      </c>
      <c r="H3" s="14" t="s">
        <v>602</v>
      </c>
      <c r="I3" s="14" t="s">
        <v>603</v>
      </c>
      <c r="J3" s="15" t="s">
        <v>554</v>
      </c>
      <c r="K3" s="13" t="s">
        <v>550</v>
      </c>
      <c r="L3" s="13" t="s">
        <v>555</v>
      </c>
      <c r="M3" s="13" t="s">
        <v>556</v>
      </c>
      <c r="N3" s="13" t="s">
        <v>557</v>
      </c>
      <c r="O3" s="242" t="s">
        <v>558</v>
      </c>
      <c r="P3" s="243"/>
    </row>
    <row r="4" spans="1:16" s="196" customFormat="1" ht="23.3" customHeight="1" x14ac:dyDescent="0.25">
      <c r="A4" s="178"/>
      <c r="B4" s="197">
        <v>45601</v>
      </c>
      <c r="C4" s="203" t="s">
        <v>722</v>
      </c>
      <c r="D4" s="197">
        <v>45601</v>
      </c>
      <c r="E4" s="13" t="s">
        <v>716</v>
      </c>
      <c r="F4" s="204" t="s">
        <v>716</v>
      </c>
      <c r="G4" s="49">
        <f>H4+I4</f>
        <v>341057.14</v>
      </c>
      <c r="H4" s="49">
        <v>272845.71000000002</v>
      </c>
      <c r="I4" s="49">
        <v>68211.429999999993</v>
      </c>
      <c r="J4" s="15"/>
      <c r="K4" s="13"/>
      <c r="L4" s="13"/>
      <c r="M4" s="13"/>
      <c r="N4" s="13"/>
      <c r="O4" s="202"/>
    </row>
    <row r="5" spans="1:16" s="198" customFormat="1" ht="20.25" customHeight="1" x14ac:dyDescent="0.25">
      <c r="B5" s="197"/>
      <c r="C5" s="199"/>
      <c r="D5" s="197"/>
      <c r="E5" s="200"/>
      <c r="F5" s="205"/>
      <c r="G5" s="49"/>
      <c r="H5" s="173"/>
      <c r="I5" s="173"/>
      <c r="J5" s="200"/>
      <c r="K5" s="200"/>
      <c r="L5" s="200"/>
      <c r="M5" s="200"/>
      <c r="N5" s="201"/>
      <c r="O5" s="187"/>
      <c r="P5" s="187"/>
    </row>
    <row r="6" spans="1:16" ht="20.25" customHeight="1" x14ac:dyDescent="0.25">
      <c r="B6" s="17"/>
      <c r="C6" s="69"/>
      <c r="D6" s="17"/>
      <c r="E6" s="17"/>
      <c r="F6" s="17"/>
      <c r="G6" s="18"/>
      <c r="H6" s="18"/>
      <c r="I6" s="18"/>
      <c r="J6" s="17"/>
      <c r="K6" s="17"/>
      <c r="L6" s="17"/>
      <c r="M6" s="17"/>
      <c r="N6" s="19">
        <f t="shared" ref="N6" si="0">SUM(L6:M6)</f>
        <v>0</v>
      </c>
      <c r="O6" s="20">
        <f t="shared" ref="O6" si="1">(H6+I6+J6)-G6</f>
        <v>0</v>
      </c>
      <c r="P6" s="20">
        <f t="shared" ref="P6" si="2">L6-I6</f>
        <v>0</v>
      </c>
    </row>
    <row r="7" spans="1:16" ht="20.25" customHeight="1" x14ac:dyDescent="0.25">
      <c r="B7" s="246" t="s">
        <v>559</v>
      </c>
      <c r="C7" s="246"/>
      <c r="D7" s="246"/>
      <c r="E7" s="246"/>
      <c r="F7" s="121"/>
      <c r="G7" s="191">
        <f>SUM(G4:G6)</f>
        <v>341057.14</v>
      </c>
      <c r="H7" s="191">
        <f>SUM(H4:H6)</f>
        <v>272845.71000000002</v>
      </c>
      <c r="I7" s="191">
        <f>SUM(I4:I6)</f>
        <v>68211.429999999993</v>
      </c>
      <c r="J7" s="22">
        <f>SUM(J5:J6)</f>
        <v>0</v>
      </c>
      <c r="K7" s="22">
        <f>SUM(K5:K6)</f>
        <v>0</v>
      </c>
      <c r="L7" s="22">
        <f>SUM(L5:L6)</f>
        <v>0</v>
      </c>
      <c r="M7" s="22">
        <f>SUM(M5:M6)</f>
        <v>0</v>
      </c>
      <c r="N7" s="22">
        <f>SUM(N5:N6)</f>
        <v>0</v>
      </c>
    </row>
    <row r="8" spans="1:16" ht="20.25" customHeight="1" x14ac:dyDescent="0.25"/>
    <row r="9" spans="1:16" x14ac:dyDescent="0.25">
      <c r="G9" s="23" t="s">
        <v>694</v>
      </c>
      <c r="H9" s="23">
        <f>G19</f>
        <v>68211.429999999993</v>
      </c>
    </row>
    <row r="10" spans="1:16" x14ac:dyDescent="0.25">
      <c r="G10" s="210">
        <v>0.2</v>
      </c>
      <c r="H10" s="23">
        <f>H9*20%</f>
        <v>13642.286</v>
      </c>
    </row>
    <row r="11" spans="1:16" x14ac:dyDescent="0.25">
      <c r="G11" s="236" t="s">
        <v>695</v>
      </c>
      <c r="H11" s="236">
        <f>H9-H10</f>
        <v>54569.143999999993</v>
      </c>
    </row>
    <row r="13" spans="1:16" x14ac:dyDescent="0.25">
      <c r="G13" s="23" t="s">
        <v>691</v>
      </c>
      <c r="H13" s="23" t="s">
        <v>692</v>
      </c>
      <c r="I13" s="23" t="s">
        <v>693</v>
      </c>
    </row>
    <row r="14" spans="1:16" x14ac:dyDescent="0.25">
      <c r="F14" s="10" t="s">
        <v>711</v>
      </c>
      <c r="I14" s="23">
        <f t="shared" ref="I14:I15" si="3">G14-H14</f>
        <v>0</v>
      </c>
    </row>
    <row r="15" spans="1:16" x14ac:dyDescent="0.25">
      <c r="F15" s="10" t="s">
        <v>712</v>
      </c>
      <c r="G15" s="23">
        <f>I7</f>
        <v>68211.429999999993</v>
      </c>
      <c r="H15" s="23">
        <f>I7</f>
        <v>68211.429999999993</v>
      </c>
      <c r="I15" s="23">
        <f t="shared" si="3"/>
        <v>0</v>
      </c>
    </row>
    <row r="16" spans="1:16" x14ac:dyDescent="0.25">
      <c r="F16" s="10" t="s">
        <v>713</v>
      </c>
      <c r="I16" s="23">
        <f>G16-H16</f>
        <v>0</v>
      </c>
    </row>
    <row r="17" spans="1:16" x14ac:dyDescent="0.25">
      <c r="F17" s="10" t="s">
        <v>714</v>
      </c>
      <c r="I17" s="23">
        <f>G17-H17</f>
        <v>0</v>
      </c>
    </row>
    <row r="18" spans="1:16" s="194" customFormat="1" ht="20.25" hidden="1" customHeight="1" x14ac:dyDescent="0.25">
      <c r="A18" s="194" t="s">
        <v>683</v>
      </c>
      <c r="B18" s="195" t="s">
        <v>685</v>
      </c>
      <c r="C18" s="192" t="s">
        <v>684</v>
      </c>
      <c r="F18" s="188">
        <v>423134.21206437628</v>
      </c>
      <c r="G18" s="188">
        <v>169253.68482575056</v>
      </c>
      <c r="H18" s="188">
        <v>253880.52723862571</v>
      </c>
      <c r="I18" s="193"/>
      <c r="K18" s="193"/>
      <c r="L18" s="193"/>
      <c r="M18" s="193"/>
      <c r="N18" s="190">
        <f t="shared" ref="N18" si="4">SUM(L18:M18)</f>
        <v>0</v>
      </c>
      <c r="O18" s="189">
        <f>(G18+H18+I18)-F18</f>
        <v>0</v>
      </c>
      <c r="P18" s="189">
        <f>L18-H18</f>
        <v>-253880.52723862571</v>
      </c>
    </row>
    <row r="19" spans="1:16" x14ac:dyDescent="0.25">
      <c r="F19" s="23"/>
      <c r="G19" s="236">
        <f>SUM(G14:G17)</f>
        <v>68211.429999999993</v>
      </c>
      <c r="H19" s="237">
        <f>SUM(H14:H17)</f>
        <v>68211.429999999993</v>
      </c>
      <c r="I19" s="237">
        <f>SUM(I14:I17)</f>
        <v>0</v>
      </c>
    </row>
  </sheetData>
  <mergeCells count="6">
    <mergeCell ref="O3:P3"/>
    <mergeCell ref="B7:E7"/>
    <mergeCell ref="B1:N1"/>
    <mergeCell ref="C2:E2"/>
    <mergeCell ref="G2:J2"/>
    <mergeCell ref="K2:N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zoomScaleNormal="100" workbookViewId="0">
      <pane xSplit="2" ySplit="3" topLeftCell="F4" activePane="bottomRight" state="frozen"/>
      <selection pane="topRight" activeCell="C1" sqref="C1"/>
      <selection pane="bottomLeft" activeCell="A4" sqref="A4"/>
      <selection pane="bottomRight" activeCell="I8" sqref="I8"/>
    </sheetView>
  </sheetViews>
  <sheetFormatPr defaultColWidth="9.125" defaultRowHeight="14.3" x14ac:dyDescent="0.25"/>
  <cols>
    <col min="1" max="1" width="6.25" style="230" customWidth="1"/>
    <col min="2" max="2" width="8.75" style="211" customWidth="1"/>
    <col min="3" max="3" width="13.875" style="230" customWidth="1"/>
    <col min="4" max="4" width="17.25" style="230" customWidth="1"/>
    <col min="5" max="5" width="26.75" style="211" customWidth="1"/>
    <col min="6" max="6" width="12.375" style="228" customWidth="1"/>
    <col min="7" max="8" width="16.375" style="228" customWidth="1"/>
    <col min="9" max="9" width="15" style="228" customWidth="1"/>
    <col min="10" max="11" width="15.75" style="229" customWidth="1"/>
    <col min="12" max="12" width="10.375" style="229" bestFit="1" customWidth="1"/>
    <col min="13" max="13" width="14.125" style="229" customWidth="1"/>
    <col min="14" max="14" width="14.75" style="228" customWidth="1"/>
    <col min="15" max="16" width="10.125" style="211" customWidth="1"/>
    <col min="17" max="17" width="12.625" style="211" customWidth="1"/>
    <col min="18" max="18" width="10.875" style="230" customWidth="1"/>
    <col min="19" max="19" width="13.625" style="211" customWidth="1"/>
    <col min="20" max="20" width="10.625" style="212" customWidth="1"/>
    <col min="21" max="21" width="15.25" style="213" customWidth="1"/>
    <col min="22" max="16384" width="9.125" style="211"/>
  </cols>
  <sheetData>
    <row r="1" spans="1:21" ht="32.950000000000003" customHeight="1" x14ac:dyDescent="0.25">
      <c r="A1" s="256" t="s">
        <v>719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</row>
    <row r="2" spans="1:21" s="212" customFormat="1" ht="32.299999999999997" customHeight="1" x14ac:dyDescent="0.25">
      <c r="A2" s="257" t="s">
        <v>696</v>
      </c>
      <c r="B2" s="257" t="s">
        <v>692</v>
      </c>
      <c r="C2" s="257" t="s">
        <v>697</v>
      </c>
      <c r="D2" s="257" t="s">
        <v>698</v>
      </c>
      <c r="E2" s="257" t="s">
        <v>699</v>
      </c>
      <c r="F2" s="251" t="s">
        <v>700</v>
      </c>
      <c r="G2" s="252"/>
      <c r="H2" s="249" t="s">
        <v>701</v>
      </c>
      <c r="I2" s="248" t="s">
        <v>702</v>
      </c>
      <c r="J2" s="248"/>
      <c r="K2" s="249" t="s">
        <v>701</v>
      </c>
      <c r="L2" s="248" t="s">
        <v>703</v>
      </c>
      <c r="M2" s="248"/>
      <c r="N2" s="249" t="s">
        <v>701</v>
      </c>
      <c r="O2" s="251" t="s">
        <v>704</v>
      </c>
      <c r="P2" s="252"/>
      <c r="Q2" s="249" t="s">
        <v>701</v>
      </c>
      <c r="R2" s="253" t="s">
        <v>666</v>
      </c>
      <c r="S2" s="255" t="s">
        <v>705</v>
      </c>
      <c r="T2" s="214"/>
      <c r="U2" s="215"/>
    </row>
    <row r="3" spans="1:21" s="212" customFormat="1" ht="16.3" x14ac:dyDescent="0.25">
      <c r="A3" s="258"/>
      <c r="B3" s="258"/>
      <c r="C3" s="258"/>
      <c r="D3" s="258"/>
      <c r="E3" s="258"/>
      <c r="F3" s="240" t="s">
        <v>706</v>
      </c>
      <c r="G3" s="240" t="s">
        <v>707</v>
      </c>
      <c r="H3" s="250"/>
      <c r="I3" s="240" t="s">
        <v>706</v>
      </c>
      <c r="J3" s="240" t="s">
        <v>707</v>
      </c>
      <c r="K3" s="250"/>
      <c r="L3" s="240" t="s">
        <v>706</v>
      </c>
      <c r="M3" s="240" t="s">
        <v>707</v>
      </c>
      <c r="N3" s="250"/>
      <c r="O3" s="216" t="s">
        <v>706</v>
      </c>
      <c r="P3" s="216" t="s">
        <v>707</v>
      </c>
      <c r="Q3" s="250"/>
      <c r="R3" s="254"/>
      <c r="S3" s="255"/>
      <c r="T3" s="214"/>
      <c r="U3" s="215"/>
    </row>
    <row r="4" spans="1:21" s="212" customFormat="1" ht="28.9" customHeight="1" x14ac:dyDescent="0.25">
      <c r="A4" s="239">
        <v>1</v>
      </c>
      <c r="B4" s="217" t="s">
        <v>0</v>
      </c>
      <c r="C4" s="217" t="s">
        <v>0</v>
      </c>
      <c r="D4" s="217" t="s">
        <v>720</v>
      </c>
      <c r="E4" s="238" t="s">
        <v>721</v>
      </c>
      <c r="F4" s="218">
        <f t="shared" ref="F4:G4" si="0">I4+L4</f>
        <v>0</v>
      </c>
      <c r="G4" s="218">
        <f t="shared" si="0"/>
        <v>341057.14</v>
      </c>
      <c r="H4" s="219">
        <f t="shared" ref="H4" si="1">(F4*R4)+G4</f>
        <v>341057.14</v>
      </c>
      <c r="I4" s="218"/>
      <c r="J4" s="220">
        <v>272845.71000000002</v>
      </c>
      <c r="K4" s="219">
        <f t="shared" ref="K4" si="2">(I4*R4)+J4</f>
        <v>272845.71000000002</v>
      </c>
      <c r="L4" s="220"/>
      <c r="M4" s="220">
        <v>68211.429999999993</v>
      </c>
      <c r="N4" s="219">
        <f t="shared" ref="N4" si="3">(L4*R4)+M4</f>
        <v>68211.429999999993</v>
      </c>
      <c r="O4" s="221"/>
      <c r="P4" s="221"/>
      <c r="Q4" s="240">
        <f t="shared" ref="Q4" si="4">(O4*R4)+P4</f>
        <v>0</v>
      </c>
      <c r="R4" s="217"/>
      <c r="S4" s="217" t="s">
        <v>710</v>
      </c>
      <c r="T4" s="222"/>
      <c r="U4" s="223"/>
    </row>
    <row r="5" spans="1:21" s="227" customFormat="1" ht="28.2" customHeight="1" x14ac:dyDescent="0.25">
      <c r="A5" s="247" t="s">
        <v>708</v>
      </c>
      <c r="B5" s="247"/>
      <c r="C5" s="247"/>
      <c r="D5" s="247"/>
      <c r="E5" s="247"/>
      <c r="F5" s="224">
        <f t="shared" ref="F5:S5" si="5">SUBTOTAL(9,F4:F4)</f>
        <v>0</v>
      </c>
      <c r="G5" s="224">
        <f t="shared" si="5"/>
        <v>341057.14</v>
      </c>
      <c r="H5" s="241">
        <f t="shared" si="5"/>
        <v>341057.14</v>
      </c>
      <c r="I5" s="224">
        <f t="shared" si="5"/>
        <v>0</v>
      </c>
      <c r="J5" s="224">
        <f t="shared" si="5"/>
        <v>272845.71000000002</v>
      </c>
      <c r="K5" s="241">
        <f t="shared" si="5"/>
        <v>272845.71000000002</v>
      </c>
      <c r="L5" s="224">
        <f t="shared" si="5"/>
        <v>0</v>
      </c>
      <c r="M5" s="224">
        <f t="shared" si="5"/>
        <v>68211.429999999993</v>
      </c>
      <c r="N5" s="241">
        <f t="shared" si="5"/>
        <v>68211.429999999993</v>
      </c>
      <c r="O5" s="224">
        <f t="shared" si="5"/>
        <v>0</v>
      </c>
      <c r="P5" s="224">
        <f t="shared" si="5"/>
        <v>0</v>
      </c>
      <c r="Q5" s="224">
        <f t="shared" si="5"/>
        <v>0</v>
      </c>
      <c r="R5" s="224">
        <f t="shared" si="5"/>
        <v>0</v>
      </c>
      <c r="S5" s="224">
        <f t="shared" si="5"/>
        <v>0</v>
      </c>
      <c r="T5" s="225"/>
      <c r="U5" s="226"/>
    </row>
    <row r="9" spans="1:21" s="232" customFormat="1" x14ac:dyDescent="0.25">
      <c r="A9" s="231"/>
      <c r="C9" s="231"/>
      <c r="D9" s="231"/>
      <c r="F9" s="233">
        <f t="shared" ref="F9:S9" si="6">SUBTOTAL(9,F4:F5)</f>
        <v>0</v>
      </c>
      <c r="G9" s="233">
        <f t="shared" si="6"/>
        <v>341057.14</v>
      </c>
      <c r="H9" s="233">
        <f t="shared" si="6"/>
        <v>341057.14</v>
      </c>
      <c r="I9" s="233">
        <f t="shared" si="6"/>
        <v>0</v>
      </c>
      <c r="J9" s="233">
        <f t="shared" si="6"/>
        <v>272845.71000000002</v>
      </c>
      <c r="K9" s="233">
        <f t="shared" si="6"/>
        <v>272845.71000000002</v>
      </c>
      <c r="L9" s="233">
        <f t="shared" si="6"/>
        <v>0</v>
      </c>
      <c r="M9" s="233">
        <f t="shared" si="6"/>
        <v>68211.429999999993</v>
      </c>
      <c r="N9" s="233">
        <f t="shared" si="6"/>
        <v>68211.429999999993</v>
      </c>
      <c r="O9" s="233">
        <f t="shared" si="6"/>
        <v>0</v>
      </c>
      <c r="P9" s="233">
        <f t="shared" si="6"/>
        <v>0</v>
      </c>
      <c r="Q9" s="233">
        <f t="shared" si="6"/>
        <v>0</v>
      </c>
      <c r="R9" s="233">
        <f t="shared" si="6"/>
        <v>0</v>
      </c>
      <c r="S9" s="233">
        <f t="shared" si="6"/>
        <v>0</v>
      </c>
      <c r="T9" s="234"/>
      <c r="U9" s="235"/>
    </row>
    <row r="10" spans="1:21" x14ac:dyDescent="0.25">
      <c r="K10" s="228"/>
    </row>
    <row r="11" spans="1:21" s="232" customFormat="1" x14ac:dyDescent="0.25">
      <c r="A11" s="231"/>
      <c r="C11" s="231"/>
      <c r="D11" s="231"/>
      <c r="F11" s="233">
        <f t="shared" ref="F11:S11" si="7">F5-F9</f>
        <v>0</v>
      </c>
      <c r="G11" s="233">
        <f t="shared" si="7"/>
        <v>0</v>
      </c>
      <c r="H11" s="233">
        <f t="shared" si="7"/>
        <v>0</v>
      </c>
      <c r="I11" s="233">
        <f t="shared" si="7"/>
        <v>0</v>
      </c>
      <c r="J11" s="233">
        <f t="shared" si="7"/>
        <v>0</v>
      </c>
      <c r="K11" s="233">
        <f t="shared" si="7"/>
        <v>0</v>
      </c>
      <c r="L11" s="233">
        <f t="shared" si="7"/>
        <v>0</v>
      </c>
      <c r="M11" s="233">
        <f t="shared" si="7"/>
        <v>0</v>
      </c>
      <c r="N11" s="233">
        <f t="shared" si="7"/>
        <v>0</v>
      </c>
      <c r="O11" s="233">
        <f t="shared" si="7"/>
        <v>0</v>
      </c>
      <c r="P11" s="233">
        <f t="shared" si="7"/>
        <v>0</v>
      </c>
      <c r="Q11" s="233">
        <f t="shared" si="7"/>
        <v>0</v>
      </c>
      <c r="R11" s="233">
        <f t="shared" si="7"/>
        <v>0</v>
      </c>
      <c r="S11" s="233">
        <f t="shared" si="7"/>
        <v>0</v>
      </c>
      <c r="T11" s="234"/>
      <c r="U11" s="235"/>
    </row>
  </sheetData>
  <autoFilter ref="A3:S4"/>
  <mergeCells count="17">
    <mergeCell ref="R2:R3"/>
    <mergeCell ref="S2:S3"/>
    <mergeCell ref="A1:R1"/>
    <mergeCell ref="A2:A3"/>
    <mergeCell ref="B2:B3"/>
    <mergeCell ref="C2:C3"/>
    <mergeCell ref="D2:D3"/>
    <mergeCell ref="E2:E3"/>
    <mergeCell ref="F2:G2"/>
    <mergeCell ref="H2:H3"/>
    <mergeCell ref="I2:J2"/>
    <mergeCell ref="K2:K3"/>
    <mergeCell ref="A5:E5"/>
    <mergeCell ref="L2:M2"/>
    <mergeCell ref="N2:N3"/>
    <mergeCell ref="O2:P2"/>
    <mergeCell ref="Q2:Q3"/>
  </mergeCells>
  <printOptions horizontalCentered="1" verticalCentered="1"/>
  <pageMargins left="0" right="0" top="0" bottom="0" header="0" footer="0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C15" sqref="C15"/>
    </sheetView>
  </sheetViews>
  <sheetFormatPr defaultColWidth="9" defaultRowHeight="14.3" x14ac:dyDescent="0.25"/>
  <cols>
    <col min="1" max="9" width="30.75" style="207" customWidth="1"/>
    <col min="10" max="16384" width="9" style="207"/>
  </cols>
  <sheetData>
    <row r="1" spans="1:9" x14ac:dyDescent="0.25">
      <c r="A1" s="206" t="s">
        <v>550</v>
      </c>
      <c r="B1" s="206" t="s">
        <v>634</v>
      </c>
      <c r="C1" s="206" t="s">
        <v>687</v>
      </c>
      <c r="D1" s="206" t="s">
        <v>688</v>
      </c>
      <c r="E1" s="206" t="s">
        <v>689</v>
      </c>
      <c r="F1" s="206" t="s">
        <v>690</v>
      </c>
      <c r="G1" s="206" t="s">
        <v>668</v>
      </c>
      <c r="H1" s="206" t="s">
        <v>670</v>
      </c>
      <c r="I1" s="206" t="s">
        <v>709</v>
      </c>
    </row>
    <row r="2" spans="1:9" x14ac:dyDescent="0.25">
      <c r="A2" s="208">
        <v>45601</v>
      </c>
      <c r="B2" s="209" t="s">
        <v>716</v>
      </c>
      <c r="C2" s="209" t="s">
        <v>717</v>
      </c>
      <c r="D2" s="209" t="s">
        <v>715</v>
      </c>
      <c r="E2" s="209" t="s">
        <v>718</v>
      </c>
      <c r="F2" s="209">
        <v>68211</v>
      </c>
      <c r="G2" s="209">
        <v>14.83</v>
      </c>
      <c r="H2" s="209"/>
      <c r="I2" s="209">
        <v>14.83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Pooling Format</vt:lpstr>
      <vt:lpstr>Pooling ( Jun'22 to Sep'22)</vt:lpstr>
      <vt:lpstr>Clear Accrued</vt:lpstr>
      <vt:lpstr>Sheet1</vt:lpstr>
      <vt:lpstr>Clear Accrued ( Jun to Sep)</vt:lpstr>
      <vt:lpstr>Pooling Attached</vt:lpstr>
      <vt:lpstr>Pooling ( Oct'24-Jan'25)</vt:lpstr>
      <vt:lpstr>Detail</vt:lpstr>
      <vt:lpstr>Pooling Attach</vt:lpstr>
      <vt:lpstr>Detail!Print_Area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dcterms:created xsi:type="dcterms:W3CDTF">2021-10-24T06:46:47Z</dcterms:created>
  <dcterms:modified xsi:type="dcterms:W3CDTF">2025-04-07T03:25:52Z</dcterms:modified>
</cp:coreProperties>
</file>