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Wai Phyo Han ( 9 . 9 . 21 )\Data_( H )\MAC Logistics\Order Calculation\2024\Jul'24\"/>
    </mc:Choice>
  </mc:AlternateContent>
  <bookViews>
    <workbookView xWindow="0" yWindow="0" windowWidth="20490" windowHeight="7155" firstSheet="2" activeTab="2"/>
  </bookViews>
  <sheets>
    <sheet name="Branch" sheetId="18" state="hidden" r:id="rId1"/>
    <sheet name="draft" sheetId="23" state="hidden" r:id="rId2"/>
    <sheet name="working (2)" sheetId="48" r:id="rId3"/>
    <sheet name="HO" sheetId="49" r:id="rId4"/>
    <sheet name="HO + All Branch" sheetId="50" r:id="rId5"/>
    <sheet name="INQ" sheetId="36" r:id="rId6"/>
    <sheet name="Sheet3" sheetId="51" r:id="rId7"/>
  </sheets>
  <definedNames>
    <definedName name="_xlnm._FilterDatabase" localSheetId="0" hidden="1">Branch!$A$6:$AB$10</definedName>
    <definedName name="_xlnm._FilterDatabase" localSheetId="1" hidden="1">draft!$A$6:$AJ$6</definedName>
    <definedName name="_xlnm._FilterDatabase" localSheetId="4" hidden="1">'HO + All Branch'!#REF!</definedName>
    <definedName name="_xlnm._FilterDatabase" localSheetId="5" hidden="1">INQ!#REF!</definedName>
    <definedName name="_xlnm._FilterDatabase" localSheetId="2" hidden="1">'working (2)'!$A$7:$FD$33</definedName>
  </definedNames>
  <calcPr calcId="152511"/>
</workbook>
</file>

<file path=xl/calcChain.xml><?xml version="1.0" encoding="utf-8"?>
<calcChain xmlns="http://schemas.openxmlformats.org/spreadsheetml/2006/main">
  <c r="E16" i="36" l="1"/>
  <c r="E12" i="36"/>
  <c r="E8" i="36"/>
  <c r="EA16" i="48"/>
  <c r="DW33" i="48"/>
  <c r="DW32" i="48"/>
  <c r="DW31" i="48"/>
  <c r="DW30" i="48"/>
  <c r="DW29" i="48"/>
  <c r="DW28" i="48"/>
  <c r="DW27" i="48"/>
  <c r="DW26" i="48"/>
  <c r="DW25" i="48"/>
  <c r="DW24" i="48"/>
  <c r="DW23" i="48"/>
  <c r="DW22" i="48"/>
  <c r="DW21" i="48"/>
  <c r="DW20" i="48"/>
  <c r="DW19" i="48"/>
  <c r="DW18" i="48"/>
  <c r="DW17" i="48"/>
  <c r="DW16" i="48"/>
  <c r="DW15" i="48"/>
  <c r="DW14" i="48"/>
  <c r="DW13" i="48"/>
  <c r="DW12" i="48"/>
  <c r="DW11" i="48"/>
  <c r="DW10" i="48"/>
  <c r="DW9" i="48"/>
  <c r="DW8" i="48"/>
  <c r="N16" i="48" l="1"/>
  <c r="N15" i="48"/>
  <c r="N394" i="50"/>
  <c r="L394" i="50" s="1"/>
  <c r="N395" i="50"/>
  <c r="N396" i="50"/>
  <c r="L396" i="50"/>
  <c r="L395" i="50"/>
  <c r="L393" i="50"/>
  <c r="L392" i="50"/>
  <c r="L391" i="50"/>
  <c r="L390" i="50"/>
  <c r="L389" i="50"/>
  <c r="L388" i="50"/>
  <c r="L387" i="50"/>
  <c r="L386" i="50"/>
  <c r="L385" i="50"/>
  <c r="L384" i="50"/>
  <c r="L383" i="50"/>
  <c r="L382" i="50"/>
  <c r="L381" i="50"/>
  <c r="L380" i="50"/>
  <c r="L379" i="50"/>
  <c r="L378" i="50"/>
  <c r="L377" i="50"/>
  <c r="L376" i="50"/>
  <c r="L375" i="50"/>
  <c r="L374" i="50"/>
  <c r="L373" i="50"/>
  <c r="L372" i="50"/>
  <c r="L371" i="50"/>
  <c r="L370" i="50"/>
  <c r="L369" i="50"/>
  <c r="L368" i="50"/>
  <c r="L367" i="50"/>
  <c r="L366" i="50"/>
  <c r="L365" i="50"/>
  <c r="L364" i="50"/>
  <c r="L363" i="50"/>
  <c r="L362" i="50"/>
  <c r="L361" i="50"/>
  <c r="L360" i="50"/>
  <c r="L359" i="50"/>
  <c r="L358" i="50"/>
  <c r="L357" i="50"/>
  <c r="L356" i="50"/>
  <c r="L355" i="50"/>
  <c r="L354" i="50"/>
  <c r="L353" i="50"/>
  <c r="L352" i="50"/>
  <c r="L351" i="50"/>
  <c r="L350" i="50"/>
  <c r="L349" i="50"/>
  <c r="L348" i="50"/>
  <c r="L347" i="50"/>
  <c r="L346" i="50"/>
  <c r="L345" i="50"/>
  <c r="L344" i="50"/>
  <c r="L343" i="50"/>
  <c r="L342" i="50"/>
  <c r="L341" i="50"/>
  <c r="L340" i="50"/>
  <c r="L339" i="50"/>
  <c r="L338" i="50"/>
  <c r="L337" i="50"/>
  <c r="L336" i="50"/>
  <c r="L335" i="50"/>
  <c r="L334" i="50"/>
  <c r="L333" i="50"/>
  <c r="L332" i="50"/>
  <c r="L331" i="50"/>
  <c r="L330" i="50"/>
  <c r="L329" i="50"/>
  <c r="L328" i="50"/>
  <c r="L327" i="50"/>
  <c r="L326" i="50"/>
  <c r="L325" i="50"/>
  <c r="L324" i="50"/>
  <c r="L323" i="50"/>
  <c r="L322" i="50"/>
  <c r="L321" i="50"/>
  <c r="L320" i="50"/>
  <c r="L319" i="50"/>
  <c r="L318" i="50"/>
  <c r="L317" i="50"/>
  <c r="L316" i="50"/>
  <c r="L315" i="50"/>
  <c r="L314" i="50"/>
  <c r="L313" i="50"/>
  <c r="L312" i="50"/>
  <c r="L311" i="50"/>
  <c r="L310" i="50"/>
  <c r="L309" i="50"/>
  <c r="L308" i="50"/>
  <c r="L307" i="50"/>
  <c r="L306" i="50"/>
  <c r="L305" i="50"/>
  <c r="L304" i="50"/>
  <c r="L303" i="50"/>
  <c r="L302" i="50"/>
  <c r="L301" i="50"/>
  <c r="L300" i="50"/>
  <c r="L299" i="50"/>
  <c r="L298" i="50"/>
  <c r="L297" i="50"/>
  <c r="L296" i="50"/>
  <c r="L295" i="50"/>
  <c r="L294" i="50"/>
  <c r="L293" i="50"/>
  <c r="L292" i="50"/>
  <c r="L291" i="50"/>
  <c r="L290" i="50"/>
  <c r="L289" i="50"/>
  <c r="L288" i="50"/>
  <c r="L287" i="50"/>
  <c r="L286" i="50"/>
  <c r="L285" i="50"/>
  <c r="L284" i="50"/>
  <c r="L283" i="50"/>
  <c r="L282" i="50"/>
  <c r="L281" i="50"/>
  <c r="L280" i="50"/>
  <c r="L279" i="50"/>
  <c r="L278" i="50"/>
  <c r="L277" i="50"/>
  <c r="L276" i="50"/>
  <c r="L275" i="50"/>
  <c r="L274" i="50"/>
  <c r="L273" i="50"/>
  <c r="L272" i="50"/>
  <c r="L271" i="50"/>
  <c r="L270" i="50"/>
  <c r="L269" i="50"/>
  <c r="L268" i="50"/>
  <c r="L267" i="50"/>
  <c r="L266" i="50"/>
  <c r="L265" i="50"/>
  <c r="L264" i="50"/>
  <c r="L263" i="50"/>
  <c r="L262" i="50"/>
  <c r="L261" i="50"/>
  <c r="L260" i="50"/>
  <c r="L259" i="50"/>
  <c r="L258" i="50"/>
  <c r="L257" i="50"/>
  <c r="L256" i="50"/>
  <c r="L255" i="50"/>
  <c r="L254" i="50"/>
  <c r="L253" i="50"/>
  <c r="L252" i="50"/>
  <c r="L251" i="50"/>
  <c r="L250" i="50"/>
  <c r="L249" i="50"/>
  <c r="L248" i="50"/>
  <c r="L247" i="50"/>
  <c r="L246" i="50"/>
  <c r="L245" i="50"/>
  <c r="L244" i="50"/>
  <c r="L243" i="50"/>
  <c r="L242" i="50"/>
  <c r="L241" i="50"/>
  <c r="L240" i="50"/>
  <c r="L239" i="50"/>
  <c r="L238" i="50"/>
  <c r="L237" i="50"/>
  <c r="L236" i="50"/>
  <c r="L235" i="50"/>
  <c r="L234" i="50"/>
  <c r="L233" i="50"/>
  <c r="L232" i="50"/>
  <c r="L231" i="50"/>
  <c r="L230" i="50"/>
  <c r="L229" i="50"/>
  <c r="L228" i="50"/>
  <c r="L227" i="50"/>
  <c r="L226" i="50"/>
  <c r="L225" i="50"/>
  <c r="L224" i="50"/>
  <c r="L223" i="50"/>
  <c r="L222" i="50"/>
  <c r="L221" i="50"/>
  <c r="L220" i="50"/>
  <c r="L219" i="50"/>
  <c r="L218" i="50"/>
  <c r="L217" i="50"/>
  <c r="L216" i="50"/>
  <c r="L215" i="50"/>
  <c r="L214" i="50"/>
  <c r="L213" i="50"/>
  <c r="L212" i="50"/>
  <c r="L211" i="50"/>
  <c r="L210" i="50"/>
  <c r="L209" i="50"/>
  <c r="L208" i="50"/>
  <c r="L207" i="50"/>
  <c r="L206" i="50"/>
  <c r="L205" i="50"/>
  <c r="L204" i="50"/>
  <c r="L203" i="50"/>
  <c r="L202" i="50"/>
  <c r="L201" i="50"/>
  <c r="L200" i="50"/>
  <c r="L199" i="50"/>
  <c r="L198" i="50"/>
  <c r="L197" i="50"/>
  <c r="L196" i="50"/>
  <c r="L195" i="50"/>
  <c r="L194" i="50"/>
  <c r="L193" i="50"/>
  <c r="L192" i="50"/>
  <c r="L191" i="50"/>
  <c r="L190" i="50"/>
  <c r="L189" i="50"/>
  <c r="L188" i="50"/>
  <c r="L187" i="50"/>
  <c r="L186" i="50"/>
  <c r="L185" i="50"/>
  <c r="L184" i="50"/>
  <c r="L183" i="50"/>
  <c r="L182" i="50"/>
  <c r="L181" i="50"/>
  <c r="L180" i="50"/>
  <c r="L179" i="50"/>
  <c r="L178" i="50"/>
  <c r="L177" i="50"/>
  <c r="L176" i="50"/>
  <c r="L175" i="50"/>
  <c r="L174" i="50"/>
  <c r="L173" i="50"/>
  <c r="L172" i="50"/>
  <c r="L171" i="50"/>
  <c r="L170" i="50"/>
  <c r="L169" i="50"/>
  <c r="L168" i="50"/>
  <c r="L167" i="50"/>
  <c r="L166" i="50"/>
  <c r="L165" i="50"/>
  <c r="L164" i="50"/>
  <c r="L163" i="50"/>
  <c r="L162" i="50"/>
  <c r="L161" i="50"/>
  <c r="L160" i="50"/>
  <c r="L159" i="50"/>
  <c r="L158" i="50"/>
  <c r="L157" i="50"/>
  <c r="L156" i="50"/>
  <c r="L155" i="50"/>
  <c r="L154" i="50"/>
  <c r="L153" i="50"/>
  <c r="L152" i="50"/>
  <c r="L151" i="50"/>
  <c r="L150" i="50"/>
  <c r="L149" i="50"/>
  <c r="L148" i="50"/>
  <c r="L147" i="50"/>
  <c r="L146" i="50"/>
  <c r="L145" i="50"/>
  <c r="L144" i="50"/>
  <c r="L143" i="50"/>
  <c r="L142" i="50"/>
  <c r="L141" i="50"/>
  <c r="L140" i="50"/>
  <c r="L139" i="50"/>
  <c r="L138" i="50"/>
  <c r="L137" i="50"/>
  <c r="L136" i="50"/>
  <c r="L135" i="50"/>
  <c r="L134" i="50"/>
  <c r="L133" i="50"/>
  <c r="L132" i="50"/>
  <c r="L131" i="50"/>
  <c r="L130" i="50"/>
  <c r="L129" i="50"/>
  <c r="L128" i="50"/>
  <c r="L127" i="50"/>
  <c r="L126" i="50"/>
  <c r="L125" i="50"/>
  <c r="L124" i="50"/>
  <c r="L123" i="50"/>
  <c r="L122" i="50"/>
  <c r="L121" i="50"/>
  <c r="L120" i="50"/>
  <c r="L119" i="50"/>
  <c r="L118" i="50"/>
  <c r="L117" i="50"/>
  <c r="L116" i="50"/>
  <c r="L115" i="50"/>
  <c r="L114" i="50"/>
  <c r="L113" i="50"/>
  <c r="L112" i="50"/>
  <c r="L111" i="50"/>
  <c r="L110" i="50"/>
  <c r="L109" i="50"/>
  <c r="L108" i="50"/>
  <c r="L107" i="50"/>
  <c r="L106" i="50"/>
  <c r="L105" i="50"/>
  <c r="L104" i="50"/>
  <c r="L103" i="50"/>
  <c r="L102" i="50"/>
  <c r="L101" i="50"/>
  <c r="L100" i="50"/>
  <c r="L99" i="50"/>
  <c r="L98" i="50"/>
  <c r="L97" i="50"/>
  <c r="L96" i="50"/>
  <c r="L95" i="50"/>
  <c r="L94" i="50"/>
  <c r="L93" i="50"/>
  <c r="L92" i="50"/>
  <c r="L91" i="50"/>
  <c r="L90" i="50"/>
  <c r="L89" i="50"/>
  <c r="L88" i="50"/>
  <c r="L87" i="50"/>
  <c r="L86" i="50"/>
  <c r="L85" i="50"/>
  <c r="L84" i="50"/>
  <c r="L83" i="50"/>
  <c r="L82" i="50"/>
  <c r="L81" i="50"/>
  <c r="L80" i="50"/>
  <c r="L79" i="50"/>
  <c r="L78" i="50"/>
  <c r="L77" i="50"/>
  <c r="L76" i="50"/>
  <c r="L75" i="50"/>
  <c r="L74" i="50"/>
  <c r="L73" i="50"/>
  <c r="L72" i="50"/>
  <c r="L71" i="50"/>
  <c r="L70" i="50"/>
  <c r="L69" i="50"/>
  <c r="L68" i="50"/>
  <c r="L67" i="50"/>
  <c r="L66" i="50"/>
  <c r="L65" i="50"/>
  <c r="L64" i="50"/>
  <c r="L63" i="50"/>
  <c r="L62" i="50"/>
  <c r="L61" i="50"/>
  <c r="L60" i="50"/>
  <c r="L59" i="50"/>
  <c r="L58" i="50"/>
  <c r="L57" i="50"/>
  <c r="L56" i="50"/>
  <c r="L55" i="50"/>
  <c r="L54" i="50"/>
  <c r="L53" i="50"/>
  <c r="L52" i="50"/>
  <c r="L51" i="50"/>
  <c r="L50" i="50"/>
  <c r="L49" i="50"/>
  <c r="L48" i="50"/>
  <c r="L47" i="50"/>
  <c r="L46" i="50"/>
  <c r="L45" i="50"/>
  <c r="L44" i="50"/>
  <c r="L43" i="50"/>
  <c r="L42" i="50"/>
  <c r="L41" i="50"/>
  <c r="L40" i="50"/>
  <c r="L39" i="50"/>
  <c r="L38" i="50"/>
  <c r="L37" i="50"/>
  <c r="L36" i="50"/>
  <c r="L35" i="50"/>
  <c r="L34" i="50"/>
  <c r="L33" i="50"/>
  <c r="L32" i="50"/>
  <c r="L31" i="50"/>
  <c r="L30" i="50"/>
  <c r="L29" i="50"/>
  <c r="L28" i="50"/>
  <c r="L27" i="50"/>
  <c r="L26" i="50"/>
  <c r="L25" i="50"/>
  <c r="L24" i="50"/>
  <c r="L23" i="50"/>
  <c r="L22" i="50"/>
  <c r="L21" i="50"/>
  <c r="L20" i="50"/>
  <c r="L19" i="50"/>
  <c r="L18" i="50"/>
  <c r="L17" i="50"/>
  <c r="L16" i="50"/>
  <c r="L15" i="50"/>
  <c r="L14" i="50"/>
  <c r="L13" i="50"/>
  <c r="L12" i="50"/>
  <c r="L11" i="50"/>
  <c r="L10" i="50"/>
  <c r="L9" i="50"/>
  <c r="L8" i="50"/>
  <c r="L7" i="50"/>
  <c r="L6" i="50"/>
  <c r="L5" i="50"/>
  <c r="L4" i="50"/>
  <c r="L3" i="50"/>
  <c r="L2" i="50"/>
  <c r="L1" i="50"/>
  <c r="N393" i="50"/>
  <c r="N392" i="50"/>
  <c r="N391" i="50"/>
  <c r="N390" i="50"/>
  <c r="N389" i="50"/>
  <c r="N388" i="50"/>
  <c r="N387" i="50"/>
  <c r="N386" i="50"/>
  <c r="N385" i="50"/>
  <c r="N384" i="50"/>
  <c r="N383" i="50"/>
  <c r="N382" i="50"/>
  <c r="N381" i="50"/>
  <c r="N380" i="50"/>
  <c r="N379" i="50"/>
  <c r="N378" i="50"/>
  <c r="N377" i="50"/>
  <c r="N376" i="50"/>
  <c r="N375" i="50"/>
  <c r="N374" i="50"/>
  <c r="N373" i="50"/>
  <c r="N372" i="50"/>
  <c r="N371" i="50"/>
  <c r="N370" i="50"/>
  <c r="N369" i="50"/>
  <c r="N368" i="50"/>
  <c r="N367" i="50"/>
  <c r="N366" i="50"/>
  <c r="N365" i="50"/>
  <c r="N364" i="50"/>
  <c r="N363" i="50"/>
  <c r="N362" i="50"/>
  <c r="N361" i="50"/>
  <c r="N360" i="50"/>
  <c r="N359" i="50"/>
  <c r="N358" i="50"/>
  <c r="N357" i="50"/>
  <c r="N356" i="50"/>
  <c r="N355" i="50"/>
  <c r="N354" i="50"/>
  <c r="N353" i="50"/>
  <c r="N352" i="50"/>
  <c r="N351" i="50"/>
  <c r="N350" i="50"/>
  <c r="N349" i="50"/>
  <c r="N348" i="50"/>
  <c r="N347" i="50"/>
  <c r="N346" i="50"/>
  <c r="N345" i="50"/>
  <c r="N344" i="50"/>
  <c r="N343" i="50"/>
  <c r="N342" i="50"/>
  <c r="N341" i="50"/>
  <c r="N340" i="50"/>
  <c r="N339" i="50"/>
  <c r="N338" i="50"/>
  <c r="N337" i="50"/>
  <c r="N336" i="50"/>
  <c r="N335" i="50"/>
  <c r="N334" i="50"/>
  <c r="N333" i="50"/>
  <c r="N332" i="50"/>
  <c r="N331" i="50"/>
  <c r="N330" i="50"/>
  <c r="N329" i="50"/>
  <c r="N328" i="50"/>
  <c r="N327" i="50"/>
  <c r="N326" i="50"/>
  <c r="N325" i="50"/>
  <c r="N324" i="50"/>
  <c r="N323" i="50"/>
  <c r="N322" i="50"/>
  <c r="N321" i="50"/>
  <c r="N320" i="50"/>
  <c r="N319" i="50"/>
  <c r="N318" i="50"/>
  <c r="N317" i="50"/>
  <c r="N316" i="50"/>
  <c r="N315" i="50"/>
  <c r="N314" i="50"/>
  <c r="N313" i="50"/>
  <c r="N312" i="50"/>
  <c r="N311" i="50"/>
  <c r="N310" i="50"/>
  <c r="N309" i="50"/>
  <c r="N308" i="50"/>
  <c r="N307" i="50"/>
  <c r="N306" i="50"/>
  <c r="N305" i="50"/>
  <c r="N304" i="50"/>
  <c r="N303" i="50"/>
  <c r="N302" i="50"/>
  <c r="N301" i="50"/>
  <c r="N300" i="50"/>
  <c r="N299" i="50"/>
  <c r="N298" i="50"/>
  <c r="N297" i="50"/>
  <c r="N296" i="50"/>
  <c r="N295" i="50"/>
  <c r="N294" i="50"/>
  <c r="N293" i="50"/>
  <c r="N292" i="50"/>
  <c r="N291" i="50"/>
  <c r="N290" i="50"/>
  <c r="N289" i="50"/>
  <c r="N288" i="50"/>
  <c r="N287" i="50"/>
  <c r="N286" i="50"/>
  <c r="N285" i="50"/>
  <c r="N284" i="50"/>
  <c r="N283" i="50"/>
  <c r="N282" i="50"/>
  <c r="N281" i="50"/>
  <c r="N280" i="50"/>
  <c r="N279" i="50"/>
  <c r="N278" i="50"/>
  <c r="N277" i="50"/>
  <c r="N276" i="50"/>
  <c r="N275" i="50"/>
  <c r="N274" i="50"/>
  <c r="N273" i="50"/>
  <c r="N272" i="50"/>
  <c r="N271" i="50"/>
  <c r="N270" i="50"/>
  <c r="N269" i="50"/>
  <c r="N268" i="50"/>
  <c r="N267" i="50"/>
  <c r="N266" i="50"/>
  <c r="N265" i="50"/>
  <c r="N264" i="50"/>
  <c r="N263" i="50"/>
  <c r="N262" i="50"/>
  <c r="N261" i="50"/>
  <c r="N260" i="50"/>
  <c r="N259" i="50"/>
  <c r="N258" i="50"/>
  <c r="N257" i="50"/>
  <c r="N256" i="50"/>
  <c r="N255" i="50"/>
  <c r="N254" i="50"/>
  <c r="N253" i="50"/>
  <c r="N252" i="50"/>
  <c r="N251" i="50"/>
  <c r="N250" i="50"/>
  <c r="N249" i="50"/>
  <c r="N248" i="50"/>
  <c r="N247" i="50"/>
  <c r="N246" i="50"/>
  <c r="N245" i="50"/>
  <c r="N244" i="50"/>
  <c r="N243" i="50"/>
  <c r="N242" i="50"/>
  <c r="N241" i="50"/>
  <c r="N240" i="50"/>
  <c r="N239" i="50"/>
  <c r="N238" i="50"/>
  <c r="N237" i="50"/>
  <c r="N236" i="50"/>
  <c r="N235" i="50"/>
  <c r="N234" i="50"/>
  <c r="N233" i="50"/>
  <c r="N232" i="50"/>
  <c r="N231" i="50"/>
  <c r="N230" i="50"/>
  <c r="N229" i="50"/>
  <c r="N228" i="50"/>
  <c r="N227" i="50"/>
  <c r="N226" i="50"/>
  <c r="N225" i="50"/>
  <c r="N224" i="50"/>
  <c r="N223" i="50"/>
  <c r="N222" i="50"/>
  <c r="N221" i="50"/>
  <c r="N220" i="50"/>
  <c r="N219" i="50"/>
  <c r="N218" i="50"/>
  <c r="N217" i="50"/>
  <c r="N216" i="50"/>
  <c r="N215" i="50"/>
  <c r="N214" i="50"/>
  <c r="N213" i="50"/>
  <c r="N212" i="50"/>
  <c r="N211" i="50"/>
  <c r="N210" i="50"/>
  <c r="N209" i="50"/>
  <c r="N208" i="50"/>
  <c r="N207" i="50"/>
  <c r="N206" i="50"/>
  <c r="N205" i="50"/>
  <c r="N204" i="50"/>
  <c r="N203" i="50"/>
  <c r="N202" i="50"/>
  <c r="N201" i="50"/>
  <c r="N200" i="50"/>
  <c r="N199" i="50"/>
  <c r="N198" i="50"/>
  <c r="N197" i="50"/>
  <c r="N196" i="50"/>
  <c r="N195" i="50"/>
  <c r="N194" i="50"/>
  <c r="N193" i="50"/>
  <c r="N192" i="50"/>
  <c r="N191" i="50"/>
  <c r="N190" i="50"/>
  <c r="N189" i="50"/>
  <c r="N188" i="50"/>
  <c r="N187" i="50"/>
  <c r="N186" i="50"/>
  <c r="N185" i="50"/>
  <c r="N184" i="50"/>
  <c r="N183" i="50"/>
  <c r="N182" i="50"/>
  <c r="N181" i="50"/>
  <c r="N180" i="50"/>
  <c r="N179" i="50"/>
  <c r="N178" i="50"/>
  <c r="N177" i="50"/>
  <c r="N176" i="50"/>
  <c r="N175" i="50"/>
  <c r="N174" i="50"/>
  <c r="N173" i="50"/>
  <c r="N172" i="50"/>
  <c r="N171" i="50"/>
  <c r="N170" i="50"/>
  <c r="N169" i="50"/>
  <c r="N168" i="50"/>
  <c r="N167" i="50"/>
  <c r="N166" i="50"/>
  <c r="N165" i="50"/>
  <c r="N164" i="50"/>
  <c r="N163" i="50"/>
  <c r="N162" i="50"/>
  <c r="N161" i="50"/>
  <c r="N160" i="50"/>
  <c r="N159" i="50"/>
  <c r="N158" i="50"/>
  <c r="N157" i="50"/>
  <c r="N156" i="50"/>
  <c r="N155" i="50"/>
  <c r="N154" i="50"/>
  <c r="N153" i="50"/>
  <c r="N152" i="50"/>
  <c r="N151" i="50"/>
  <c r="N150" i="50"/>
  <c r="N149" i="50"/>
  <c r="N148" i="50"/>
  <c r="N147" i="50"/>
  <c r="N146" i="50"/>
  <c r="N145" i="50"/>
  <c r="N144" i="50"/>
  <c r="N143" i="50"/>
  <c r="N142" i="50"/>
  <c r="N141" i="50"/>
  <c r="N140" i="50"/>
  <c r="N139" i="50"/>
  <c r="N138" i="50"/>
  <c r="N137" i="50"/>
  <c r="N136" i="50"/>
  <c r="N135" i="50"/>
  <c r="N134" i="50"/>
  <c r="N133" i="50"/>
  <c r="N132" i="50"/>
  <c r="N131" i="50"/>
  <c r="N130" i="50"/>
  <c r="N129" i="50"/>
  <c r="N128" i="50"/>
  <c r="N127" i="50"/>
  <c r="N126" i="50"/>
  <c r="N125" i="50"/>
  <c r="N124" i="50"/>
  <c r="N123" i="50"/>
  <c r="N122" i="50"/>
  <c r="N121" i="50"/>
  <c r="N120" i="50"/>
  <c r="N119" i="50"/>
  <c r="N118" i="50"/>
  <c r="N117" i="50"/>
  <c r="N116" i="50"/>
  <c r="N115" i="50"/>
  <c r="N114" i="50"/>
  <c r="N113" i="50"/>
  <c r="N112" i="50"/>
  <c r="N111" i="50"/>
  <c r="N110" i="50"/>
  <c r="N109" i="50"/>
  <c r="N108" i="50"/>
  <c r="N107" i="50"/>
  <c r="N106" i="50"/>
  <c r="N105" i="50"/>
  <c r="N104" i="50"/>
  <c r="N103" i="50"/>
  <c r="N102" i="50"/>
  <c r="N101" i="50"/>
  <c r="N100" i="50"/>
  <c r="N99" i="50"/>
  <c r="N98" i="50"/>
  <c r="N97" i="50"/>
  <c r="N96" i="50"/>
  <c r="N95" i="50"/>
  <c r="N94" i="50"/>
  <c r="N93" i="50"/>
  <c r="N92" i="50"/>
  <c r="N91" i="50"/>
  <c r="N90" i="50"/>
  <c r="N89" i="50"/>
  <c r="N88" i="50"/>
  <c r="N87" i="50"/>
  <c r="N86" i="50"/>
  <c r="N85" i="50"/>
  <c r="N84" i="50"/>
  <c r="N83" i="50"/>
  <c r="N82" i="50"/>
  <c r="N81" i="50"/>
  <c r="N80" i="50"/>
  <c r="N79" i="50"/>
  <c r="N78" i="50"/>
  <c r="N77" i="50"/>
  <c r="N76" i="50"/>
  <c r="N75" i="50"/>
  <c r="N74" i="50"/>
  <c r="N73" i="50"/>
  <c r="N72" i="50"/>
  <c r="N71" i="50"/>
  <c r="N70" i="50"/>
  <c r="N69" i="50"/>
  <c r="N68" i="50"/>
  <c r="N67" i="50"/>
  <c r="N66" i="50"/>
  <c r="N65" i="50"/>
  <c r="N64" i="50"/>
  <c r="N63" i="50"/>
  <c r="N62" i="50"/>
  <c r="N61" i="50"/>
  <c r="N60" i="50"/>
  <c r="N59" i="50"/>
  <c r="N58" i="50"/>
  <c r="N57" i="50"/>
  <c r="N56" i="50"/>
  <c r="N55" i="50"/>
  <c r="N54" i="50"/>
  <c r="N53" i="50"/>
  <c r="N52" i="50"/>
  <c r="N51" i="50"/>
  <c r="N50" i="50"/>
  <c r="N49" i="50"/>
  <c r="N48" i="50"/>
  <c r="N47" i="50"/>
  <c r="N46" i="50"/>
  <c r="N45" i="50"/>
  <c r="N44" i="50"/>
  <c r="N43" i="50"/>
  <c r="N42" i="50"/>
  <c r="N41" i="50"/>
  <c r="N40" i="50"/>
  <c r="N39" i="50"/>
  <c r="N38" i="50"/>
  <c r="N37" i="50"/>
  <c r="N36" i="50"/>
  <c r="N35" i="50"/>
  <c r="N34" i="50"/>
  <c r="N33" i="50"/>
  <c r="N32" i="50"/>
  <c r="N31" i="50"/>
  <c r="N30" i="50"/>
  <c r="N29" i="50"/>
  <c r="N28" i="50"/>
  <c r="N27" i="50"/>
  <c r="N26" i="50"/>
  <c r="N25" i="50"/>
  <c r="N24" i="50"/>
  <c r="N23" i="50"/>
  <c r="N22" i="50"/>
  <c r="N21" i="50"/>
  <c r="N20" i="50"/>
  <c r="N19" i="50"/>
  <c r="N18" i="50"/>
  <c r="N17" i="50"/>
  <c r="N16" i="50"/>
  <c r="N15" i="50"/>
  <c r="N14" i="50"/>
  <c r="N13" i="50"/>
  <c r="N12" i="50"/>
  <c r="N11" i="50"/>
  <c r="N10" i="50"/>
  <c r="N9" i="50"/>
  <c r="N8" i="50"/>
  <c r="N7" i="50"/>
  <c r="N6" i="50"/>
  <c r="N5" i="50"/>
  <c r="N4" i="50"/>
  <c r="N3" i="50"/>
  <c r="N2" i="50"/>
  <c r="N1" i="50"/>
  <c r="F391" i="50" l="1"/>
  <c r="F390" i="50"/>
  <c r="F389" i="50"/>
  <c r="F388" i="50"/>
  <c r="F387" i="50"/>
  <c r="F386" i="50"/>
  <c r="F385" i="50"/>
  <c r="F384" i="50"/>
  <c r="F383" i="50"/>
  <c r="F382" i="50"/>
  <c r="F381" i="50"/>
  <c r="F380" i="50"/>
  <c r="F379" i="50"/>
  <c r="F378" i="50"/>
  <c r="F377" i="50"/>
  <c r="F376" i="50"/>
  <c r="F375" i="50"/>
  <c r="F374" i="50"/>
  <c r="F373" i="50"/>
  <c r="F372" i="50"/>
  <c r="F371" i="50"/>
  <c r="F370" i="50"/>
  <c r="F369" i="50"/>
  <c r="F368" i="50"/>
  <c r="F367" i="50"/>
  <c r="F366" i="50"/>
  <c r="F365" i="50"/>
  <c r="F364" i="50"/>
  <c r="F363" i="50"/>
  <c r="F362" i="50"/>
  <c r="F361" i="50"/>
  <c r="F360" i="50"/>
  <c r="F359" i="50"/>
  <c r="F358" i="50"/>
  <c r="F357" i="50"/>
  <c r="F356" i="50"/>
  <c r="F355" i="50"/>
  <c r="F354" i="50"/>
  <c r="F353" i="50"/>
  <c r="F352" i="50"/>
  <c r="F351" i="50"/>
  <c r="F350" i="50"/>
  <c r="F349" i="50"/>
  <c r="F348" i="50"/>
  <c r="F347" i="50"/>
  <c r="F346" i="50"/>
  <c r="F345" i="50"/>
  <c r="F344" i="50"/>
  <c r="F343" i="50"/>
  <c r="F342" i="50"/>
  <c r="F341" i="50"/>
  <c r="F340" i="50"/>
  <c r="F339" i="50"/>
  <c r="F338" i="50"/>
  <c r="F337" i="50"/>
  <c r="F336" i="50"/>
  <c r="F335" i="50"/>
  <c r="F334" i="50"/>
  <c r="F333" i="50"/>
  <c r="F332" i="50"/>
  <c r="F331" i="50"/>
  <c r="F330" i="50"/>
  <c r="F329" i="50"/>
  <c r="F328" i="50"/>
  <c r="F327" i="50"/>
  <c r="F326" i="50"/>
  <c r="F325" i="50"/>
  <c r="F324" i="50"/>
  <c r="F323" i="50"/>
  <c r="F322" i="50"/>
  <c r="F321" i="50"/>
  <c r="F320" i="50"/>
  <c r="F319" i="50"/>
  <c r="F318" i="50"/>
  <c r="F317" i="50"/>
  <c r="F316" i="50"/>
  <c r="F315" i="50"/>
  <c r="F314" i="50"/>
  <c r="F313" i="50"/>
  <c r="F312" i="50"/>
  <c r="F311" i="50"/>
  <c r="F310" i="50"/>
  <c r="F309" i="50"/>
  <c r="F308" i="50"/>
  <c r="F307" i="50"/>
  <c r="F306" i="50"/>
  <c r="F305" i="50"/>
  <c r="F304" i="50"/>
  <c r="F303" i="50"/>
  <c r="F302" i="50"/>
  <c r="F301" i="50"/>
  <c r="F300" i="50"/>
  <c r="F299" i="50"/>
  <c r="F298" i="50"/>
  <c r="F297" i="50"/>
  <c r="F296" i="50"/>
  <c r="F295" i="50"/>
  <c r="F294" i="50"/>
  <c r="F293" i="50"/>
  <c r="F292" i="50"/>
  <c r="F291" i="50"/>
  <c r="F290" i="50"/>
  <c r="F289" i="50"/>
  <c r="F288" i="50"/>
  <c r="F287" i="50"/>
  <c r="F286" i="50"/>
  <c r="F285" i="50"/>
  <c r="F284" i="50"/>
  <c r="F283" i="50"/>
  <c r="F282" i="50"/>
  <c r="F281" i="50"/>
  <c r="F280" i="50"/>
  <c r="F279" i="50"/>
  <c r="F278" i="50"/>
  <c r="F277" i="50"/>
  <c r="F276" i="50"/>
  <c r="F275" i="50"/>
  <c r="F274" i="50"/>
  <c r="F273" i="50"/>
  <c r="F272" i="50"/>
  <c r="F271" i="50"/>
  <c r="F270" i="50"/>
  <c r="F269" i="50"/>
  <c r="F268" i="50"/>
  <c r="F267" i="50"/>
  <c r="F266" i="50"/>
  <c r="F265" i="50"/>
  <c r="F264" i="50"/>
  <c r="F263" i="50"/>
  <c r="F262" i="50"/>
  <c r="F261" i="50"/>
  <c r="F260" i="50"/>
  <c r="F259" i="50"/>
  <c r="F258" i="50"/>
  <c r="F257" i="50"/>
  <c r="F256" i="50"/>
  <c r="F255" i="50"/>
  <c r="F254" i="50"/>
  <c r="F253" i="50"/>
  <c r="F252" i="50"/>
  <c r="F251" i="50"/>
  <c r="F250" i="50"/>
  <c r="F249" i="50"/>
  <c r="F248" i="50"/>
  <c r="F247" i="50"/>
  <c r="F246" i="50"/>
  <c r="F245" i="50"/>
  <c r="F244" i="50"/>
  <c r="F243" i="50"/>
  <c r="F242" i="50"/>
  <c r="F241" i="50"/>
  <c r="F240" i="50"/>
  <c r="F239" i="50"/>
  <c r="F238" i="50"/>
  <c r="F237" i="50"/>
  <c r="F236" i="50"/>
  <c r="F235" i="50"/>
  <c r="F234" i="50"/>
  <c r="F233" i="50"/>
  <c r="F232" i="50"/>
  <c r="F231" i="50"/>
  <c r="F230" i="50"/>
  <c r="F229" i="50"/>
  <c r="F228" i="50"/>
  <c r="F227" i="50"/>
  <c r="F226" i="50"/>
  <c r="F225" i="50"/>
  <c r="F224" i="50"/>
  <c r="F223" i="50"/>
  <c r="F222" i="50"/>
  <c r="F221" i="50"/>
  <c r="F220" i="50"/>
  <c r="F219" i="50"/>
  <c r="F218" i="50"/>
  <c r="F217" i="50"/>
  <c r="F216" i="50"/>
  <c r="F215" i="50"/>
  <c r="F214" i="50"/>
  <c r="F213" i="50"/>
  <c r="F212" i="50"/>
  <c r="F211" i="50"/>
  <c r="F210" i="50"/>
  <c r="F209" i="50"/>
  <c r="F208" i="50"/>
  <c r="F207" i="50"/>
  <c r="F206" i="50"/>
  <c r="F205" i="50"/>
  <c r="F204" i="50"/>
  <c r="F203" i="50"/>
  <c r="F202" i="50"/>
  <c r="F201" i="50"/>
  <c r="F200" i="50"/>
  <c r="F199" i="50"/>
  <c r="F198" i="50"/>
  <c r="F197" i="50"/>
  <c r="F196" i="50"/>
  <c r="F195" i="50"/>
  <c r="F194" i="50"/>
  <c r="F193" i="50"/>
  <c r="F192" i="50"/>
  <c r="F191" i="50"/>
  <c r="F190" i="50"/>
  <c r="F189" i="50"/>
  <c r="F188" i="50"/>
  <c r="F187" i="50"/>
  <c r="F186" i="50"/>
  <c r="F185" i="50"/>
  <c r="F184" i="50"/>
  <c r="F183" i="50"/>
  <c r="F182" i="50"/>
  <c r="F181" i="50"/>
  <c r="F180" i="50"/>
  <c r="F179" i="50"/>
  <c r="F178" i="50"/>
  <c r="F177" i="50"/>
  <c r="F176" i="50"/>
  <c r="F175" i="50"/>
  <c r="F174" i="50"/>
  <c r="F173" i="50"/>
  <c r="F172" i="50"/>
  <c r="F171" i="50"/>
  <c r="F170" i="50"/>
  <c r="F169" i="50"/>
  <c r="F168" i="50"/>
  <c r="F167" i="50"/>
  <c r="F166" i="50"/>
  <c r="F165" i="50"/>
  <c r="F164" i="50"/>
  <c r="F163" i="50"/>
  <c r="F162" i="50"/>
  <c r="F161" i="50"/>
  <c r="F160" i="50"/>
  <c r="F159" i="50"/>
  <c r="F158" i="50"/>
  <c r="F157" i="50"/>
  <c r="F156" i="50"/>
  <c r="F155" i="50"/>
  <c r="F154" i="50"/>
  <c r="F153" i="50"/>
  <c r="F152" i="50"/>
  <c r="F151" i="50"/>
  <c r="F150" i="50"/>
  <c r="F149" i="50"/>
  <c r="F148" i="50"/>
  <c r="F147" i="50"/>
  <c r="F146" i="50"/>
  <c r="F145" i="50"/>
  <c r="F144" i="50"/>
  <c r="F143" i="50"/>
  <c r="F142" i="50"/>
  <c r="F141" i="50"/>
  <c r="F140" i="50"/>
  <c r="F139" i="50"/>
  <c r="F138" i="50"/>
  <c r="F137" i="50"/>
  <c r="F136" i="50"/>
  <c r="F135" i="50"/>
  <c r="F134" i="50"/>
  <c r="F133" i="50"/>
  <c r="F132" i="50"/>
  <c r="F131" i="50"/>
  <c r="F130" i="50"/>
  <c r="F129" i="50"/>
  <c r="F128" i="50"/>
  <c r="F127" i="50"/>
  <c r="F126" i="50"/>
  <c r="F125" i="50"/>
  <c r="F124" i="50"/>
  <c r="F123" i="50"/>
  <c r="F122" i="50"/>
  <c r="F121" i="50"/>
  <c r="F120" i="50"/>
  <c r="F119" i="50"/>
  <c r="F118" i="50"/>
  <c r="F117" i="50"/>
  <c r="F116" i="50"/>
  <c r="F115" i="50"/>
  <c r="F114" i="50"/>
  <c r="F113" i="50"/>
  <c r="F112" i="50"/>
  <c r="F111" i="50"/>
  <c r="F110" i="50"/>
  <c r="F109" i="50"/>
  <c r="F108" i="50"/>
  <c r="F107" i="50"/>
  <c r="F106" i="50"/>
  <c r="F105" i="50"/>
  <c r="F104" i="50"/>
  <c r="F103" i="50"/>
  <c r="F102" i="50"/>
  <c r="F101" i="50"/>
  <c r="F100" i="50"/>
  <c r="F99" i="50"/>
  <c r="F98" i="50"/>
  <c r="F97" i="50"/>
  <c r="F96" i="50"/>
  <c r="F95" i="50"/>
  <c r="F94" i="50"/>
  <c r="F93" i="50"/>
  <c r="F92" i="50"/>
  <c r="F91" i="50"/>
  <c r="F90" i="50"/>
  <c r="F89" i="50"/>
  <c r="F88" i="50"/>
  <c r="F87" i="50"/>
  <c r="F86" i="50"/>
  <c r="F85" i="50"/>
  <c r="F84" i="50"/>
  <c r="F83" i="50"/>
  <c r="F82" i="50"/>
  <c r="F81" i="50"/>
  <c r="F80" i="50"/>
  <c r="F79" i="50"/>
  <c r="F78" i="50"/>
  <c r="F77" i="50"/>
  <c r="F76" i="50"/>
  <c r="F75" i="50"/>
  <c r="F74" i="50"/>
  <c r="F73" i="50"/>
  <c r="F72" i="50"/>
  <c r="F71" i="50"/>
  <c r="F70" i="50"/>
  <c r="F69" i="50"/>
  <c r="F68" i="50"/>
  <c r="F67" i="50"/>
  <c r="F66" i="50"/>
  <c r="F65" i="50"/>
  <c r="F64" i="50"/>
  <c r="F63" i="50"/>
  <c r="F62" i="50"/>
  <c r="F61" i="50"/>
  <c r="F60" i="50"/>
  <c r="F59" i="50"/>
  <c r="F58" i="50"/>
  <c r="F57" i="50"/>
  <c r="F56" i="50"/>
  <c r="F55" i="50"/>
  <c r="F54" i="50"/>
  <c r="F53" i="50"/>
  <c r="F52" i="50"/>
  <c r="F51" i="50"/>
  <c r="F50" i="50"/>
  <c r="F49" i="50"/>
  <c r="F48" i="50"/>
  <c r="F47" i="50"/>
  <c r="F46" i="50"/>
  <c r="F45" i="50"/>
  <c r="F44" i="50"/>
  <c r="F43" i="50"/>
  <c r="F42" i="50"/>
  <c r="F41" i="50"/>
  <c r="F40" i="50"/>
  <c r="F39" i="50"/>
  <c r="F38" i="50"/>
  <c r="F37" i="50"/>
  <c r="F36" i="50"/>
  <c r="F35" i="50"/>
  <c r="F34" i="50"/>
  <c r="F33" i="50"/>
  <c r="F32" i="50"/>
  <c r="F31" i="50"/>
  <c r="F30" i="50"/>
  <c r="F29" i="50"/>
  <c r="F28" i="50"/>
  <c r="F27" i="50"/>
  <c r="F26" i="50"/>
  <c r="F25" i="50"/>
  <c r="F24" i="50"/>
  <c r="F23" i="50"/>
  <c r="F22" i="50"/>
  <c r="F21" i="50"/>
  <c r="F20" i="50"/>
  <c r="F19" i="50"/>
  <c r="F18" i="50"/>
  <c r="F17" i="50"/>
  <c r="F16" i="50"/>
  <c r="F15" i="50"/>
  <c r="F14" i="50"/>
  <c r="F13" i="50"/>
  <c r="F12" i="50"/>
  <c r="F11" i="50"/>
  <c r="F10" i="50"/>
  <c r="F9" i="50"/>
  <c r="F8" i="50"/>
  <c r="F7" i="50"/>
  <c r="F6" i="50"/>
  <c r="F5" i="50"/>
  <c r="F4" i="50"/>
  <c r="F3" i="50"/>
  <c r="F2" i="50"/>
  <c r="F1" i="50"/>
  <c r="R26" i="48" l="1"/>
  <c r="Q15" i="48"/>
  <c r="R14" i="48" l="1"/>
  <c r="R13" i="48"/>
  <c r="R18" i="48"/>
  <c r="R32" i="48"/>
  <c r="FD32" i="48" l="1"/>
  <c r="R11" i="48" l="1"/>
  <c r="FD16" i="48" l="1"/>
  <c r="FD14" i="48"/>
  <c r="DX33" i="48" l="1"/>
  <c r="DY33" i="48" s="1"/>
  <c r="L2" i="48" l="1"/>
  <c r="K2" i="48"/>
  <c r="J2" i="48"/>
  <c r="FD33" i="48"/>
  <c r="FD31" i="48"/>
  <c r="EZ32" i="48"/>
  <c r="FA32" i="48" s="1"/>
  <c r="FB32" i="48" s="1"/>
  <c r="DX32" i="48"/>
  <c r="DY32" i="48" s="1"/>
  <c r="DX31" i="48"/>
  <c r="DY31" i="48" s="1"/>
  <c r="DX30" i="48"/>
  <c r="DY30" i="48" s="1"/>
  <c r="DX29" i="48"/>
  <c r="DY29" i="48" s="1"/>
  <c r="DX27" i="48"/>
  <c r="DY27" i="48" s="1"/>
  <c r="DX25" i="48"/>
  <c r="DY25" i="48" s="1"/>
  <c r="DX24" i="48"/>
  <c r="DY24" i="48" s="1"/>
  <c r="DX23" i="48"/>
  <c r="DY23" i="48" s="1"/>
  <c r="DX21" i="48"/>
  <c r="DY21" i="48" s="1"/>
  <c r="DX19" i="48"/>
  <c r="DY19" i="48" s="1"/>
  <c r="DX18" i="48"/>
  <c r="DY18" i="48" s="1"/>
  <c r="DX13" i="48"/>
  <c r="DY13" i="48" s="1"/>
  <c r="DX12" i="48"/>
  <c r="DY12" i="48" s="1"/>
  <c r="DX11" i="48"/>
  <c r="DY11" i="48" s="1"/>
  <c r="DX9" i="48"/>
  <c r="DY9" i="48" s="1"/>
  <c r="DX8" i="48"/>
  <c r="DY8" i="48" s="1"/>
  <c r="DX16" i="48"/>
  <c r="DY16" i="48" s="1"/>
  <c r="DX20" i="48"/>
  <c r="DY20" i="48" s="1"/>
  <c r="DX28" i="48"/>
  <c r="DY28" i="48" s="1"/>
  <c r="DX17" i="48"/>
  <c r="DY17" i="48" s="1"/>
  <c r="DX10" i="48"/>
  <c r="DY10" i="48" s="1"/>
  <c r="DX14" i="48"/>
  <c r="DY14" i="48" s="1"/>
  <c r="DX22" i="48"/>
  <c r="DY22" i="48" s="1"/>
  <c r="DX26" i="48"/>
  <c r="DY26" i="48" s="1"/>
  <c r="DX15" i="48"/>
  <c r="DY15" i="48" s="1"/>
  <c r="FD15" i="48"/>
  <c r="EZ31" i="48"/>
  <c r="FA31" i="48" s="1"/>
  <c r="FB31" i="48" s="1"/>
  <c r="FD30" i="48"/>
  <c r="EZ30" i="48"/>
  <c r="FA30" i="48" s="1"/>
  <c r="FB30" i="48" s="1"/>
  <c r="FD29" i="48"/>
  <c r="EZ29" i="48"/>
  <c r="FA29" i="48" s="1"/>
  <c r="FB29" i="48" s="1"/>
  <c r="FD28" i="48"/>
  <c r="EZ28" i="48"/>
  <c r="FA28" i="48" s="1"/>
  <c r="FB28" i="48" s="1"/>
  <c r="FD27" i="48"/>
  <c r="EZ27" i="48"/>
  <c r="FA27" i="48" s="1"/>
  <c r="FB27" i="48" s="1"/>
  <c r="FD26" i="48"/>
  <c r="EZ26" i="48"/>
  <c r="FA26" i="48" s="1"/>
  <c r="FB26" i="48" s="1"/>
  <c r="FD25" i="48"/>
  <c r="EZ25" i="48"/>
  <c r="FA25" i="48" s="1"/>
  <c r="FB25" i="48" s="1"/>
  <c r="FD24" i="48"/>
  <c r="EZ24" i="48"/>
  <c r="FA24" i="48" s="1"/>
  <c r="FB24" i="48" s="1"/>
  <c r="FD23" i="48"/>
  <c r="EZ23" i="48"/>
  <c r="FA23" i="48" s="1"/>
  <c r="FB23" i="48" s="1"/>
  <c r="FD22" i="48"/>
  <c r="EZ22" i="48"/>
  <c r="FA22" i="48" s="1"/>
  <c r="FB22" i="48" s="1"/>
  <c r="FD21" i="48"/>
  <c r="EZ21" i="48"/>
  <c r="FA21" i="48" s="1"/>
  <c r="FB21" i="48" s="1"/>
  <c r="FD20" i="48"/>
  <c r="EZ20" i="48"/>
  <c r="FA20" i="48" s="1"/>
  <c r="FB20" i="48" s="1"/>
  <c r="FD19" i="48"/>
  <c r="EZ19" i="48"/>
  <c r="FA19" i="48" s="1"/>
  <c r="FB19" i="48" s="1"/>
  <c r="FD18" i="48"/>
  <c r="EZ18" i="48"/>
  <c r="FA18" i="48" s="1"/>
  <c r="FB18" i="48" s="1"/>
  <c r="FD17" i="48"/>
  <c r="EZ17" i="48"/>
  <c r="FA17" i="48" s="1"/>
  <c r="FB17" i="48" s="1"/>
  <c r="EZ16" i="48"/>
  <c r="FA16" i="48" s="1"/>
  <c r="FB16" i="48" s="1"/>
  <c r="EF16" i="48"/>
  <c r="U16" i="48"/>
  <c r="EZ15" i="48"/>
  <c r="FA15" i="48" s="1"/>
  <c r="FB15" i="48" s="1"/>
  <c r="EZ14" i="48"/>
  <c r="FA14" i="48" s="1"/>
  <c r="FB14" i="48" s="1"/>
  <c r="FD13" i="48"/>
  <c r="EZ13" i="48"/>
  <c r="FA13" i="48" s="1"/>
  <c r="FB13" i="48" s="1"/>
  <c r="FD12" i="48"/>
  <c r="EZ12" i="48"/>
  <c r="FA12" i="48" s="1"/>
  <c r="FB12" i="48" s="1"/>
  <c r="FD11" i="48"/>
  <c r="EZ11" i="48"/>
  <c r="FA11" i="48" s="1"/>
  <c r="FB11" i="48" s="1"/>
  <c r="EZ10" i="48"/>
  <c r="FA10" i="48" s="1"/>
  <c r="FB10" i="48" s="1"/>
  <c r="FD10" i="48"/>
  <c r="FD9" i="48"/>
  <c r="EZ9" i="48"/>
  <c r="FA9" i="48" s="1"/>
  <c r="FB9" i="48" s="1"/>
  <c r="FD8" i="48"/>
  <c r="EZ8" i="48"/>
  <c r="FA8" i="48" s="1"/>
  <c r="FB8" i="48" s="1"/>
  <c r="AH135" i="23"/>
  <c r="V135" i="23"/>
  <c r="AH134" i="23"/>
  <c r="AI134" i="23" s="1"/>
  <c r="V134" i="23"/>
  <c r="W134" i="23" s="1"/>
  <c r="X134" i="23"/>
  <c r="AH133" i="23"/>
  <c r="AI133" i="23"/>
  <c r="V133" i="23"/>
  <c r="W133" i="23"/>
  <c r="AH132" i="23"/>
  <c r="AI132" i="23" s="1"/>
  <c r="V132" i="23"/>
  <c r="W132" i="23" s="1"/>
  <c r="AH131" i="23"/>
  <c r="AI131" i="23"/>
  <c r="V131" i="23"/>
  <c r="W131" i="23"/>
  <c r="X131" i="23" s="1"/>
  <c r="AH130" i="23"/>
  <c r="AI130" i="23"/>
  <c r="V130" i="23"/>
  <c r="AH129" i="23"/>
  <c r="V129" i="23"/>
  <c r="W129" i="23"/>
  <c r="AH128" i="23"/>
  <c r="AJ128" i="23" s="1"/>
  <c r="AI128" i="23"/>
  <c r="V128" i="23"/>
  <c r="AH127" i="23"/>
  <c r="V127" i="23"/>
  <c r="AH126" i="23"/>
  <c r="AI126" i="23" s="1"/>
  <c r="AJ126" i="23" s="1"/>
  <c r="V126" i="23"/>
  <c r="AH125" i="23"/>
  <c r="AI125" i="23"/>
  <c r="V125" i="23"/>
  <c r="W125" i="23"/>
  <c r="X125" i="23" s="1"/>
  <c r="AH124" i="23"/>
  <c r="AI124" i="23" s="1"/>
  <c r="V124" i="23"/>
  <c r="W124" i="23" s="1"/>
  <c r="AH123" i="23"/>
  <c r="V123" i="23"/>
  <c r="W123" i="23" s="1"/>
  <c r="AH122" i="23"/>
  <c r="AI122" i="23" s="1"/>
  <c r="V122" i="23"/>
  <c r="AH121" i="23"/>
  <c r="AI121" i="23"/>
  <c r="AJ121" i="23" s="1"/>
  <c r="V121" i="23"/>
  <c r="W121" i="23" s="1"/>
  <c r="X121" i="23" s="1"/>
  <c r="AH120" i="23"/>
  <c r="V120" i="23"/>
  <c r="W120" i="23"/>
  <c r="X120" i="23" s="1"/>
  <c r="AH119" i="23"/>
  <c r="V119" i="23"/>
  <c r="AH118" i="23"/>
  <c r="AI118" i="23" s="1"/>
  <c r="V118" i="23"/>
  <c r="W118" i="23" s="1"/>
  <c r="X118" i="23"/>
  <c r="AH117" i="23"/>
  <c r="AI117" i="23"/>
  <c r="V117" i="23"/>
  <c r="W117" i="23"/>
  <c r="AH116" i="23"/>
  <c r="AI116" i="23"/>
  <c r="V116" i="23"/>
  <c r="W116" i="23"/>
  <c r="AH115" i="23"/>
  <c r="AI115" i="23"/>
  <c r="V115" i="23"/>
  <c r="W115" i="23"/>
  <c r="AH114" i="23"/>
  <c r="AI114" i="23"/>
  <c r="V114" i="23"/>
  <c r="AH113" i="23"/>
  <c r="AI113" i="23" s="1"/>
  <c r="V113" i="23"/>
  <c r="W113" i="23" s="1"/>
  <c r="AH112" i="23"/>
  <c r="V112" i="23"/>
  <c r="X112" i="23" s="1"/>
  <c r="W112" i="23"/>
  <c r="AH111" i="23"/>
  <c r="V111" i="23"/>
  <c r="AH110" i="23"/>
  <c r="AI110" i="23" s="1"/>
  <c r="V110" i="23"/>
  <c r="AH109" i="23"/>
  <c r="AI109" i="23"/>
  <c r="AJ109" i="23" s="1"/>
  <c r="V109" i="23"/>
  <c r="W109" i="23"/>
  <c r="AH108" i="23"/>
  <c r="AI108" i="23"/>
  <c r="AJ108" i="23" s="1"/>
  <c r="V108" i="23"/>
  <c r="W108" i="23"/>
  <c r="AH107" i="23"/>
  <c r="AI107" i="23"/>
  <c r="V107" i="23"/>
  <c r="W107" i="23" s="1"/>
  <c r="X107" i="23" s="1"/>
  <c r="AH106" i="23"/>
  <c r="AI106" i="23" s="1"/>
  <c r="V106" i="23"/>
  <c r="AH105" i="23"/>
  <c r="AI105" i="23"/>
  <c r="V105" i="23"/>
  <c r="W105" i="23"/>
  <c r="AH104" i="23"/>
  <c r="AI104" i="23"/>
  <c r="V104" i="23"/>
  <c r="W104" i="23"/>
  <c r="X104" i="23" s="1"/>
  <c r="AH103" i="23"/>
  <c r="AI103" i="23" s="1"/>
  <c r="V103" i="23"/>
  <c r="AH102" i="23"/>
  <c r="AI102" i="23" s="1"/>
  <c r="V102" i="23"/>
  <c r="AH101" i="23"/>
  <c r="AI101" i="23"/>
  <c r="AJ101" i="23" s="1"/>
  <c r="V101" i="23"/>
  <c r="W101" i="23"/>
  <c r="X101" i="23" s="1"/>
  <c r="AH100" i="23"/>
  <c r="AI100" i="23" s="1"/>
  <c r="V100" i="23"/>
  <c r="AH99" i="23"/>
  <c r="AI99" i="23"/>
  <c r="V99" i="23"/>
  <c r="W99" i="23"/>
  <c r="AH98" i="23"/>
  <c r="AI98" i="23"/>
  <c r="V98" i="23"/>
  <c r="AH97" i="23"/>
  <c r="AI97" i="23" s="1"/>
  <c r="AJ97" i="23"/>
  <c r="V97" i="23"/>
  <c r="W97" i="23"/>
  <c r="AH96" i="23"/>
  <c r="AI96" i="23"/>
  <c r="V96" i="23"/>
  <c r="W96" i="23" s="1"/>
  <c r="X96" i="23"/>
  <c r="AH95" i="23"/>
  <c r="V95" i="23"/>
  <c r="AH94" i="23"/>
  <c r="AI94" i="23"/>
  <c r="AJ94" i="23" s="1"/>
  <c r="V94" i="23"/>
  <c r="W94" i="23"/>
  <c r="X94" i="23" s="1"/>
  <c r="AH93" i="23"/>
  <c r="AI93" i="23" s="1"/>
  <c r="V93" i="23"/>
  <c r="W93" i="23" s="1"/>
  <c r="X93" i="23" s="1"/>
  <c r="AH92" i="23"/>
  <c r="AI92" i="23"/>
  <c r="V92" i="23"/>
  <c r="W92" i="23"/>
  <c r="AH91" i="23"/>
  <c r="AI91" i="23"/>
  <c r="V91" i="23"/>
  <c r="W91" i="23"/>
  <c r="X91" i="23" s="1"/>
  <c r="AH90" i="23"/>
  <c r="AI90" i="23"/>
  <c r="V90" i="23"/>
  <c r="AH89" i="23"/>
  <c r="V89" i="23"/>
  <c r="W89" i="23"/>
  <c r="AH88" i="23"/>
  <c r="AJ88" i="23" s="1"/>
  <c r="AI88" i="23"/>
  <c r="V88" i="23"/>
  <c r="AH87" i="23"/>
  <c r="V87" i="23"/>
  <c r="W87" i="23" s="1"/>
  <c r="AH86" i="23"/>
  <c r="AI86" i="23"/>
  <c r="V86" i="23"/>
  <c r="W86" i="23"/>
  <c r="X86" i="23" s="1"/>
  <c r="AH85" i="23"/>
  <c r="AI85" i="23" s="1"/>
  <c r="AJ85" i="23" s="1"/>
  <c r="V85" i="23"/>
  <c r="W85" i="23" s="1"/>
  <c r="AH84" i="23"/>
  <c r="AI84" i="23" s="1"/>
  <c r="V84" i="23"/>
  <c r="W84" i="23" s="1"/>
  <c r="X84" i="23" s="1"/>
  <c r="AH83" i="23"/>
  <c r="AI83" i="23"/>
  <c r="V83" i="23"/>
  <c r="W83" i="23"/>
  <c r="X83" i="23" s="1"/>
  <c r="AH82" i="23"/>
  <c r="AI82" i="23"/>
  <c r="V82" i="23"/>
  <c r="AH81" i="23"/>
  <c r="AI81" i="23" s="1"/>
  <c r="V81" i="23"/>
  <c r="W81" i="23"/>
  <c r="AH80" i="23"/>
  <c r="V80" i="23"/>
  <c r="AH79" i="23"/>
  <c r="V79" i="23"/>
  <c r="W79" i="23" s="1"/>
  <c r="AH78" i="23"/>
  <c r="AI78" i="23"/>
  <c r="V78" i="23"/>
  <c r="W78" i="23"/>
  <c r="AH77" i="23"/>
  <c r="AI77" i="23" s="1"/>
  <c r="V77" i="23"/>
  <c r="W77" i="23" s="1"/>
  <c r="AH76" i="23"/>
  <c r="AI76" i="23" s="1"/>
  <c r="V76" i="23"/>
  <c r="W76" i="23" s="1"/>
  <c r="AH75" i="23"/>
  <c r="AI75" i="23" s="1"/>
  <c r="AJ75" i="23"/>
  <c r="V75" i="23"/>
  <c r="W75" i="23"/>
  <c r="AH74" i="23"/>
  <c r="AI74" i="23"/>
  <c r="AJ74" i="23" s="1"/>
  <c r="V74" i="23"/>
  <c r="AH73" i="23"/>
  <c r="AI73" i="23" s="1"/>
  <c r="AJ73" i="23" s="1"/>
  <c r="V73" i="23"/>
  <c r="W73" i="23" s="1"/>
  <c r="AH72" i="23"/>
  <c r="AI72" i="23" s="1"/>
  <c r="V72" i="23"/>
  <c r="AH71" i="23"/>
  <c r="V71" i="23"/>
  <c r="AH70" i="23"/>
  <c r="AI70" i="23"/>
  <c r="V70" i="23"/>
  <c r="X70" i="23" s="1"/>
  <c r="W70" i="23"/>
  <c r="AH69" i="23"/>
  <c r="AI69" i="23" s="1"/>
  <c r="AJ69" i="23" s="1"/>
  <c r="V69" i="23"/>
  <c r="AH68" i="23"/>
  <c r="AI68" i="23"/>
  <c r="V68" i="23"/>
  <c r="AH67" i="23"/>
  <c r="AI67" i="23" s="1"/>
  <c r="V67" i="23"/>
  <c r="W67" i="23" s="1"/>
  <c r="AH66" i="23"/>
  <c r="AI66" i="23" s="1"/>
  <c r="V66" i="23"/>
  <c r="W66" i="23" s="1"/>
  <c r="AH65" i="23"/>
  <c r="AI65" i="23"/>
  <c r="AJ65" i="23" s="1"/>
  <c r="V65" i="23"/>
  <c r="AH64" i="23"/>
  <c r="AI64" i="23" s="1"/>
  <c r="AJ64" i="23" s="1"/>
  <c r="V64" i="23"/>
  <c r="W64" i="23"/>
  <c r="X64" i="23" s="1"/>
  <c r="AH63" i="23"/>
  <c r="AI63" i="23" s="1"/>
  <c r="V63" i="23"/>
  <c r="AH62" i="23"/>
  <c r="AI62" i="23" s="1"/>
  <c r="V62" i="23"/>
  <c r="AH61" i="23"/>
  <c r="AI61" i="23"/>
  <c r="V61" i="23"/>
  <c r="X61" i="23" s="1"/>
  <c r="W61" i="23"/>
  <c r="AH60" i="23"/>
  <c r="AI60" i="23" s="1"/>
  <c r="V60" i="23"/>
  <c r="W60" i="23" s="1"/>
  <c r="AH59" i="23"/>
  <c r="V59" i="23"/>
  <c r="W59" i="23" s="1"/>
  <c r="AH58" i="23"/>
  <c r="AI58" i="23" s="1"/>
  <c r="V58" i="23"/>
  <c r="AH57" i="23"/>
  <c r="AI57" i="23"/>
  <c r="V57" i="23"/>
  <c r="W57" i="23"/>
  <c r="AH56" i="23"/>
  <c r="AJ56" i="23" s="1"/>
  <c r="AI56" i="23"/>
  <c r="V56" i="23"/>
  <c r="W56" i="23" s="1"/>
  <c r="X56" i="23" s="1"/>
  <c r="AH55" i="23"/>
  <c r="AI55" i="23"/>
  <c r="V55" i="23"/>
  <c r="AH54" i="23"/>
  <c r="AI54" i="23" s="1"/>
  <c r="V54" i="23"/>
  <c r="W54" i="23" s="1"/>
  <c r="AH53" i="23"/>
  <c r="V53" i="23"/>
  <c r="W53" i="23"/>
  <c r="X53" i="23" s="1"/>
  <c r="AH52" i="23"/>
  <c r="AJ52" i="23" s="1"/>
  <c r="AI52" i="23"/>
  <c r="V52" i="23"/>
  <c r="W52" i="23" s="1"/>
  <c r="AH51" i="23"/>
  <c r="AI51" i="23" s="1"/>
  <c r="AJ51" i="23"/>
  <c r="V51" i="23"/>
  <c r="W51" i="23"/>
  <c r="AH50" i="23"/>
  <c r="AI50" i="23"/>
  <c r="V50" i="23"/>
  <c r="W50" i="23" s="1"/>
  <c r="AH49" i="23"/>
  <c r="AI49" i="23" s="1"/>
  <c r="V49" i="23"/>
  <c r="W49" i="23"/>
  <c r="AH48" i="23"/>
  <c r="AI48" i="23"/>
  <c r="AJ48" i="23" s="1"/>
  <c r="V48" i="23"/>
  <c r="X48" i="23" s="1"/>
  <c r="W48" i="23"/>
  <c r="AH47" i="23"/>
  <c r="V47" i="23"/>
  <c r="AH46" i="23"/>
  <c r="AI46" i="23" s="1"/>
  <c r="V46" i="23"/>
  <c r="W46" i="23" s="1"/>
  <c r="AH45" i="23"/>
  <c r="AI45" i="23" s="1"/>
  <c r="V45" i="23"/>
  <c r="W45" i="23" s="1"/>
  <c r="X45" i="23" s="1"/>
  <c r="AH44" i="23"/>
  <c r="AI44" i="23" s="1"/>
  <c r="V44" i="23"/>
  <c r="W44" i="23" s="1"/>
  <c r="X44" i="23" s="1"/>
  <c r="AH43" i="23"/>
  <c r="AI43" i="23"/>
  <c r="AJ43" i="23" s="1"/>
  <c r="V43" i="23"/>
  <c r="X43" i="23" s="1"/>
  <c r="W43" i="23"/>
  <c r="AH42" i="23"/>
  <c r="AI42" i="23" s="1"/>
  <c r="V42" i="23"/>
  <c r="W42" i="23" s="1"/>
  <c r="X42" i="23"/>
  <c r="AH41" i="23"/>
  <c r="V41" i="23"/>
  <c r="W41" i="23" s="1"/>
  <c r="AH40" i="23"/>
  <c r="AI40" i="23"/>
  <c r="V40" i="23"/>
  <c r="X40" i="23" s="1"/>
  <c r="W40" i="23"/>
  <c r="AH39" i="23"/>
  <c r="AI39" i="23" s="1"/>
  <c r="V39" i="23"/>
  <c r="W39" i="23"/>
  <c r="AH38" i="23"/>
  <c r="AI38" i="23"/>
  <c r="V38" i="23"/>
  <c r="W38" i="23"/>
  <c r="AH37" i="23"/>
  <c r="AI37" i="23"/>
  <c r="AJ37" i="23" s="1"/>
  <c r="V37" i="23"/>
  <c r="W37" i="23"/>
  <c r="AH36" i="23"/>
  <c r="AI36" i="23"/>
  <c r="V36" i="23"/>
  <c r="W36" i="23"/>
  <c r="AH35" i="23"/>
  <c r="AI35" i="23"/>
  <c r="V35" i="23"/>
  <c r="W35" i="23"/>
  <c r="AH34" i="23"/>
  <c r="AI34" i="23"/>
  <c r="AJ34" i="23" s="1"/>
  <c r="V34" i="23"/>
  <c r="W34" i="23" s="1"/>
  <c r="AH33" i="23"/>
  <c r="AI33" i="23"/>
  <c r="AJ33" i="23" s="1"/>
  <c r="V33" i="23"/>
  <c r="W33" i="23"/>
  <c r="X33" i="23" s="1"/>
  <c r="AH32" i="23"/>
  <c r="AI32" i="23" s="1"/>
  <c r="V32" i="23"/>
  <c r="W32" i="23"/>
  <c r="AH31" i="23"/>
  <c r="AI31" i="23"/>
  <c r="V31" i="23"/>
  <c r="AH30" i="23"/>
  <c r="AI30" i="23"/>
  <c r="V30" i="23"/>
  <c r="AH29" i="23"/>
  <c r="V29" i="23"/>
  <c r="W29" i="23"/>
  <c r="AH28" i="23"/>
  <c r="AJ28" i="23" s="1"/>
  <c r="AI28" i="23"/>
  <c r="V28" i="23"/>
  <c r="W28" i="23" s="1"/>
  <c r="AH27" i="23"/>
  <c r="AJ27" i="23" s="1"/>
  <c r="AI27" i="23"/>
  <c r="V27" i="23"/>
  <c r="AH26" i="23"/>
  <c r="AI26" i="23" s="1"/>
  <c r="V26" i="23"/>
  <c r="W26" i="23" s="1"/>
  <c r="AH25" i="23"/>
  <c r="AI25" i="23"/>
  <c r="V25" i="23"/>
  <c r="X25" i="23" s="1"/>
  <c r="W25" i="23"/>
  <c r="AH24" i="23"/>
  <c r="AI24" i="23" s="1"/>
  <c r="V24" i="23"/>
  <c r="W24" i="23" s="1"/>
  <c r="AH23" i="23"/>
  <c r="AI23" i="23" s="1"/>
  <c r="V23" i="23"/>
  <c r="W23" i="23"/>
  <c r="X23" i="23" s="1"/>
  <c r="AH22" i="23"/>
  <c r="AI22" i="23" s="1"/>
  <c r="V22" i="23"/>
  <c r="W22" i="23"/>
  <c r="AH21" i="23"/>
  <c r="AJ21" i="23" s="1"/>
  <c r="AI21" i="23"/>
  <c r="V21" i="23"/>
  <c r="AH20" i="23"/>
  <c r="AI20" i="23" s="1"/>
  <c r="V20" i="23"/>
  <c r="W20" i="23" s="1"/>
  <c r="AH19" i="23"/>
  <c r="AI19" i="23" s="1"/>
  <c r="AJ19" i="23"/>
  <c r="V19" i="23"/>
  <c r="W19" i="23"/>
  <c r="X19" i="23" s="1"/>
  <c r="AH18" i="23"/>
  <c r="AI18" i="23"/>
  <c r="AJ18" i="23" s="1"/>
  <c r="V18" i="23"/>
  <c r="W18" i="23" s="1"/>
  <c r="X18" i="23"/>
  <c r="AH17" i="23"/>
  <c r="AI17" i="23"/>
  <c r="AJ17" i="23" s="1"/>
  <c r="V17" i="23"/>
  <c r="AH16" i="23"/>
  <c r="AI16" i="23" s="1"/>
  <c r="V16" i="23"/>
  <c r="W16" i="23" s="1"/>
  <c r="X16" i="23"/>
  <c r="AH15" i="23"/>
  <c r="AI15" i="23"/>
  <c r="V15" i="23"/>
  <c r="W15" i="23" s="1"/>
  <c r="AH14" i="23"/>
  <c r="AI14" i="23"/>
  <c r="V14" i="23"/>
  <c r="AH13" i="23"/>
  <c r="AI13" i="23" s="1"/>
  <c r="V13" i="23"/>
  <c r="W13" i="23" s="1"/>
  <c r="AH12" i="23"/>
  <c r="AI12" i="23" s="1"/>
  <c r="AJ12" i="23"/>
  <c r="V12" i="23"/>
  <c r="W12" i="23"/>
  <c r="AH11" i="23"/>
  <c r="V11" i="23"/>
  <c r="W11" i="23" s="1"/>
  <c r="AH10" i="23"/>
  <c r="AI10" i="23"/>
  <c r="V10" i="23"/>
  <c r="W10" i="23"/>
  <c r="X10" i="23" s="1"/>
  <c r="AH9" i="23"/>
  <c r="V9" i="23"/>
  <c r="W9" i="23"/>
  <c r="X9" i="23" s="1"/>
  <c r="AH8" i="23"/>
  <c r="AI8" i="23" s="1"/>
  <c r="V8" i="23"/>
  <c r="W8" i="23" s="1"/>
  <c r="AH7" i="23"/>
  <c r="AI7" i="23"/>
  <c r="AJ7" i="23" s="1"/>
  <c r="V7" i="23"/>
  <c r="W7" i="23" s="1"/>
  <c r="AJ57" i="23"/>
  <c r="AJ105" i="23"/>
  <c r="AJ61" i="23"/>
  <c r="AJ77" i="23"/>
  <c r="AJ93" i="23"/>
  <c r="AJ117" i="23"/>
  <c r="AJ125" i="23"/>
  <c r="AJ133" i="23"/>
  <c r="X97" i="23"/>
  <c r="X129" i="23"/>
  <c r="X35" i="23"/>
  <c r="AJ67" i="23"/>
  <c r="AJ91" i="23"/>
  <c r="X99" i="23"/>
  <c r="AJ99" i="23"/>
  <c r="X115" i="23"/>
  <c r="AJ115" i="23"/>
  <c r="X123" i="23"/>
  <c r="AJ131" i="23"/>
  <c r="X57" i="23"/>
  <c r="X73" i="23"/>
  <c r="X81" i="23"/>
  <c r="X89" i="23"/>
  <c r="X105" i="23"/>
  <c r="X113" i="23"/>
  <c r="X51" i="23"/>
  <c r="X59" i="23"/>
  <c r="X67" i="23"/>
  <c r="X75" i="23"/>
  <c r="AJ83" i="23"/>
  <c r="X15" i="23"/>
  <c r="W31" i="23"/>
  <c r="X37" i="23"/>
  <c r="W47" i="23"/>
  <c r="X47" i="23"/>
  <c r="W55" i="23"/>
  <c r="X55" i="23" s="1"/>
  <c r="W71" i="23"/>
  <c r="X79" i="23"/>
  <c r="X87" i="23"/>
  <c r="W103" i="23"/>
  <c r="X103" i="23"/>
  <c r="X109" i="23"/>
  <c r="W111" i="23"/>
  <c r="X111" i="23" s="1"/>
  <c r="W119" i="23"/>
  <c r="X119" i="23" s="1"/>
  <c r="W127" i="23"/>
  <c r="W135" i="23"/>
  <c r="X135" i="23" s="1"/>
  <c r="AJ8" i="23"/>
  <c r="AJ10" i="23"/>
  <c r="AJ14" i="23"/>
  <c r="AJ26" i="23"/>
  <c r="AJ30" i="23"/>
  <c r="AJ38" i="23"/>
  <c r="AJ40" i="23"/>
  <c r="AJ44" i="23"/>
  <c r="AJ46" i="23"/>
  <c r="AJ54" i="23"/>
  <c r="AJ60" i="23"/>
  <c r="AJ62" i="23"/>
  <c r="AJ66" i="23"/>
  <c r="AJ68" i="23"/>
  <c r="AJ72" i="23"/>
  <c r="AJ76" i="23"/>
  <c r="AJ78" i="23"/>
  <c r="AJ82" i="23"/>
  <c r="AJ84" i="23"/>
  <c r="AJ86" i="23"/>
  <c r="AJ90" i="23"/>
  <c r="AJ92" i="23"/>
  <c r="AJ98" i="23"/>
  <c r="AJ104" i="23"/>
  <c r="AJ106" i="23"/>
  <c r="AJ110" i="23"/>
  <c r="AJ114" i="23"/>
  <c r="AJ116" i="23"/>
  <c r="AJ122" i="23"/>
  <c r="AJ124" i="23"/>
  <c r="AJ130" i="23"/>
  <c r="AJ132" i="23"/>
  <c r="AJ134" i="23"/>
  <c r="Q10" i="18"/>
  <c r="Q9" i="18"/>
  <c r="R9" i="18" s="1"/>
  <c r="S9" i="18" s="1"/>
  <c r="Q8" i="18"/>
  <c r="Q7" i="18"/>
  <c r="S7" i="18" s="1"/>
  <c r="R7" i="18"/>
  <c r="AA10" i="18"/>
  <c r="AA9" i="18"/>
  <c r="AA8" i="18"/>
  <c r="AA7" i="18"/>
  <c r="AB7" i="18"/>
  <c r="R10" i="18"/>
  <c r="S10" i="18"/>
  <c r="X117" i="23"/>
  <c r="X85" i="23"/>
  <c r="X39" i="23"/>
  <c r="AJ113" i="23"/>
  <c r="AJ25" i="23"/>
  <c r="X24" i="23"/>
  <c r="AI41" i="23"/>
  <c r="AJ41" i="23"/>
  <c r="X54" i="23"/>
  <c r="W58" i="23"/>
  <c r="X58" i="23" s="1"/>
  <c r="AI71" i="23"/>
  <c r="AJ71" i="23"/>
  <c r="W90" i="23"/>
  <c r="X90" i="23" s="1"/>
  <c r="W122" i="23"/>
  <c r="X122" i="23" s="1"/>
  <c r="AI135" i="23"/>
  <c r="AJ135" i="23"/>
  <c r="W74" i="23"/>
  <c r="X74" i="23" s="1"/>
  <c r="AC7" i="18"/>
  <c r="AJ102" i="23"/>
  <c r="AJ70" i="23"/>
  <c r="W95" i="23"/>
  <c r="X95" i="23"/>
  <c r="W63" i="23"/>
  <c r="X63" i="23"/>
  <c r="AJ35" i="23"/>
  <c r="X49" i="23"/>
  <c r="AJ36" i="23"/>
  <c r="AJ20" i="23"/>
  <c r="X29" i="23"/>
  <c r="AJ45" i="23"/>
  <c r="AJ13" i="23"/>
  <c r="W14" i="23"/>
  <c r="X14" i="23" s="1"/>
  <c r="W17" i="23"/>
  <c r="X17" i="23" s="1"/>
  <c r="X20" i="23"/>
  <c r="X22" i="23"/>
  <c r="AI29" i="23"/>
  <c r="AJ29" i="23"/>
  <c r="X50" i="23"/>
  <c r="X52" i="23"/>
  <c r="AJ55" i="23"/>
  <c r="X76" i="23"/>
  <c r="AI79" i="23"/>
  <c r="AJ79" i="23"/>
  <c r="AI80" i="23"/>
  <c r="AJ80" i="23"/>
  <c r="W98" i="23"/>
  <c r="X98" i="23"/>
  <c r="X108" i="23"/>
  <c r="AI111" i="23"/>
  <c r="AJ111" i="23" s="1"/>
  <c r="W130" i="23"/>
  <c r="X130" i="23"/>
  <c r="X46" i="23"/>
  <c r="AI87" i="23"/>
  <c r="AJ87" i="23"/>
  <c r="W106" i="23"/>
  <c r="X106" i="23" s="1"/>
  <c r="X116" i="23"/>
  <c r="AI119" i="23"/>
  <c r="AJ119" i="23"/>
  <c r="AJ32" i="23"/>
  <c r="AJ16" i="23"/>
  <c r="X13" i="23"/>
  <c r="W30" i="23"/>
  <c r="X30" i="23"/>
  <c r="X36" i="23"/>
  <c r="X38" i="23"/>
  <c r="X60" i="23"/>
  <c r="W68" i="23"/>
  <c r="X68" i="23"/>
  <c r="W82" i="23"/>
  <c r="X82" i="23"/>
  <c r="X92" i="23"/>
  <c r="AI95" i="23"/>
  <c r="AJ95" i="23" s="1"/>
  <c r="W100" i="23"/>
  <c r="X100" i="23"/>
  <c r="W114" i="23"/>
  <c r="X114" i="23" s="1"/>
  <c r="X124" i="23"/>
  <c r="AI127" i="23"/>
  <c r="AJ127" i="23"/>
  <c r="AJ100" i="23" l="1"/>
  <c r="AJ58" i="23"/>
  <c r="X11" i="23"/>
  <c r="X12" i="23"/>
  <c r="AJ22" i="23"/>
  <c r="AJ23" i="23"/>
  <c r="X26" i="23"/>
  <c r="X31" i="23"/>
  <c r="X32" i="23"/>
  <c r="AJ39" i="23"/>
  <c r="AI47" i="23"/>
  <c r="AJ47" i="23" s="1"/>
  <c r="AI53" i="23"/>
  <c r="AJ53" i="23" s="1"/>
  <c r="W62" i="23"/>
  <c r="X62" i="23" s="1"/>
  <c r="W65" i="23"/>
  <c r="X65" i="23" s="1"/>
  <c r="X71" i="23"/>
  <c r="W102" i="23"/>
  <c r="X102" i="23"/>
  <c r="AJ107" i="23"/>
  <c r="AI120" i="23"/>
  <c r="AJ120" i="23" s="1"/>
  <c r="X127" i="23"/>
  <c r="W27" i="23"/>
  <c r="X27" i="23"/>
  <c r="AJ103" i="23"/>
  <c r="X7" i="23"/>
  <c r="AI112" i="23"/>
  <c r="AJ112" i="23" s="1"/>
  <c r="AI9" i="23"/>
  <c r="AJ9" i="23" s="1"/>
  <c r="R8" i="18"/>
  <c r="S8" i="18" s="1"/>
  <c r="AJ118" i="23"/>
  <c r="X77" i="23"/>
  <c r="AI59" i="23"/>
  <c r="AJ59" i="23" s="1"/>
  <c r="W88" i="23"/>
  <c r="X88" i="23" s="1"/>
  <c r="W110" i="23"/>
  <c r="X110" i="23" s="1"/>
  <c r="W21" i="23"/>
  <c r="X21" i="23" s="1"/>
  <c r="W80" i="23"/>
  <c r="X80" i="23" s="1"/>
  <c r="AI123" i="23"/>
  <c r="AJ123" i="23" s="1"/>
  <c r="AI129" i="23"/>
  <c r="AJ129" i="23" s="1"/>
  <c r="AJ49" i="23"/>
  <c r="X66" i="23"/>
  <c r="X132" i="23"/>
  <c r="AJ63" i="23"/>
  <c r="AJ81" i="23"/>
  <c r="AJ42" i="23"/>
  <c r="AJ24" i="23"/>
  <c r="X8" i="23"/>
  <c r="AI11" i="23"/>
  <c r="AJ11" i="23" s="1"/>
  <c r="AJ15" i="23"/>
  <c r="X28" i="23"/>
  <c r="AJ31" i="23"/>
  <c r="X34" i="23"/>
  <c r="X41" i="23"/>
  <c r="AJ50" i="23"/>
  <c r="W69" i="23"/>
  <c r="X69" i="23" s="1"/>
  <c r="W72" i="23"/>
  <c r="X72" i="23" s="1"/>
  <c r="X78" i="23"/>
  <c r="AI89" i="23"/>
  <c r="AJ89" i="23"/>
  <c r="AJ96" i="23"/>
  <c r="W126" i="23"/>
  <c r="X126" i="23" s="1"/>
  <c r="W128" i="23"/>
  <c r="X128" i="23" s="1"/>
  <c r="X133" i="23"/>
</calcChain>
</file>

<file path=xl/comments1.xml><?xml version="1.0" encoding="utf-8"?>
<comments xmlns="http://schemas.openxmlformats.org/spreadsheetml/2006/main">
  <authors>
    <author>User</author>
    <author>Windows User</author>
  </authors>
  <commentList>
    <comment ref="N10" authorId="0" shapeId="0">
      <text>
        <r>
          <rPr>
            <b/>
            <sz val="9"/>
            <color indexed="81"/>
            <rFont val="Tahoma"/>
            <charset val="1"/>
          </rPr>
          <t>PO 074 - 96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0" authorId="1" shapeId="0">
      <text>
        <r>
          <rPr>
            <b/>
            <sz val="9"/>
            <color indexed="81"/>
            <rFont val="Tahoma"/>
            <family val="2"/>
          </rPr>
          <t>CNICO - 70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N11" authorId="0" shapeId="0">
      <text>
        <r>
          <rPr>
            <b/>
            <sz val="9"/>
            <color indexed="81"/>
            <rFont val="Tahoma"/>
            <charset val="1"/>
          </rPr>
          <t>PO 074 - 64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1" authorId="1" shapeId="0">
      <text>
        <r>
          <rPr>
            <b/>
            <sz val="9"/>
            <color indexed="81"/>
            <rFont val="Tahoma"/>
            <family val="2"/>
          </rPr>
          <t>CNICO - 25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3" authorId="1" shapeId="0">
      <text>
        <r>
          <rPr>
            <b/>
            <sz val="9"/>
            <color indexed="81"/>
            <rFont val="Tahoma"/>
            <family val="2"/>
          </rPr>
          <t>CNICO - 70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4" authorId="1" shapeId="0">
      <text>
        <r>
          <rPr>
            <b/>
            <sz val="9"/>
            <color indexed="81"/>
            <rFont val="Tahoma"/>
            <family val="2"/>
          </rPr>
          <t>All branches forecast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4" authorId="1" shapeId="0">
      <text>
        <r>
          <rPr>
            <b/>
            <sz val="9"/>
            <color indexed="81"/>
            <rFont val="Tahoma"/>
            <charset val="1"/>
          </rPr>
          <t>CNICO - 90 Drum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15" authorId="0" shapeId="0">
      <text>
        <r>
          <rPr>
            <b/>
            <sz val="9"/>
            <color indexed="81"/>
            <rFont val="Tahoma"/>
            <charset val="1"/>
          </rPr>
          <t>PO 074 - 288 Can
PO 075 - 640 Can
PO 078 - 640 Can</t>
        </r>
      </text>
    </comment>
    <comment ref="Q15" authorId="1" shapeId="0">
      <text>
        <r>
          <rPr>
            <b/>
            <sz val="9"/>
            <color indexed="81"/>
            <rFont val="Tahoma"/>
            <charset val="1"/>
          </rPr>
          <t>MDY - 100 Can
PHK - 50 Can
MYK - 50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EA15" authorId="0" shapeId="0">
      <text>
        <r>
          <rPr>
            <b/>
            <sz val="9"/>
            <color indexed="81"/>
            <rFont val="Tahoma"/>
            <charset val="1"/>
          </rPr>
          <t>First Moving
Less sale in Sep, Oct, Nov because of stock shortage. 
We can sell within 3 months for this order.</t>
        </r>
      </text>
    </comment>
    <comment ref="N17" authorId="0" shapeId="0">
      <text>
        <r>
          <rPr>
            <b/>
            <sz val="9"/>
            <color indexed="81"/>
            <rFont val="Tahoma"/>
            <charset val="1"/>
          </rPr>
          <t>PO 074 - 36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R17" authorId="1" shapeId="0">
      <text>
        <r>
          <rPr>
            <b/>
            <sz val="9"/>
            <color indexed="81"/>
            <rFont val="Tahoma"/>
            <family val="2"/>
          </rPr>
          <t xml:space="preserve">SDG - 36 Can
MKN - 36 Can
YGN - 36 Can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8" authorId="1" shapeId="0">
      <text>
        <r>
          <rPr>
            <b/>
            <sz val="9"/>
            <color indexed="81"/>
            <rFont val="Tahoma"/>
            <family val="2"/>
          </rPr>
          <t>CNICO - 70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0" authorId="1" shapeId="0">
      <text>
        <r>
          <rPr>
            <b/>
            <sz val="9"/>
            <color indexed="81"/>
            <rFont val="Tahoma"/>
            <family val="2"/>
          </rPr>
          <t>CNICO - 60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26" authorId="1" shapeId="0">
      <text>
        <r>
          <rPr>
            <b/>
            <sz val="9"/>
            <color indexed="81"/>
            <rFont val="Tahoma"/>
            <family val="2"/>
          </rPr>
          <t>CNICO - 90 Can</t>
        </r>
        <r>
          <rPr>
            <sz val="9"/>
            <color indexed="81"/>
            <rFont val="Tahoma"/>
            <family val="2"/>
          </rPr>
          <t xml:space="preserve">
Myanmar Ta Kaung - 100 Can</t>
        </r>
      </text>
    </comment>
    <comment ref="N28" authorId="0" shapeId="0">
      <text>
        <r>
          <rPr>
            <b/>
            <sz val="9"/>
            <color indexed="81"/>
            <rFont val="Tahoma"/>
            <charset val="1"/>
          </rPr>
          <t>PO 074 - 32 Can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N32" authorId="0" shapeId="0">
      <text>
        <r>
          <rPr>
            <b/>
            <sz val="9"/>
            <color indexed="81"/>
            <rFont val="Tahoma"/>
            <charset val="1"/>
          </rPr>
          <t>PO 074 - 108 Can</t>
        </r>
      </text>
    </comment>
    <comment ref="R32" authorId="1" shapeId="0">
      <text>
        <r>
          <rPr>
            <b/>
            <sz val="9"/>
            <color indexed="81"/>
            <rFont val="Tahoma"/>
            <family val="2"/>
          </rPr>
          <t>CNICO - 80 Can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33" authorId="1" shapeId="0">
      <text>
        <r>
          <rPr>
            <b/>
            <sz val="9"/>
            <color indexed="81"/>
            <rFont val="Tahoma"/>
            <family val="2"/>
          </rPr>
          <t>Hitachi Customer - 60 Drum</t>
        </r>
      </text>
    </comment>
  </commentList>
</comments>
</file>

<file path=xl/sharedStrings.xml><?xml version="1.0" encoding="utf-8"?>
<sst xmlns="http://schemas.openxmlformats.org/spreadsheetml/2006/main" count="5810" uniqueCount="1178">
  <si>
    <t>Brand</t>
  </si>
  <si>
    <t>Description</t>
  </si>
  <si>
    <t>Pack Size</t>
  </si>
  <si>
    <t>Unit Code</t>
  </si>
  <si>
    <t>Estimated Order Plan</t>
  </si>
  <si>
    <t>No.</t>
  </si>
  <si>
    <t>Part No</t>
  </si>
  <si>
    <t>Moving Item</t>
  </si>
  <si>
    <t>Month</t>
  </si>
  <si>
    <t>Avg sale</t>
  </si>
  <si>
    <t>Waiting Shipment (Qty)</t>
  </si>
  <si>
    <t>On The Way (Qty)</t>
  </si>
  <si>
    <t>At the Port (Qty)</t>
  </si>
  <si>
    <t>Avg Issue</t>
  </si>
  <si>
    <t>Estimated Stk in hand condition</t>
  </si>
  <si>
    <t>Branch Outstanding PO Qty</t>
  </si>
  <si>
    <t>Calculation based on W/H Issuing</t>
  </si>
  <si>
    <t>Calculation based on Actual Sales</t>
  </si>
  <si>
    <t>Final Order Qty</t>
  </si>
  <si>
    <t>Closing Balance Qty</t>
  </si>
  <si>
    <t>Lubricant</t>
  </si>
  <si>
    <t>2 months</t>
  </si>
  <si>
    <t>Importation Lead Time (PO ~ MAI)</t>
  </si>
  <si>
    <t>Tyre</t>
  </si>
  <si>
    <t>3 months</t>
  </si>
  <si>
    <t>Generator</t>
  </si>
  <si>
    <t>4 months</t>
  </si>
  <si>
    <t>Pump</t>
  </si>
  <si>
    <t>5 months</t>
  </si>
  <si>
    <t>Pending PO Qty</t>
  </si>
  <si>
    <t>Feb</t>
  </si>
  <si>
    <t>Mar</t>
  </si>
  <si>
    <t>Apr</t>
  </si>
  <si>
    <t>May</t>
  </si>
  <si>
    <t>Jun</t>
  </si>
  <si>
    <t>Jul</t>
  </si>
  <si>
    <t>Champion</t>
  </si>
  <si>
    <t>Spark Plug</t>
  </si>
  <si>
    <t>PRG7C</t>
  </si>
  <si>
    <t>Pcs</t>
  </si>
  <si>
    <t>RC10YC4</t>
  </si>
  <si>
    <t>Z9Y</t>
  </si>
  <si>
    <t>ECED</t>
  </si>
  <si>
    <t>ECED TBR 10.00R20, BT168,TT (Standard)</t>
  </si>
  <si>
    <t>10.00R20, BT168</t>
  </si>
  <si>
    <t>Set</t>
  </si>
  <si>
    <t>ECED TBR 10.00R20, BT188,TT (Standard)</t>
  </si>
  <si>
    <t>10.00R20, BT188</t>
  </si>
  <si>
    <t>ECED TBR 11.00R20, BT118,TT (Standard)</t>
  </si>
  <si>
    <t>11.00R20, BT118</t>
  </si>
  <si>
    <t>ECED TBR 11.00.R20, BT168,TT (Standard)</t>
  </si>
  <si>
    <t>11.00R20, BT168</t>
  </si>
  <si>
    <t>ECED TBR 11R22.5, BT218,TL</t>
  </si>
  <si>
    <t>11R22.5, BT218</t>
  </si>
  <si>
    <t>ECED TBR 265/70R19.5, BT 929, TL (Standard)</t>
  </si>
  <si>
    <t>265/70R19.5, BT929</t>
  </si>
  <si>
    <t>Valvoline</t>
  </si>
  <si>
    <t>4T Premium 20W40, SL, JASO MA</t>
  </si>
  <si>
    <t>x</t>
  </si>
  <si>
    <t>L</t>
  </si>
  <si>
    <t>Bottle</t>
  </si>
  <si>
    <t>All Fleet Premium 15W40, CI-4/SL</t>
  </si>
  <si>
    <t>Drum</t>
  </si>
  <si>
    <t>Can</t>
  </si>
  <si>
    <t>All Fleet Turbo 15W40, CF-4/SG</t>
  </si>
  <si>
    <t>Champ 4T 20W50, SG/CD</t>
  </si>
  <si>
    <t>Champ 4T Scooter 10W30 (24x1L)</t>
  </si>
  <si>
    <t>Champ 4T Scooter 10W40 (24x1L)</t>
  </si>
  <si>
    <t>Champ 4T Synth 10W40, SJ/JASO MA2</t>
  </si>
  <si>
    <t>804562 (807562)</t>
  </si>
  <si>
    <t>Crimson Grease, NLGI 3</t>
  </si>
  <si>
    <t>KG</t>
  </si>
  <si>
    <t>DEX III ATF</t>
  </si>
  <si>
    <t>Durablend 10W40, SN</t>
  </si>
  <si>
    <t>Gear Gard Super 140, GL-5</t>
  </si>
  <si>
    <t>Gear Oil Tube</t>
  </si>
  <si>
    <t>3140015-120</t>
  </si>
  <si>
    <t>Premium Conventional Motor Oil 10W30, SM/CF</t>
  </si>
  <si>
    <t>Premium Conventional Motor Oil 20W50, SM/CF</t>
  </si>
  <si>
    <t>Syn power 4T 10W30 (10x0.9L)</t>
  </si>
  <si>
    <t>795005(504930)</t>
  </si>
  <si>
    <t>SynPower 5W30, SN/GF-4</t>
  </si>
  <si>
    <t>SynPower 5W40, SN</t>
  </si>
  <si>
    <t>Ultramax AW 46</t>
  </si>
  <si>
    <t>Ultramax AW 68</t>
  </si>
  <si>
    <t>Valvoline Long Life Coolant RTU</t>
  </si>
  <si>
    <t>Volvo</t>
  </si>
  <si>
    <t>Diesel Engine Oil VDS-3 SAE 15W40</t>
  </si>
  <si>
    <t>can</t>
  </si>
  <si>
    <t>Gear Oil HD GL-5 SAE 80W-90</t>
  </si>
  <si>
    <t>VOE15067515</t>
  </si>
  <si>
    <t>Gear Oil HD GL-5 SAE 85W-140</t>
  </si>
  <si>
    <t>VOE15067522</t>
  </si>
  <si>
    <t>Lithium Grease EP2</t>
  </si>
  <si>
    <t>VOE15067640</t>
  </si>
  <si>
    <t>Super Gear Oil 75W80</t>
  </si>
  <si>
    <t>VOE15198387</t>
  </si>
  <si>
    <t>Super Hydraulic Oil ISO VG 68</t>
  </si>
  <si>
    <t>VOE15058191</t>
  </si>
  <si>
    <t>Ultra Diesel Engine Oil VDS-3 SAE 15W-40</t>
  </si>
  <si>
    <t>VOE15067197</t>
  </si>
  <si>
    <t>VOE15067404</t>
  </si>
  <si>
    <t>Volvo VCS Coolant Concentrate</t>
  </si>
  <si>
    <t>VOE15161234</t>
  </si>
  <si>
    <t>Zerex</t>
  </si>
  <si>
    <t>ZX HD Extended Life RTU AFC</t>
  </si>
  <si>
    <t>GA</t>
  </si>
  <si>
    <t>ZXEDRU1</t>
  </si>
  <si>
    <t>Champ 4T Scooter 10W30, SL/JASO MB</t>
  </si>
  <si>
    <t>FM</t>
  </si>
  <si>
    <t>ECED Tyre 8.25R16/14PR (BT166)</t>
  </si>
  <si>
    <t>8.25R16, BT166</t>
  </si>
  <si>
    <t>pcs</t>
  </si>
  <si>
    <t>ECED Tyre 8.25R16/14PR (BT168)</t>
  </si>
  <si>
    <t>8.25R16, BT168</t>
  </si>
  <si>
    <t>ECED TBR 10.00R20, BT118,TT (Standard)</t>
  </si>
  <si>
    <t>10.00R20, BT118</t>
  </si>
  <si>
    <t>ECED TBR 10.00R20, BT158,TT (Standard)</t>
  </si>
  <si>
    <t>10.00R20, BT158</t>
  </si>
  <si>
    <t>ECED TBR 11.00.R20, BT158,TT (Standard)</t>
  </si>
  <si>
    <t>11.00R20, BT158</t>
  </si>
  <si>
    <t>ECED TBR 11.00R20, BT188,TT (Standard)</t>
  </si>
  <si>
    <t>11.00R20, BT188</t>
  </si>
  <si>
    <t>ECED TBR 12.00R20, BT168, TT (Standard)</t>
  </si>
  <si>
    <t>12.00R20, BT168</t>
  </si>
  <si>
    <t>ECED TBR 12.00R20, BT188,TT (Standard)</t>
  </si>
  <si>
    <t>12.00R20, BT188</t>
  </si>
  <si>
    <t>ECED TBR 245/70R19.5, BT 926, TL (Standard)</t>
  </si>
  <si>
    <t>245/70R19.5, BT926</t>
  </si>
  <si>
    <t>ECED TBR Tyre 275/70R22.5 BT688</t>
  </si>
  <si>
    <t>275/70R22.5, BT688</t>
  </si>
  <si>
    <t>ECED TBR 7.00R16, BT360,TT (Standard)</t>
  </si>
  <si>
    <t>7.00R16, BT360</t>
  </si>
  <si>
    <t>ECED TBR 8.25R16LT, BT288,TT</t>
  </si>
  <si>
    <t>8.25R16, BT288</t>
  </si>
  <si>
    <t>ECED TBR 8.25R20, BT168,TT</t>
  </si>
  <si>
    <t>8.25R20, BT168</t>
  </si>
  <si>
    <t>ECED TBR 9.00R20, BT168,TT (Standard)</t>
  </si>
  <si>
    <t>9.00R20, BT168</t>
  </si>
  <si>
    <t>ECED TBR 9.00R20, BT188,TT (Standard)</t>
  </si>
  <si>
    <t>9.00R20, BT188</t>
  </si>
  <si>
    <t>ECED TBR 9.00R20, BT198,TT (Standard)</t>
  </si>
  <si>
    <t>9.00R20, BT198</t>
  </si>
  <si>
    <t>Tsurumi</t>
  </si>
  <si>
    <t>Tsurumi Engine Pump TE5-80H</t>
  </si>
  <si>
    <t>TE5-80H</t>
  </si>
  <si>
    <t>Unit</t>
  </si>
  <si>
    <t>Tsurumi Sewage 100C42.2, 380V/50Hz</t>
  </si>
  <si>
    <t>100C42.2, 380V/50Hz</t>
  </si>
  <si>
    <t>Tsurumi Submersible HS2.4S, 220V/50Hz</t>
  </si>
  <si>
    <t>HS2.4S, 220V/50Hz</t>
  </si>
  <si>
    <t>Tsurumi Submersible HS2.75S, 220V/50Hz</t>
  </si>
  <si>
    <t>HS2.75S, 220V/50Hz</t>
  </si>
  <si>
    <t>All Fleet Plus 30, CF/SF</t>
  </si>
  <si>
    <t>All Fleet Premium 20W50, CI-4/SL</t>
  </si>
  <si>
    <t>All Fleet Trubo 20W50, CF-4/SG</t>
  </si>
  <si>
    <t>Diesel Synthetic 5W40, CI-4/SL</t>
  </si>
  <si>
    <t>Gas Engine Oil Ultra 15W40</t>
  </si>
  <si>
    <t>Gear Gard Super 80W90, GL-5</t>
  </si>
  <si>
    <t>Gear Gard Super 90, GL-5</t>
  </si>
  <si>
    <t>Hydraulic Oil AW 46</t>
  </si>
  <si>
    <t>Ultramax AW 32</t>
  </si>
  <si>
    <t>Volvo Automatic Transmission Fluid</t>
  </si>
  <si>
    <t>VOE15067098</t>
  </si>
  <si>
    <t>Rear Axle Oil 85W140</t>
  </si>
  <si>
    <t>Volvo Transmission Fluid AT 102</t>
  </si>
  <si>
    <t>VOE15143928</t>
  </si>
  <si>
    <t>Volvo VCS Coolant Ready Mixed</t>
  </si>
  <si>
    <t>VOE15142332</t>
  </si>
  <si>
    <t>Yamaha</t>
  </si>
  <si>
    <t>Geanstar</t>
  </si>
  <si>
    <t>Carburetor (GSV7500RXE)</t>
  </si>
  <si>
    <t>unit</t>
  </si>
  <si>
    <t>MM</t>
  </si>
  <si>
    <t xml:space="preserve"> Halogen Bulbs</t>
  </si>
  <si>
    <t xml:space="preserve">x </t>
  </si>
  <si>
    <t>pc</t>
  </si>
  <si>
    <t>MH123535Q4-R</t>
  </si>
  <si>
    <t>ECED TBR 10.00R20, BT268,TT (Standard)</t>
  </si>
  <si>
    <t>10.00R20, BT268</t>
  </si>
  <si>
    <t>ECED TBR 10.00R20, BT568,TT (Standard)</t>
  </si>
  <si>
    <t>10.00R20, BT568</t>
  </si>
  <si>
    <t>ECED TBR 7.50R16LT, BT 168,TT</t>
  </si>
  <si>
    <t>7.50R16, BT168</t>
  </si>
  <si>
    <t>ECED TBR Tyre 8.25R20 BT166</t>
  </si>
  <si>
    <t>8.25R20, BT166</t>
  </si>
  <si>
    <t>Michelin</t>
  </si>
  <si>
    <t>12.00R24 XZH Tyre</t>
  </si>
  <si>
    <t>Road Stone</t>
  </si>
  <si>
    <t>PCR Tyre</t>
  </si>
  <si>
    <t>185/65R15 (4 Ply, CP672)</t>
  </si>
  <si>
    <t>155/0R12 (10 Ply, SR-BLOCK) (13310RS)</t>
  </si>
  <si>
    <t>245/75R16 (10 Ply, RO-A/T II) (13743RS)</t>
  </si>
  <si>
    <t>265/70R16 (4 Ply, RO-HT) (14857RS)</t>
  </si>
  <si>
    <t>185/65R14 (4 Ply, CP641)</t>
  </si>
  <si>
    <t>High Power Sand Pump</t>
  </si>
  <si>
    <t>GPN35.5</t>
  </si>
  <si>
    <t>CRI Deepwell S4S 8/15, W4A22S, Control Box</t>
  </si>
  <si>
    <t>S4S 8/15, W4A22S</t>
  </si>
  <si>
    <t>Tsurumi Submersible HS3.75S, 220V/50Hz</t>
  </si>
  <si>
    <t>HS3.75S, 220V/50Hz</t>
  </si>
  <si>
    <t>Tsurumi Submersible dewatering pump, single phase series</t>
  </si>
  <si>
    <t>HSD 2.55S</t>
  </si>
  <si>
    <t>Tsurumi Submersible HSZ2.4S, 220V/50Hz</t>
  </si>
  <si>
    <t>HSZ2.4S, 220V/50Hz</t>
  </si>
  <si>
    <t>Tsurumi Submersible KTV2-50, 220V/50Hz</t>
  </si>
  <si>
    <t>KTV2-50</t>
  </si>
  <si>
    <t>Tsurumi Submersible KTV2-80, 380V/50Hz</t>
  </si>
  <si>
    <t>KTV2-80, 380V/50Hz</t>
  </si>
  <si>
    <t>Tsurumi Submersible KTZ43.7, 380V/50Hz</t>
  </si>
  <si>
    <t>KTZ43.7, 380V/50Hz</t>
  </si>
  <si>
    <t>Tsurumi Submersible KTZ47.5, 380V/50Hz</t>
  </si>
  <si>
    <t>KTZ47.5, 380V/50Hz</t>
  </si>
  <si>
    <t>Tsurumi Submersible LSP1.4S, 220/50Hz</t>
  </si>
  <si>
    <t>LSP1.4S, 220/50Hz</t>
  </si>
  <si>
    <t>Tsurumi Submersible LB-800A/50 Hz</t>
  </si>
  <si>
    <t>LB-800A/50 Hz</t>
  </si>
  <si>
    <t>Tsurumi Submersible KRS2-150, 380V/50Hz</t>
  </si>
  <si>
    <t>KRS2-150, 380V/50Hz</t>
  </si>
  <si>
    <t>Tsurumi Slurry Pump KRS2-80, 380V/50Hz</t>
  </si>
  <si>
    <t>KRS2-80, 380V/50Hz</t>
  </si>
  <si>
    <t>Tsurumi  Submersible KTZ21.5, 380V/50Hz</t>
  </si>
  <si>
    <t>KTZ21.5, 380V/50Hz</t>
  </si>
  <si>
    <t>Tsurumi Submersible LB-480A, 220V/50Hz</t>
  </si>
  <si>
    <t>LB-480A, 220V/50Hz</t>
  </si>
  <si>
    <t>All Fleet Turbo 20W50, CF-4/SG</t>
  </si>
  <si>
    <t>Tsurumi Engine Pump TE5-50H</t>
  </si>
  <si>
    <t>TE5-50H</t>
  </si>
  <si>
    <t>Hydraulic Oil AW 68</t>
  </si>
  <si>
    <t>VOE15067157</t>
  </si>
  <si>
    <t>Volvo Gear Oil HD GL-5 SAE 85W-140</t>
  </si>
  <si>
    <t>VOE15067629</t>
  </si>
  <si>
    <t>Gearbox Oil SAE50</t>
  </si>
  <si>
    <t>Genuine Gear Oil GL-4 80W90</t>
  </si>
  <si>
    <t>99990-1Z03J</t>
  </si>
  <si>
    <t>Super Wet Brake Transaxle Oil</t>
  </si>
  <si>
    <t>VOE17429515</t>
  </si>
  <si>
    <t>Volvo Super Hydraulic Oil ISO VG 68</t>
  </si>
  <si>
    <t>VOE15058186</t>
  </si>
  <si>
    <t>Gasoline, Silent, 2-pole,Single Phase, 5.5KVA, 220V, 50Hz</t>
  </si>
  <si>
    <t>EDL7000SE</t>
  </si>
  <si>
    <t>Gasoline, Open, 2-pole,Single Phase, 5KVA, 220V, 50Hz</t>
  </si>
  <si>
    <t>EF7200E</t>
  </si>
  <si>
    <t>SM</t>
  </si>
  <si>
    <t>Aug</t>
  </si>
  <si>
    <t>Sep</t>
  </si>
  <si>
    <t>Oct</t>
  </si>
  <si>
    <t>VOE15058290</t>
  </si>
  <si>
    <t>UD</t>
  </si>
  <si>
    <t>Nov</t>
  </si>
  <si>
    <t>VOE15058299</t>
  </si>
  <si>
    <t>Dec</t>
  </si>
  <si>
    <t>1 x 20ft</t>
  </si>
  <si>
    <t>20 pallet</t>
  </si>
  <si>
    <t>4 drum / pallet</t>
  </si>
  <si>
    <t>Cube Pail</t>
  </si>
  <si>
    <t>32 can / pallet</t>
  </si>
  <si>
    <t>Round Pail</t>
  </si>
  <si>
    <t>36 can / pallet</t>
  </si>
  <si>
    <t>Pallet</t>
  </si>
  <si>
    <t>36 Can</t>
  </si>
  <si>
    <t>For MDY</t>
  </si>
  <si>
    <t>Mar'16</t>
  </si>
  <si>
    <t>Feb'16</t>
  </si>
  <si>
    <t>Jan'16</t>
  </si>
  <si>
    <t>Apr'16</t>
  </si>
  <si>
    <t>May'16</t>
  </si>
  <si>
    <t>Jun'16</t>
  </si>
  <si>
    <t>SD-LG</t>
  </si>
  <si>
    <t>Hydraulic Oil, VG68</t>
  </si>
  <si>
    <t>Jul'16</t>
  </si>
  <si>
    <t>Part No.</t>
  </si>
  <si>
    <t>Aug'16</t>
  </si>
  <si>
    <t>Sep'16</t>
  </si>
  <si>
    <t>Oct'16</t>
  </si>
  <si>
    <t>Nov'16</t>
  </si>
  <si>
    <t>Dec'16</t>
  </si>
  <si>
    <t>Order Qty</t>
  </si>
  <si>
    <t>Jan'17</t>
  </si>
  <si>
    <t>Feb'17</t>
  </si>
  <si>
    <t>Mar'17</t>
  </si>
  <si>
    <t>Apr'17</t>
  </si>
  <si>
    <t>May'17</t>
  </si>
  <si>
    <t>** Supplier don't produce this P/N in future.</t>
  </si>
  <si>
    <t>Jun'17</t>
  </si>
  <si>
    <t>Jul'17</t>
  </si>
  <si>
    <t>VOE17286292</t>
  </si>
  <si>
    <t>Aug'17</t>
  </si>
  <si>
    <t>Sep'17</t>
  </si>
  <si>
    <t>LF 3654</t>
  </si>
  <si>
    <t>FS 19573</t>
  </si>
  <si>
    <t>FF 5135</t>
  </si>
  <si>
    <t>FS 19624</t>
  </si>
  <si>
    <t>LF 670</t>
  </si>
  <si>
    <t>FH 23600</t>
  </si>
  <si>
    <t>FF 4036</t>
  </si>
  <si>
    <t>LF 3356</t>
  </si>
  <si>
    <t>LF 3642</t>
  </si>
  <si>
    <t>LF 3376</t>
  </si>
  <si>
    <t>212013S</t>
  </si>
  <si>
    <t>3A111-19130</t>
  </si>
  <si>
    <t>AA 2955</t>
  </si>
  <si>
    <t>AA 2956</t>
  </si>
  <si>
    <t>AF 1658K</t>
  </si>
  <si>
    <t>AF 1791</t>
  </si>
  <si>
    <t>AF 1811</t>
  </si>
  <si>
    <t>AF 1828</t>
  </si>
  <si>
    <t>AF 1840</t>
  </si>
  <si>
    <t>AF 1841</t>
  </si>
  <si>
    <t>AF 1862</t>
  </si>
  <si>
    <t>AF 1863</t>
  </si>
  <si>
    <t>AF 1894</t>
  </si>
  <si>
    <t>AF 1902M</t>
  </si>
  <si>
    <t>AF 1903M</t>
  </si>
  <si>
    <t>AF 1913</t>
  </si>
  <si>
    <t>AF 1934M</t>
  </si>
  <si>
    <t>AF 1935M</t>
  </si>
  <si>
    <t>AF 25064</t>
  </si>
  <si>
    <t>AF 25088</t>
  </si>
  <si>
    <t>AF 25125M</t>
  </si>
  <si>
    <t>AF 25126M</t>
  </si>
  <si>
    <t>AF 25267</t>
  </si>
  <si>
    <t>AF 25278</t>
  </si>
  <si>
    <t>AF 25291</t>
  </si>
  <si>
    <t>AF 25384</t>
  </si>
  <si>
    <t>AF 25412</t>
  </si>
  <si>
    <t>AF 25413</t>
  </si>
  <si>
    <t>AF 25414</t>
  </si>
  <si>
    <t>AF 25438</t>
  </si>
  <si>
    <t>AF 25484</t>
  </si>
  <si>
    <t>AF 25492</t>
  </si>
  <si>
    <t>AF 25526</t>
  </si>
  <si>
    <t>AF 25539</t>
  </si>
  <si>
    <t>AF 25553</t>
  </si>
  <si>
    <t>AF 25555</t>
  </si>
  <si>
    <t>AF 25557</t>
  </si>
  <si>
    <t>AF 25589</t>
  </si>
  <si>
    <t>AF 25593</t>
  </si>
  <si>
    <t>AF 25618</t>
  </si>
  <si>
    <t>AF 25624</t>
  </si>
  <si>
    <t>AF 25708M</t>
  </si>
  <si>
    <t>AF 25957</t>
  </si>
  <si>
    <t>AF 26207</t>
  </si>
  <si>
    <t>AF 26208</t>
  </si>
  <si>
    <t>AF 332</t>
  </si>
  <si>
    <t>AF 335M</t>
  </si>
  <si>
    <t>AF 4060</t>
  </si>
  <si>
    <t>AF 4100</t>
  </si>
  <si>
    <t>AF 4158</t>
  </si>
  <si>
    <t>AF 4159</t>
  </si>
  <si>
    <t>AF 421M</t>
  </si>
  <si>
    <t>AF 424</t>
  </si>
  <si>
    <t>AF 435 KM</t>
  </si>
  <si>
    <t>AF 4504M</t>
  </si>
  <si>
    <t>AF 4553M</t>
  </si>
  <si>
    <t>AF 4554M</t>
  </si>
  <si>
    <t>AF 4567</t>
  </si>
  <si>
    <t>AF 4609</t>
  </si>
  <si>
    <t>AF 4701</t>
  </si>
  <si>
    <t>AF 4838</t>
  </si>
  <si>
    <t>AF 4840</t>
  </si>
  <si>
    <t>AF 4895</t>
  </si>
  <si>
    <t>AF 4896</t>
  </si>
  <si>
    <t>AF 4903</t>
  </si>
  <si>
    <t>AF 490M</t>
  </si>
  <si>
    <t>AF 4939</t>
  </si>
  <si>
    <t>AF 4970</t>
  </si>
  <si>
    <t>AF 820M</t>
  </si>
  <si>
    <t>AF 827</t>
  </si>
  <si>
    <t>AF 875M</t>
  </si>
  <si>
    <t>AF 876</t>
  </si>
  <si>
    <t>AF 890</t>
  </si>
  <si>
    <t>AF 891</t>
  </si>
  <si>
    <t>AF 928M</t>
  </si>
  <si>
    <t>AF 971</t>
  </si>
  <si>
    <t>AF 975M</t>
  </si>
  <si>
    <t>AH 1135M</t>
  </si>
  <si>
    <t>AH 1138</t>
  </si>
  <si>
    <t>AH 1183</t>
  </si>
  <si>
    <t>AH 1197</t>
  </si>
  <si>
    <t>FF 105</t>
  </si>
  <si>
    <t>FF 167</t>
  </si>
  <si>
    <t>FF 185</t>
  </si>
  <si>
    <t>FF 205</t>
  </si>
  <si>
    <t>FF 211</t>
  </si>
  <si>
    <t>FF 234</t>
  </si>
  <si>
    <t>FF 246</t>
  </si>
  <si>
    <t>FF 42000</t>
  </si>
  <si>
    <t>FF 42003</t>
  </si>
  <si>
    <t>FF 5021</t>
  </si>
  <si>
    <t>FF 5029</t>
  </si>
  <si>
    <t>FF 5030</t>
  </si>
  <si>
    <t>FF 5036</t>
  </si>
  <si>
    <t>FF 5037</t>
  </si>
  <si>
    <t>FF 5045</t>
  </si>
  <si>
    <t>FF 5053</t>
  </si>
  <si>
    <t>FF 5069</t>
  </si>
  <si>
    <t>FF 5076</t>
  </si>
  <si>
    <t>FF 5078</t>
  </si>
  <si>
    <t>FF 5087</t>
  </si>
  <si>
    <t>FF 5089</t>
  </si>
  <si>
    <t>FF 5108</t>
  </si>
  <si>
    <t>FF 5114</t>
  </si>
  <si>
    <t>FF 5160</t>
  </si>
  <si>
    <t>FF 5172</t>
  </si>
  <si>
    <t>FF 5245</t>
  </si>
  <si>
    <t>FF 5253</t>
  </si>
  <si>
    <t>FF 5300</t>
  </si>
  <si>
    <t>FF 5304</t>
  </si>
  <si>
    <t>FF 5319</t>
  </si>
  <si>
    <t>FF 5320</t>
  </si>
  <si>
    <t>FF 5321</t>
  </si>
  <si>
    <t>FF 5367</t>
  </si>
  <si>
    <t>FF 5511</t>
  </si>
  <si>
    <t>FF 5713</t>
  </si>
  <si>
    <t>FF 5714</t>
  </si>
  <si>
    <t>FF 5788</t>
  </si>
  <si>
    <t>FH 23200</t>
  </si>
  <si>
    <t>FH 23302</t>
  </si>
  <si>
    <t>FS 1000</t>
  </si>
  <si>
    <t>FS 1006</t>
  </si>
  <si>
    <t>FS 1007</t>
  </si>
  <si>
    <t>FS 1040</t>
  </si>
  <si>
    <t>FS 1201</t>
  </si>
  <si>
    <t>FS 1206</t>
  </si>
  <si>
    <t>FS 1212</t>
  </si>
  <si>
    <t>FS 1216</t>
  </si>
  <si>
    <t>FS 1218</t>
  </si>
  <si>
    <t>FS 1240</t>
  </si>
  <si>
    <t>FS 1280</t>
  </si>
  <si>
    <t>FS 19516</t>
  </si>
  <si>
    <t>FS 19530</t>
  </si>
  <si>
    <t>FS 19531</t>
  </si>
  <si>
    <t>FS 19532</t>
  </si>
  <si>
    <t>FS 19555</t>
  </si>
  <si>
    <t>FS 19730</t>
  </si>
  <si>
    <t>FS 19761</t>
  </si>
  <si>
    <t>FS 20009</t>
  </si>
  <si>
    <t>FS 20202</t>
  </si>
  <si>
    <t>FS 20203</t>
  </si>
  <si>
    <t>HF 28804</t>
  </si>
  <si>
    <t>HF 28909</t>
  </si>
  <si>
    <t>HF 28938</t>
  </si>
  <si>
    <t>HF 28977</t>
  </si>
  <si>
    <t>HF 28978</t>
  </si>
  <si>
    <t>HF 30724</t>
  </si>
  <si>
    <t>HF 35018</t>
  </si>
  <si>
    <t>HF 35195</t>
  </si>
  <si>
    <t>HF 6003</t>
  </si>
  <si>
    <t>HF 6072</t>
  </si>
  <si>
    <t>HF 6087</t>
  </si>
  <si>
    <t>HF 6098</t>
  </si>
  <si>
    <t>HF 6117</t>
  </si>
  <si>
    <t>HF 6177</t>
  </si>
  <si>
    <t>HF 6201</t>
  </si>
  <si>
    <t>HF 6202</t>
  </si>
  <si>
    <t>HF 6213</t>
  </si>
  <si>
    <t>HF 6243</t>
  </si>
  <si>
    <t>HF 6317</t>
  </si>
  <si>
    <t>HF 6319</t>
  </si>
  <si>
    <t>HF 6354</t>
  </si>
  <si>
    <t>HF 6356</t>
  </si>
  <si>
    <t>HF 6365</t>
  </si>
  <si>
    <t>HF 6376</t>
  </si>
  <si>
    <t>HF 6510</t>
  </si>
  <si>
    <t>HF 6554</t>
  </si>
  <si>
    <t>HF 6564</t>
  </si>
  <si>
    <t>HF 6586</t>
  </si>
  <si>
    <t>HF 6610</t>
  </si>
  <si>
    <t>HF 6711</t>
  </si>
  <si>
    <t>HF 6780</t>
  </si>
  <si>
    <t>HF 6820</t>
  </si>
  <si>
    <t>HF 6836</t>
  </si>
  <si>
    <t>HF 7842</t>
  </si>
  <si>
    <t>HF 7947</t>
  </si>
  <si>
    <t>HF 7954</t>
  </si>
  <si>
    <t>HF 7999</t>
  </si>
  <si>
    <t>K2647</t>
  </si>
  <si>
    <t>LF 16029</t>
  </si>
  <si>
    <t>LF 16226</t>
  </si>
  <si>
    <t>LF 16250</t>
  </si>
  <si>
    <t>LF 3000</t>
  </si>
  <si>
    <t>LF 3319</t>
  </si>
  <si>
    <t>LF 3324</t>
  </si>
  <si>
    <t>LF 3325</t>
  </si>
  <si>
    <t>LF 3342</t>
  </si>
  <si>
    <t>LF 3345</t>
  </si>
  <si>
    <t>LF 3346</t>
  </si>
  <si>
    <t>LF 3349</t>
  </si>
  <si>
    <t>LF 3367</t>
  </si>
  <si>
    <t>LF 3380</t>
  </si>
  <si>
    <t>LF 3382</t>
  </si>
  <si>
    <t>LF 3384</t>
  </si>
  <si>
    <t>LF 3386</t>
  </si>
  <si>
    <t>LF 3400</t>
  </si>
  <si>
    <t>LF 3406</t>
  </si>
  <si>
    <t>LF 3433</t>
  </si>
  <si>
    <t>LF 3435</t>
  </si>
  <si>
    <t>LF 3462</t>
  </si>
  <si>
    <t>LF 3468</t>
  </si>
  <si>
    <t>LF 3478</t>
  </si>
  <si>
    <t>LF 3485</t>
  </si>
  <si>
    <t>LF 3542</t>
  </si>
  <si>
    <t>LF 3546</t>
  </si>
  <si>
    <t>LF 3563</t>
  </si>
  <si>
    <t>LF 3564</t>
  </si>
  <si>
    <t>LF 3567</t>
  </si>
  <si>
    <t>LF 3586</t>
  </si>
  <si>
    <t>LF 3618</t>
  </si>
  <si>
    <t>LF 3629</t>
  </si>
  <si>
    <t>LF 3664</t>
  </si>
  <si>
    <t>LF 3684</t>
  </si>
  <si>
    <t>LF 3689</t>
  </si>
  <si>
    <t>LF 3703</t>
  </si>
  <si>
    <t>LF 3706</t>
  </si>
  <si>
    <t>LF 3797</t>
  </si>
  <si>
    <t>LF 3806</t>
  </si>
  <si>
    <t>LF 3828</t>
  </si>
  <si>
    <t>LF 3830</t>
  </si>
  <si>
    <t>LF 3855</t>
  </si>
  <si>
    <t>LF 3883</t>
  </si>
  <si>
    <t>LF 3959</t>
  </si>
  <si>
    <t>LF 4045</t>
  </si>
  <si>
    <t>LF 4054</t>
  </si>
  <si>
    <t>LF 516</t>
  </si>
  <si>
    <t>LF 519</t>
  </si>
  <si>
    <t>LF 551A</t>
  </si>
  <si>
    <t>LF 667</t>
  </si>
  <si>
    <t>LF 678</t>
  </si>
  <si>
    <t>LF 688</t>
  </si>
  <si>
    <t>LF 691</t>
  </si>
  <si>
    <t>LF 691A</t>
  </si>
  <si>
    <t>LF 699</t>
  </si>
  <si>
    <t>LF 701</t>
  </si>
  <si>
    <t>LF 747</t>
  </si>
  <si>
    <t>LF 750B</t>
  </si>
  <si>
    <t>LF 760</t>
  </si>
  <si>
    <t>LF 777</t>
  </si>
  <si>
    <t>LF 9000</t>
  </si>
  <si>
    <t>LF 9009</t>
  </si>
  <si>
    <t>LF 9050</t>
  </si>
  <si>
    <t>LF 9070</t>
  </si>
  <si>
    <t>LF 9080</t>
  </si>
  <si>
    <t>LF 9747</t>
  </si>
  <si>
    <t>P 181056</t>
  </si>
  <si>
    <t>P 550105</t>
  </si>
  <si>
    <t>P 550367</t>
  </si>
  <si>
    <t>P 551423</t>
  </si>
  <si>
    <t>P 551424</t>
  </si>
  <si>
    <t>P 552603</t>
  </si>
  <si>
    <t>P 821575(N)</t>
  </si>
  <si>
    <t>P124046</t>
  </si>
  <si>
    <t>P124047</t>
  </si>
  <si>
    <t>P127308</t>
  </si>
  <si>
    <t>P127309</t>
  </si>
  <si>
    <t>P145701</t>
  </si>
  <si>
    <t>P145702</t>
  </si>
  <si>
    <t>P 164381(N)</t>
  </si>
  <si>
    <t>P165672</t>
  </si>
  <si>
    <t>P170480</t>
  </si>
  <si>
    <t>P171618</t>
  </si>
  <si>
    <t>P172464</t>
  </si>
  <si>
    <t>P173238</t>
  </si>
  <si>
    <t>P176208</t>
  </si>
  <si>
    <t>P181039</t>
  </si>
  <si>
    <t>P181087</t>
  </si>
  <si>
    <t>P182064</t>
  </si>
  <si>
    <t>P182070</t>
  </si>
  <si>
    <t>P500014</t>
  </si>
  <si>
    <t>P500178</t>
  </si>
  <si>
    <t>P500179</t>
  </si>
  <si>
    <t>P500186</t>
  </si>
  <si>
    <t>P500187</t>
  </si>
  <si>
    <t>P500188</t>
  </si>
  <si>
    <t>P500189</t>
  </si>
  <si>
    <t>P502270</t>
  </si>
  <si>
    <t>P502363</t>
  </si>
  <si>
    <t>P502364</t>
  </si>
  <si>
    <t>P502901</t>
  </si>
  <si>
    <t>P505957</t>
  </si>
  <si>
    <t>P505982</t>
  </si>
  <si>
    <t>P528708</t>
  </si>
  <si>
    <t>P529591</t>
  </si>
  <si>
    <t>P532473</t>
  </si>
  <si>
    <t>P532474</t>
  </si>
  <si>
    <t>P532501</t>
  </si>
  <si>
    <t>P532502</t>
  </si>
  <si>
    <t>P537876</t>
  </si>
  <si>
    <t>P537877</t>
  </si>
  <si>
    <t>P550372</t>
  </si>
  <si>
    <t>P550391</t>
  </si>
  <si>
    <t>P550399</t>
  </si>
  <si>
    <t>P550425</t>
  </si>
  <si>
    <t>P550467</t>
  </si>
  <si>
    <t>P550529</t>
  </si>
  <si>
    <t>P550577</t>
  </si>
  <si>
    <t>P550588</t>
  </si>
  <si>
    <t>P550596</t>
  </si>
  <si>
    <t>P550625</t>
  </si>
  <si>
    <t>P550626</t>
  </si>
  <si>
    <t>P550662</t>
  </si>
  <si>
    <t>P550900</t>
  </si>
  <si>
    <t>P550958</t>
  </si>
  <si>
    <t>P550959</t>
  </si>
  <si>
    <t>P551313</t>
  </si>
  <si>
    <t>P551329</t>
  </si>
  <si>
    <t>P551352</t>
  </si>
  <si>
    <t>FF 5052</t>
  </si>
  <si>
    <t>AF 4150</t>
  </si>
  <si>
    <t>P163419</t>
  </si>
  <si>
    <t>P551670</t>
  </si>
  <si>
    <t>P551746</t>
  </si>
  <si>
    <t>P551808</t>
  </si>
  <si>
    <t>P552096</t>
  </si>
  <si>
    <t>P552564</t>
  </si>
  <si>
    <t>P553000</t>
  </si>
  <si>
    <t>P553004</t>
  </si>
  <si>
    <t>P553191</t>
  </si>
  <si>
    <t>P553771</t>
  </si>
  <si>
    <t>P554004</t>
  </si>
  <si>
    <t>P554004 (N)</t>
  </si>
  <si>
    <t>P554005</t>
  </si>
  <si>
    <t>P554073</t>
  </si>
  <si>
    <t>P554403</t>
  </si>
  <si>
    <t>P554407</t>
  </si>
  <si>
    <t>P554620</t>
  </si>
  <si>
    <t>P556005</t>
  </si>
  <si>
    <t>P557440</t>
  </si>
  <si>
    <t>P557500</t>
  </si>
  <si>
    <t>P558000</t>
  </si>
  <si>
    <t>P558615</t>
  </si>
  <si>
    <t>P558616</t>
  </si>
  <si>
    <t>P776696</t>
  </si>
  <si>
    <t>P777279</t>
  </si>
  <si>
    <t>P777409</t>
  </si>
  <si>
    <t>P777868</t>
  </si>
  <si>
    <t>P777869</t>
  </si>
  <si>
    <t>P777871</t>
  </si>
  <si>
    <t>P777875</t>
  </si>
  <si>
    <t>P778994</t>
  </si>
  <si>
    <t>P780036</t>
  </si>
  <si>
    <t>P781398</t>
  </si>
  <si>
    <t>P781399</t>
  </si>
  <si>
    <t>P782811</t>
  </si>
  <si>
    <t>P782857</t>
  </si>
  <si>
    <t>P812363</t>
  </si>
  <si>
    <t>P821883</t>
  </si>
  <si>
    <t>P821908</t>
  </si>
  <si>
    <t>P827653</t>
  </si>
  <si>
    <t>WF 2053</t>
  </si>
  <si>
    <t>WF 2054</t>
  </si>
  <si>
    <t>WF 2071</t>
  </si>
  <si>
    <t>WF 2073</t>
  </si>
  <si>
    <t>WF 2074</t>
  </si>
  <si>
    <t>WF 2075</t>
  </si>
  <si>
    <t>WF 2076</t>
  </si>
  <si>
    <t>WF 2096</t>
  </si>
  <si>
    <t>WF 2108</t>
  </si>
  <si>
    <t>WF 2109</t>
  </si>
  <si>
    <t>WF 2126</t>
  </si>
  <si>
    <t>P550318</t>
  </si>
  <si>
    <t>P552203</t>
  </si>
  <si>
    <t>P502016</t>
  </si>
  <si>
    <t>P551429</t>
  </si>
  <si>
    <t>FS 19870</t>
  </si>
  <si>
    <t>LF 3805</t>
  </si>
  <si>
    <t>LF 3894</t>
  </si>
  <si>
    <t>LF 3379</t>
  </si>
  <si>
    <t>LF 9031</t>
  </si>
  <si>
    <t>LF 16110</t>
  </si>
  <si>
    <t>LF 3849</t>
  </si>
  <si>
    <t>P165876</t>
  </si>
  <si>
    <t>C8901</t>
  </si>
  <si>
    <t>P552075</t>
  </si>
  <si>
    <t>AF25454</t>
  </si>
  <si>
    <t>AF 872</t>
  </si>
  <si>
    <t>AH1100</t>
  </si>
  <si>
    <t>FF 235</t>
  </si>
  <si>
    <t>C1316</t>
  </si>
  <si>
    <t>P118343</t>
  </si>
  <si>
    <t>FF5507</t>
  </si>
  <si>
    <t>TPK1025</t>
  </si>
  <si>
    <t>15607-2190L</t>
  </si>
  <si>
    <t>C1717</t>
  </si>
  <si>
    <t>FF5421</t>
  </si>
  <si>
    <t>LF3970</t>
  </si>
  <si>
    <t>1030-61460</t>
  </si>
  <si>
    <t>EDL26000TE</t>
  </si>
  <si>
    <t>EDL11000SE</t>
  </si>
  <si>
    <t>EDL13000STE</t>
  </si>
  <si>
    <t>EF12000E</t>
  </si>
  <si>
    <t>GSV7500REX</t>
  </si>
  <si>
    <t>EDL11000E</t>
  </si>
  <si>
    <t>EDL16000E</t>
  </si>
  <si>
    <t>EDL21000E</t>
  </si>
  <si>
    <t>EDL13000TE</t>
  </si>
  <si>
    <t>EDL20000TE</t>
  </si>
  <si>
    <t>EDL18000STE</t>
  </si>
  <si>
    <t>EDL30000STE</t>
  </si>
  <si>
    <t>EF13000TE</t>
  </si>
  <si>
    <t>EF6600E</t>
  </si>
  <si>
    <t>SGB3001Ha</t>
  </si>
  <si>
    <t>SGB7001Ha</t>
  </si>
  <si>
    <t>SGB7001HSa</t>
  </si>
  <si>
    <t>VOE15067644</t>
  </si>
  <si>
    <t>VOE17212028</t>
  </si>
  <si>
    <t>VOE15067513</t>
  </si>
  <si>
    <t>VOE15067446</t>
  </si>
  <si>
    <t>VOE17232682</t>
  </si>
  <si>
    <t>HSL-GEP3</t>
  </si>
  <si>
    <t>ISO VG 220</t>
  </si>
  <si>
    <t>L-EP3</t>
  </si>
  <si>
    <t>EP3 L-G</t>
  </si>
  <si>
    <t>Turbine Oil ISO VG46</t>
  </si>
  <si>
    <t>Hydraulic Oil ISO 46</t>
  </si>
  <si>
    <t>Engine Oil 15W40 CI-4</t>
  </si>
  <si>
    <t>Gear Oil SAE 90</t>
  </si>
  <si>
    <t>Grease EP-2</t>
  </si>
  <si>
    <t>Gear Oil SAE 40</t>
  </si>
  <si>
    <t>Turbine Oil VG 46</t>
  </si>
  <si>
    <t>Gear Oil SAE 140</t>
  </si>
  <si>
    <t>Turbine Oil VG 32</t>
  </si>
  <si>
    <t>Gear Oil SAE 50</t>
  </si>
  <si>
    <t>Turbine Oil ISO VG32</t>
  </si>
  <si>
    <t>SRA15036348</t>
  </si>
  <si>
    <t>KRS2-100, 380V/50Hz</t>
  </si>
  <si>
    <t>021-007-43_HS 2.4SImpeller</t>
  </si>
  <si>
    <t>021L1617-9</t>
  </si>
  <si>
    <t>021L8012-9</t>
  </si>
  <si>
    <t>022748-18</t>
  </si>
  <si>
    <t>032 11117</t>
  </si>
  <si>
    <t>50 PUMA2.15S</t>
  </si>
  <si>
    <t>80 ~ 100</t>
  </si>
  <si>
    <t>801-02155223</t>
  </si>
  <si>
    <t>801-02155412-9</t>
  </si>
  <si>
    <t>801024-174139</t>
  </si>
  <si>
    <t>801026-105229</t>
  </si>
  <si>
    <t>801026-144239</t>
  </si>
  <si>
    <t>Coupling 2</t>
  </si>
  <si>
    <t>Coupling 3</t>
  </si>
  <si>
    <t>LSC1.4S, 220/50Hz</t>
  </si>
  <si>
    <t>LH 311 (coupling 3 inch)</t>
  </si>
  <si>
    <t>KTZ22.2, 380V/50Hz</t>
  </si>
  <si>
    <t>GPN3-80, 380V/50Hz</t>
  </si>
  <si>
    <t>S4P 10/10, W4A22S</t>
  </si>
  <si>
    <t>S4P 8/18, W4A22S</t>
  </si>
  <si>
    <t>S4P 5/09, W4A 11S</t>
  </si>
  <si>
    <t>S4S 8/07, W4N 11S</t>
  </si>
  <si>
    <t>S4S 8/10, W4A 15S</t>
  </si>
  <si>
    <t>S4S 8/12, W4A 22S</t>
  </si>
  <si>
    <t>KTZ45.5, 380V/50Hz</t>
  </si>
  <si>
    <t>80C21.5,380V/50Hz</t>
  </si>
  <si>
    <t>KTZ23.7, 380V/50Hz</t>
  </si>
  <si>
    <t>KTZ35.5, 380V/50Hz</t>
  </si>
  <si>
    <t>50C2.75, 380V/50Hz</t>
  </si>
  <si>
    <t>KTZ32.2, 380V/50Hz</t>
  </si>
  <si>
    <t>TF516MH</t>
  </si>
  <si>
    <t>TF 745 MH</t>
  </si>
  <si>
    <t>SF 756 MZ</t>
  </si>
  <si>
    <t>LH 311(Coupling 3)</t>
  </si>
  <si>
    <t>SRV2000 - 65B</t>
  </si>
  <si>
    <t>SC11H-M</t>
  </si>
  <si>
    <t>75mm x 6m (N)</t>
  </si>
  <si>
    <t>single phase series</t>
  </si>
  <si>
    <t>three phase series</t>
  </si>
  <si>
    <t>65mm x 20mm</t>
  </si>
  <si>
    <t>Connector</t>
  </si>
  <si>
    <t>FB 0009</t>
  </si>
  <si>
    <t>S-0001</t>
  </si>
  <si>
    <t>NRN0001</t>
  </si>
  <si>
    <t>SN 0001</t>
  </si>
  <si>
    <t>SRV2000 - 75B</t>
  </si>
  <si>
    <t>FLP 0001</t>
  </si>
  <si>
    <t>65mmx6m (N)</t>
  </si>
  <si>
    <t>7000 HEL With Handle</t>
  </si>
  <si>
    <t>7000 HEL</t>
  </si>
  <si>
    <t>KTV2.50/50HZ/400V</t>
  </si>
  <si>
    <t>W4N-11S</t>
  </si>
  <si>
    <t>CM-5WE-11S</t>
  </si>
  <si>
    <t>S4P-5/12, W4A 15</t>
  </si>
  <si>
    <t>W4A-15S</t>
  </si>
  <si>
    <t>S4P 10/15</t>
  </si>
  <si>
    <t>CM-5WE-15S</t>
  </si>
  <si>
    <t>HSZ3.75S, 220V/50Hz</t>
  </si>
  <si>
    <t>GPN3-100, 380V/50Hz</t>
  </si>
  <si>
    <t>J1409</t>
  </si>
  <si>
    <t>Bend 80</t>
  </si>
  <si>
    <t>JH 168F</t>
  </si>
  <si>
    <t>TVM4-40, Single Phase</t>
  </si>
  <si>
    <t>TVM4-50, Three Phase</t>
  </si>
  <si>
    <t>TVM4-50, Single Phase</t>
  </si>
  <si>
    <t>TVM4-80, Three Phase</t>
  </si>
  <si>
    <t>TVM2.180, Three Phase</t>
  </si>
  <si>
    <t>TVM4-190, Three Phase</t>
  </si>
  <si>
    <t>THM8-20, Single Phase</t>
  </si>
  <si>
    <t>THM8-30, Single Phase</t>
  </si>
  <si>
    <t>THM8-30, Three Phase</t>
  </si>
  <si>
    <t>THM8-40, Three Phase</t>
  </si>
  <si>
    <t>THM8-50, Three Phase</t>
  </si>
  <si>
    <t>THM2-30, Single Phase</t>
  </si>
  <si>
    <t>THM2-60, Single Phase</t>
  </si>
  <si>
    <t>TSM60-0.37, Single Phase</t>
  </si>
  <si>
    <t>TSM60-0.55, Single Phase</t>
  </si>
  <si>
    <t>TSM60-0.75, Single Phase</t>
  </si>
  <si>
    <t>TSM60-0.75, Three Phase</t>
  </si>
  <si>
    <t>11R22.5, BT398</t>
  </si>
  <si>
    <t>10.00R20, YB268</t>
  </si>
  <si>
    <t>11R22.5, BT388</t>
  </si>
  <si>
    <t>11R22.5, BT588</t>
  </si>
  <si>
    <t>11R22.5, BT219</t>
  </si>
  <si>
    <t>11R22.5, BT388N</t>
  </si>
  <si>
    <t>11R22.5, BT768</t>
  </si>
  <si>
    <t>10.00R20, BT198</t>
  </si>
  <si>
    <t>10.00R20, BT166</t>
  </si>
  <si>
    <t>7.50R16, BT288</t>
  </si>
  <si>
    <t>11.00R20, BT198</t>
  </si>
  <si>
    <t>12.00R20, BT158</t>
  </si>
  <si>
    <t>12R22.5, BT218</t>
  </si>
  <si>
    <t>12.00R20, BT128</t>
  </si>
  <si>
    <t>6.50 x 15</t>
  </si>
  <si>
    <t>165/70R13 (4 Ply, CP661) (12218RS)</t>
  </si>
  <si>
    <t>7.00 x 16</t>
  </si>
  <si>
    <t>6.00 x 15</t>
  </si>
  <si>
    <t>275/70R22.5, BT215</t>
  </si>
  <si>
    <t>7.50R16, 300</t>
  </si>
  <si>
    <t>8.25R16, 300</t>
  </si>
  <si>
    <t>8.25R20, 300</t>
  </si>
  <si>
    <t>9.00R20, 300</t>
  </si>
  <si>
    <t>10.00R20, 300</t>
  </si>
  <si>
    <t>10.00R20, 306</t>
  </si>
  <si>
    <t>10.00R20, 386</t>
  </si>
  <si>
    <t>11.00R20, 309</t>
  </si>
  <si>
    <t>11.00R20, 300</t>
  </si>
  <si>
    <t>11.00R20, 306</t>
  </si>
  <si>
    <t>11.00R20, 386</t>
  </si>
  <si>
    <t>11R22.5, 100</t>
  </si>
  <si>
    <t>245/70R19.5, 366</t>
  </si>
  <si>
    <t>265/70R19.5, 785</t>
  </si>
  <si>
    <t>6.50R15, LRP128</t>
  </si>
  <si>
    <t>155R12, LRP158</t>
  </si>
  <si>
    <t>6.50-10</t>
  </si>
  <si>
    <t>7.50R16, BT166</t>
  </si>
  <si>
    <t>14.00x24 (102), 20Ply</t>
  </si>
  <si>
    <t>Tube for Deutz Fahr Tyre(14.9-28)</t>
  </si>
  <si>
    <t>Tube for Deutz Fahr Tyre(460/85R34)</t>
  </si>
  <si>
    <t>Tube for Deutz Fahr Tyre(420/85R24)</t>
  </si>
  <si>
    <t>Tube for Wheel Loader Tyre (23.5R25)</t>
  </si>
  <si>
    <t>C1240</t>
  </si>
  <si>
    <t>Liner for Wheel Loader Tyre(19.5R24)</t>
  </si>
  <si>
    <t>Tube for TBR Tyre (10.00R20)</t>
  </si>
  <si>
    <t>Tube for Deutz Fahr Tyre(16.9R30)</t>
  </si>
  <si>
    <t>IV500432</t>
  </si>
  <si>
    <t>VV3246</t>
  </si>
  <si>
    <t>PYBF12</t>
  </si>
  <si>
    <t>Tube for TBR Tyre (9.00R20)</t>
  </si>
  <si>
    <t>Tyre Alloy Wheel for 7.50R16</t>
  </si>
  <si>
    <t>Liner for Tyre Size 9.00R20</t>
  </si>
  <si>
    <t>OTR Tyre 17.5-25</t>
  </si>
  <si>
    <t>Tube for Deutz Fahr Tyre(12.4-24)</t>
  </si>
  <si>
    <t>Tube for Deutz Fahr Tyre(16.9-24)</t>
  </si>
  <si>
    <t>3140115-120</t>
  </si>
  <si>
    <t>LF3716</t>
  </si>
  <si>
    <t>ENGINE N (300g)</t>
  </si>
  <si>
    <t>ENGINE N(500g)</t>
  </si>
  <si>
    <t>205/75R17.5, 366</t>
  </si>
  <si>
    <t>Liner for Tyre Size 23.5x25</t>
  </si>
  <si>
    <t>185/70R14, WP15</t>
  </si>
  <si>
    <t>P265/75R16, GT02</t>
  </si>
  <si>
    <t>OTR Tyre 23.1x26</t>
  </si>
  <si>
    <t>Tube for Deutz Faur Tyre(11.2-16)</t>
  </si>
  <si>
    <t>Tube for Deutz Fahr Tyre(18.4-34)</t>
  </si>
  <si>
    <t>Tube for Deutz Fahr Tyre (11.2-24)</t>
  </si>
  <si>
    <t>6.50R16, BT360</t>
  </si>
  <si>
    <t>DOT-4</t>
  </si>
  <si>
    <t>Tube for Deutz Faur Tyre(11.2-20)</t>
  </si>
  <si>
    <t>7.00R15</t>
  </si>
  <si>
    <t>28 x 9-15</t>
  </si>
  <si>
    <t>65mm x 20m (N)</t>
  </si>
  <si>
    <t>8.25R20</t>
  </si>
  <si>
    <t>LH430 (380V)</t>
  </si>
  <si>
    <t>Oct'17</t>
  </si>
  <si>
    <t>Nov'17</t>
  </si>
  <si>
    <t>CI415w40/SL/1 Lit</t>
  </si>
  <si>
    <t>SAE140 GL-5-M</t>
  </si>
  <si>
    <t>KRS2-69, 380V/50HZ</t>
  </si>
  <si>
    <t>801-02156529-9</t>
  </si>
  <si>
    <t>801-02157418-9</t>
  </si>
  <si>
    <t>801-021F7812-9</t>
  </si>
  <si>
    <t>801-021F8017-9</t>
  </si>
  <si>
    <t>Dec'17</t>
  </si>
  <si>
    <t>BTB order Forecast</t>
  </si>
  <si>
    <t>All Branch order Forecast</t>
  </si>
  <si>
    <t>VOE17470368</t>
  </si>
  <si>
    <t>Volvo VCS Coolant 40/60</t>
  </si>
  <si>
    <t>12.00R20, HF706</t>
  </si>
  <si>
    <t>Jan'18</t>
  </si>
  <si>
    <t>17.5R25, GCB5</t>
  </si>
  <si>
    <t>12.00R24</t>
  </si>
  <si>
    <t>12.00X24</t>
  </si>
  <si>
    <t>10.00R20</t>
  </si>
  <si>
    <t>6.50X15</t>
  </si>
  <si>
    <t>11.00R20, BT128</t>
  </si>
  <si>
    <t>Liner for Tyre Size 11.00R20</t>
  </si>
  <si>
    <t>Liner for Tyre Size 8.25R16</t>
  </si>
  <si>
    <t>Tube for Tyre Size 6.50R16</t>
  </si>
  <si>
    <t>Bend 80-100</t>
  </si>
  <si>
    <t>Motor Protect For KTZ43.7</t>
  </si>
  <si>
    <t>801-10600012-9</t>
  </si>
  <si>
    <t>12.00R20, CR926</t>
  </si>
  <si>
    <t>11.00R20, CB972</t>
  </si>
  <si>
    <t>Liner for Tyre Size 6.50R16</t>
  </si>
  <si>
    <t>Tyre Size 340/90-18, 12.5/80-16</t>
  </si>
  <si>
    <t>S4P 10/08, W4A 15S</t>
  </si>
  <si>
    <t>S4S  5/12, W4N 15</t>
  </si>
  <si>
    <t>Tube for TBR Tyre (11.00R20)</t>
  </si>
  <si>
    <t>Valvoline Sample Bottle</t>
  </si>
  <si>
    <t>AF 25269</t>
  </si>
  <si>
    <t>Tube for TBR Tyre (8.25R16)</t>
  </si>
  <si>
    <t>Engine Oil 15W40 CF-4</t>
  </si>
  <si>
    <t>Engine Oil 15W40-CF4 (0.5liter)</t>
  </si>
  <si>
    <t>Hydraulic Oil, 46 (0.5liter)</t>
  </si>
  <si>
    <t>Engine Oil 15W40 CF4</t>
  </si>
  <si>
    <t>Hydraulic Oil VG-68</t>
  </si>
  <si>
    <t>W4A-30T</t>
  </si>
  <si>
    <t>W4N-15S</t>
  </si>
  <si>
    <t>Liner for Tyre Size 10.00R20</t>
  </si>
  <si>
    <t>CA510E</t>
  </si>
  <si>
    <t>Spary Nozzle local made</t>
  </si>
  <si>
    <t>HS 2.42 (2'')</t>
  </si>
  <si>
    <t>No Part No.</t>
  </si>
  <si>
    <t>KTZ33.7 (Flang)</t>
  </si>
  <si>
    <t>7HD-H5640-00</t>
  </si>
  <si>
    <t>50U2.4S</t>
  </si>
  <si>
    <t>FF 5317</t>
  </si>
  <si>
    <t>KTZ33.7</t>
  </si>
  <si>
    <t>OTR Tyre 19.5-24</t>
  </si>
  <si>
    <t>JX0810Y</t>
  </si>
  <si>
    <t>OTR Tyre 23.5x25</t>
  </si>
  <si>
    <t>Tube for TBR Tyre (8.25R20)</t>
  </si>
  <si>
    <t>801-02000036-9</t>
  </si>
  <si>
    <t>801-02100047-9</t>
  </si>
  <si>
    <t>801-04710514-9</t>
  </si>
  <si>
    <t>801-14103416-9</t>
  </si>
  <si>
    <t>801-020B1918-9</t>
  </si>
  <si>
    <t>801-14100938-9</t>
  </si>
  <si>
    <t>Tube and Liner for TBR Tyre (11.00R20)</t>
  </si>
  <si>
    <t>Tube and Liner for TBR Tyre (10.00R20)</t>
  </si>
  <si>
    <t>360-081-030-015</t>
  </si>
  <si>
    <t>TOS3-80-100</t>
  </si>
  <si>
    <t>Tube for OTR Tyre(12.00R24)</t>
  </si>
  <si>
    <t>Liner for OTR Tyre(12.00R24)</t>
  </si>
  <si>
    <t>Tube for Tyre Size 6.50R15</t>
  </si>
  <si>
    <t>LGG5301000284</t>
  </si>
  <si>
    <t>Bend 50</t>
  </si>
  <si>
    <t>Battery of EDL1100SE</t>
  </si>
  <si>
    <t>Tyre Size 16.70-20</t>
  </si>
  <si>
    <t>Tyre Size 12.00R20, CB981</t>
  </si>
  <si>
    <t>Geartec API GL-5, 80W90</t>
  </si>
  <si>
    <t>Feb'18</t>
  </si>
  <si>
    <t>Mar'18</t>
  </si>
  <si>
    <t>Tyre size 18.4-26</t>
  </si>
  <si>
    <t>Apr'18</t>
  </si>
  <si>
    <t>May'18</t>
  </si>
  <si>
    <t>Jun'18</t>
  </si>
  <si>
    <t>Jul'18</t>
  </si>
  <si>
    <t>MF-3A</t>
  </si>
  <si>
    <t>50PU2.4</t>
  </si>
  <si>
    <t>16.9.24</t>
  </si>
  <si>
    <t>Compressor Oil 32</t>
  </si>
  <si>
    <t>155R12</t>
  </si>
  <si>
    <t>11.00R20</t>
  </si>
  <si>
    <t>MF612600081334</t>
  </si>
  <si>
    <t>MF13020488</t>
  </si>
  <si>
    <t>MS612600081335</t>
  </si>
  <si>
    <t>MO61000070005</t>
  </si>
  <si>
    <t>MO9009</t>
  </si>
  <si>
    <t>MO3345</t>
  </si>
  <si>
    <t>MS1000</t>
  </si>
  <si>
    <t>MS1280</t>
  </si>
  <si>
    <t>MF5052</t>
  </si>
  <si>
    <t>9.00R20</t>
  </si>
  <si>
    <t>Aug'18</t>
  </si>
  <si>
    <t>Sep'18</t>
  </si>
  <si>
    <t>Oct'18</t>
  </si>
  <si>
    <t>12.00R20</t>
  </si>
  <si>
    <t>Tyre 235-75R15</t>
  </si>
  <si>
    <t>Tube for 235-75R15</t>
  </si>
  <si>
    <t>Hydraulic 68</t>
  </si>
  <si>
    <t>CI4,15W40</t>
  </si>
  <si>
    <t>CF4,15W40</t>
  </si>
  <si>
    <t>ZXC03</t>
  </si>
  <si>
    <t>Nov'18</t>
  </si>
  <si>
    <t>Dec'18</t>
  </si>
  <si>
    <t>Jan'19</t>
  </si>
  <si>
    <t>Feb'19</t>
  </si>
  <si>
    <t>Segmant</t>
  </si>
  <si>
    <t>Engine Oil</t>
  </si>
  <si>
    <t>Gear Oil &amp; Transmission Oil</t>
  </si>
  <si>
    <t>Hydraulic Oil</t>
  </si>
  <si>
    <t>Grease</t>
  </si>
  <si>
    <t>Coolant</t>
  </si>
  <si>
    <t>Brake Oil</t>
  </si>
  <si>
    <t>205/70R15</t>
  </si>
  <si>
    <t>145R12</t>
  </si>
  <si>
    <t>Mar'19</t>
  </si>
  <si>
    <t>Apr'19</t>
  </si>
  <si>
    <t>May'19</t>
  </si>
  <si>
    <t>Tube for tyre 600-15</t>
  </si>
  <si>
    <t>Tyre 265/70R16</t>
  </si>
  <si>
    <t>Hydraulic 46</t>
  </si>
  <si>
    <t>Matador Transmission Oil SAE 30</t>
  </si>
  <si>
    <t>Matador CI4,20W50</t>
  </si>
  <si>
    <t>Jun'19</t>
  </si>
  <si>
    <t>Jul'19</t>
  </si>
  <si>
    <t>adv 1001</t>
  </si>
  <si>
    <t>adv 1002</t>
  </si>
  <si>
    <t>adv 1003</t>
  </si>
  <si>
    <t>adv 1004</t>
  </si>
  <si>
    <t>adv 1005</t>
  </si>
  <si>
    <t>adv 1006</t>
  </si>
  <si>
    <t>adv 1007</t>
  </si>
  <si>
    <t>adv 1008</t>
  </si>
  <si>
    <t>adv 1009</t>
  </si>
  <si>
    <t>adv 1010</t>
  </si>
  <si>
    <t>Tube for Tyre 7.00R16</t>
  </si>
  <si>
    <t>Liner for tyre 7.00R16</t>
  </si>
  <si>
    <t>411-62-04000(MAC)</t>
  </si>
  <si>
    <t>Matador Transmission  30(18L)</t>
  </si>
  <si>
    <t>Matador ATF DEX3(18L)</t>
  </si>
  <si>
    <t>Matador Gear Oil 80W90(18L)</t>
  </si>
  <si>
    <t>Matador Gear Oil 85W140(18L)</t>
  </si>
  <si>
    <t>Matador Hydraulic Oil 68(18L)</t>
  </si>
  <si>
    <t>Matador Hydraulic Oil 46(18L)</t>
  </si>
  <si>
    <t>Matador Gear Oil 80W90(200L)</t>
  </si>
  <si>
    <t>Matador Gear Oil 85W140(200L)</t>
  </si>
  <si>
    <t>Aug'19</t>
  </si>
  <si>
    <t>Sep'19</t>
  </si>
  <si>
    <t>801-12100062-9</t>
  </si>
  <si>
    <t>adv 1013</t>
  </si>
  <si>
    <t>adv 1015</t>
  </si>
  <si>
    <t>adv 1016</t>
  </si>
  <si>
    <t>adv 1017</t>
  </si>
  <si>
    <t>adv 1018</t>
  </si>
  <si>
    <t>adv 1019</t>
  </si>
  <si>
    <t>adv 1020</t>
  </si>
  <si>
    <t>adv 1021</t>
  </si>
  <si>
    <t>PO No.</t>
  </si>
  <si>
    <t>Oct'19</t>
  </si>
  <si>
    <t>Nov'19</t>
  </si>
  <si>
    <t>JX0810D2(MAC)</t>
  </si>
  <si>
    <t>KTV2-50/50HZ/380V/400V</t>
  </si>
  <si>
    <t>SAE VG 40 Engine Oil 200L</t>
  </si>
  <si>
    <t>Gear Oil GL5 PGO 140(200L)</t>
  </si>
  <si>
    <t>Dec'19</t>
  </si>
  <si>
    <t>Jan'20</t>
  </si>
  <si>
    <t>Feb'20</t>
  </si>
  <si>
    <t>Mar'20</t>
  </si>
  <si>
    <t>Apr'20</t>
  </si>
  <si>
    <t>May'20</t>
  </si>
  <si>
    <t>Jun'20</t>
  </si>
  <si>
    <t>Jul'20</t>
  </si>
  <si>
    <t>80U21.5,380V/50Hz</t>
  </si>
  <si>
    <t>adv 1215</t>
  </si>
  <si>
    <t>adv 1216</t>
  </si>
  <si>
    <t>adv 1190</t>
  </si>
  <si>
    <t>adv 1191</t>
  </si>
  <si>
    <t>adv 1192</t>
  </si>
  <si>
    <t>adv 1204</t>
  </si>
  <si>
    <t>adv 1193</t>
  </si>
  <si>
    <t>adv 1194</t>
  </si>
  <si>
    <t>adv 1195</t>
  </si>
  <si>
    <t>adv 1196</t>
  </si>
  <si>
    <t>adv 1197</t>
  </si>
  <si>
    <t>adv 1198</t>
  </si>
  <si>
    <t>adv 1199</t>
  </si>
  <si>
    <t>adv 1200</t>
  </si>
  <si>
    <t>adv 1201</t>
  </si>
  <si>
    <t>adv 1202</t>
  </si>
  <si>
    <t>adv 1203</t>
  </si>
  <si>
    <t>Thai CI4,15W40 (200L)</t>
  </si>
  <si>
    <t>Thai CI4,20W50 (200L)</t>
  </si>
  <si>
    <t>Thai Hydraulic Oil AW 68(200L)</t>
  </si>
  <si>
    <t>Aug'20</t>
  </si>
  <si>
    <t>Sep'20</t>
  </si>
  <si>
    <t>Oct'20</t>
  </si>
  <si>
    <t>adv 1014</t>
  </si>
  <si>
    <t>Nov'20</t>
  </si>
  <si>
    <t>Dec'20</t>
  </si>
  <si>
    <t>Mar'21</t>
  </si>
  <si>
    <t>Jan'21</t>
  </si>
  <si>
    <t>Feb'21</t>
  </si>
  <si>
    <t>Apr'21</t>
  </si>
  <si>
    <t>Volvo Hydraulic Oil Volvo 98608 Super 46</t>
  </si>
  <si>
    <t>Thai Hydraulic Oil AW 46(200L)</t>
  </si>
  <si>
    <t>May'21</t>
  </si>
  <si>
    <t>Jun'21</t>
  </si>
  <si>
    <t>Jul'21</t>
  </si>
  <si>
    <t>Aug'21</t>
  </si>
  <si>
    <t>32 Can</t>
  </si>
  <si>
    <t>Sep'21</t>
  </si>
  <si>
    <t>Oct'21</t>
  </si>
  <si>
    <t>Nov'21</t>
  </si>
  <si>
    <t>155R12C</t>
  </si>
  <si>
    <t>Dec'21</t>
  </si>
  <si>
    <t>Jan'22</t>
  </si>
  <si>
    <t>Feb'22</t>
  </si>
  <si>
    <t>Mar'22</t>
  </si>
  <si>
    <t>MTD 101</t>
  </si>
  <si>
    <t>MTD 102</t>
  </si>
  <si>
    <t>Apr'22</t>
  </si>
  <si>
    <t>May'22</t>
  </si>
  <si>
    <t>4 Drum</t>
  </si>
  <si>
    <t>Remark</t>
  </si>
  <si>
    <t>GEO 1L</t>
  </si>
  <si>
    <t>GEO 4L</t>
  </si>
  <si>
    <t>adv 1218</t>
  </si>
  <si>
    <t>adv 1219</t>
  </si>
  <si>
    <t>adv 1221</t>
  </si>
  <si>
    <t>adv 1223</t>
  </si>
  <si>
    <t>adv 1202-MAC</t>
  </si>
  <si>
    <t>adv 1200-MAC</t>
  </si>
  <si>
    <t>adv 1201-MAC</t>
  </si>
  <si>
    <t>adv 1225</t>
  </si>
  <si>
    <t>adv 1217</t>
  </si>
  <si>
    <t>adv 1228</t>
  </si>
  <si>
    <t>Jun'22</t>
  </si>
  <si>
    <t>Jul'22</t>
  </si>
  <si>
    <t>adv 1229</t>
  </si>
  <si>
    <t>Crown Oil SAE140, GL4</t>
  </si>
  <si>
    <t>MTD 110</t>
  </si>
  <si>
    <t>GEAR OIL 80W90,GL5</t>
  </si>
  <si>
    <t>Aug'22</t>
  </si>
  <si>
    <t>Sep'22</t>
  </si>
  <si>
    <t>Oct'22</t>
  </si>
  <si>
    <t>Nov'22</t>
  </si>
  <si>
    <t>245/70R16</t>
  </si>
  <si>
    <t>Dec'22</t>
  </si>
  <si>
    <t>Jan'23</t>
  </si>
  <si>
    <t>adv 1226</t>
  </si>
  <si>
    <t>235/60R18</t>
  </si>
  <si>
    <t>adv 1224</t>
  </si>
  <si>
    <t>adv 1220</t>
  </si>
  <si>
    <t>Feb'23</t>
  </si>
  <si>
    <t>Spray Nozzle local made</t>
  </si>
  <si>
    <t>MTD 115</t>
  </si>
  <si>
    <t>MTD 114</t>
  </si>
  <si>
    <t>MTD 113</t>
  </si>
  <si>
    <t>MTD 111</t>
  </si>
  <si>
    <t>MTD 112</t>
  </si>
  <si>
    <t>adv 1231</t>
  </si>
  <si>
    <t>Mar'23</t>
  </si>
  <si>
    <t>Apr'23</t>
  </si>
  <si>
    <t>adv 1032</t>
  </si>
  <si>
    <t>MTD 123</t>
  </si>
  <si>
    <t>MTD 121</t>
  </si>
  <si>
    <t>May'23</t>
  </si>
  <si>
    <t>Jun'23</t>
  </si>
  <si>
    <t>adv 1227</t>
  </si>
  <si>
    <t>MTD 118</t>
  </si>
  <si>
    <t>MTD 117</t>
  </si>
  <si>
    <t>Jul'23</t>
  </si>
  <si>
    <t>Aug'23</t>
  </si>
  <si>
    <t>Sep'23</t>
  </si>
  <si>
    <t>Oct'23</t>
  </si>
  <si>
    <t>adv 1230</t>
  </si>
  <si>
    <t>Nov'23</t>
  </si>
  <si>
    <t>M 15W40-200</t>
  </si>
  <si>
    <t>Closing Balance Qty 2-7-24 &amp; Branch Closing  of 28-6-24</t>
  </si>
  <si>
    <t>Dec'23</t>
  </si>
  <si>
    <t>Jan'24</t>
  </si>
  <si>
    <t>Feb'24</t>
  </si>
  <si>
    <t>Mar'24</t>
  </si>
  <si>
    <t>Apr'24</t>
  </si>
  <si>
    <t>May'24</t>
  </si>
  <si>
    <t>Stock &amp; Customer</t>
  </si>
  <si>
    <t>PO 123</t>
  </si>
  <si>
    <t>PO 124</t>
  </si>
  <si>
    <t>PO 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</si>
</sst>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  <numFmt numFmtId="166" formatCode="_(* #,##0.000_);_(* \(#,##0.000\);_(* &quot;-&quot;??_);_(@_)"/>
    <numFmt numFmtId="167" formatCode="[$-409]d\-mmm;@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33CC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4" fillId="0" borderId="0">
      <alignment vertical="top"/>
    </xf>
    <xf numFmtId="167" fontId="1" fillId="0" borderId="0"/>
    <xf numFmtId="0" fontId="1" fillId="0" borderId="0"/>
    <xf numFmtId="0" fontId="1" fillId="0" borderId="0"/>
    <xf numFmtId="0" fontId="1" fillId="0" borderId="0"/>
  </cellStyleXfs>
  <cellXfs count="111">
    <xf numFmtId="0" fontId="0" fillId="0" borderId="0" xfId="0"/>
    <xf numFmtId="0" fontId="0" fillId="0" borderId="0" xfId="0" applyFill="1" applyAlignment="1">
      <alignment vertical="center"/>
    </xf>
    <xf numFmtId="0" fontId="0" fillId="0" borderId="0" xfId="0" applyFill="1" applyAlignment="1">
      <alignment horizontal="left" vertical="center"/>
    </xf>
    <xf numFmtId="0" fontId="2" fillId="0" borderId="0" xfId="0" applyFont="1" applyFill="1" applyAlignment="1">
      <alignment vertical="center"/>
    </xf>
    <xf numFmtId="0" fontId="0" fillId="0" borderId="1" xfId="0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horizontal="left" vertical="center"/>
    </xf>
    <xf numFmtId="164" fontId="0" fillId="0" borderId="1" xfId="1" applyNumberFormat="1" applyFon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left" vertical="center"/>
    </xf>
    <xf numFmtId="0" fontId="0" fillId="0" borderId="0" xfId="0" applyFont="1" applyFill="1" applyAlignment="1">
      <alignment horizontal="center" vertical="center"/>
    </xf>
    <xf numFmtId="1" fontId="0" fillId="0" borderId="1" xfId="0" applyNumberFormat="1" applyFont="1" applyFill="1" applyBorder="1" applyAlignment="1">
      <alignment vertical="center"/>
    </xf>
    <xf numFmtId="164" fontId="0" fillId="0" borderId="1" xfId="1" applyNumberFormat="1" applyFont="1" applyFill="1" applyBorder="1" applyAlignment="1">
      <alignment vertical="center"/>
    </xf>
    <xf numFmtId="0" fontId="0" fillId="3" borderId="0" xfId="0" applyFont="1" applyFill="1" applyAlignment="1">
      <alignment vertical="center"/>
    </xf>
    <xf numFmtId="0" fontId="0" fillId="3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right" vertical="center"/>
    </xf>
    <xf numFmtId="165" fontId="0" fillId="0" borderId="0" xfId="1" applyNumberFormat="1" applyFont="1" applyFill="1" applyAlignment="1">
      <alignment horizontal="center" vertical="center"/>
    </xf>
    <xf numFmtId="164" fontId="0" fillId="0" borderId="0" xfId="1" applyNumberFormat="1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43" fontId="0" fillId="0" borderId="1" xfId="1" applyNumberFormat="1" applyFont="1" applyFill="1" applyBorder="1" applyAlignment="1">
      <alignment horizontal="center" vertical="center"/>
    </xf>
    <xf numFmtId="166" fontId="0" fillId="0" borderId="1" xfId="1" applyNumberFormat="1" applyFont="1" applyFill="1" applyBorder="1" applyAlignment="1">
      <alignment horizontal="center" vertical="center"/>
    </xf>
    <xf numFmtId="0" fontId="0" fillId="4" borderId="0" xfId="0" applyFont="1" applyFill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164" fontId="0" fillId="0" borderId="0" xfId="1" applyNumberFormat="1" applyFon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64" fontId="0" fillId="0" borderId="0" xfId="0" applyNumberFormat="1" applyFont="1" applyFill="1" applyAlignment="1">
      <alignment vertical="center"/>
    </xf>
    <xf numFmtId="0" fontId="0" fillId="0" borderId="1" xfId="0" applyFill="1" applyBorder="1" applyAlignment="1">
      <alignment horizontal="center" vertical="center"/>
    </xf>
    <xf numFmtId="164" fontId="2" fillId="0" borderId="0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43" fontId="0" fillId="0" borderId="1" xfId="1" applyNumberFormat="1" applyFont="1" applyFill="1" applyBorder="1" applyAlignment="1">
      <alignment vertical="center"/>
    </xf>
    <xf numFmtId="164" fontId="0" fillId="5" borderId="1" xfId="1" applyNumberFormat="1" applyFont="1" applyFill="1" applyBorder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43" fontId="0" fillId="0" borderId="0" xfId="0" applyNumberFormat="1" applyFont="1" applyFill="1" applyAlignment="1">
      <alignment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left" vertical="center"/>
    </xf>
    <xf numFmtId="165" fontId="0" fillId="0" borderId="1" xfId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164" fontId="0" fillId="2" borderId="0" xfId="1" applyNumberFormat="1" applyFont="1" applyFill="1" applyBorder="1" applyAlignment="1">
      <alignment vertical="center"/>
    </xf>
    <xf numFmtId="164" fontId="0" fillId="6" borderId="0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165" fontId="2" fillId="0" borderId="1" xfId="1" applyNumberFormat="1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0" fillId="4" borderId="1" xfId="0" applyFont="1" applyFill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64" fontId="0" fillId="2" borderId="1" xfId="1" applyNumberFormat="1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64" fontId="0" fillId="0" borderId="1" xfId="1" applyNumberFormat="1" applyFont="1" applyFill="1" applyBorder="1" applyAlignment="1">
      <alignment horizontal="center" vertical="center" wrapText="1"/>
    </xf>
    <xf numFmtId="164" fontId="0" fillId="0" borderId="2" xfId="1" applyNumberFormat="1" applyFont="1" applyFill="1" applyBorder="1" applyAlignment="1">
      <alignment horizontal="center" vertical="center"/>
    </xf>
    <xf numFmtId="164" fontId="0" fillId="0" borderId="3" xfId="1" applyNumberFormat="1" applyFont="1" applyFill="1" applyBorder="1" applyAlignment="1">
      <alignment horizontal="center" vertical="center"/>
    </xf>
    <xf numFmtId="164" fontId="0" fillId="3" borderId="1" xfId="1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164" fontId="2" fillId="3" borderId="1" xfId="1" applyNumberFormat="1" applyFont="1" applyFill="1" applyBorder="1" applyAlignment="1">
      <alignment horizontal="center" vertical="center" wrapText="1"/>
    </xf>
    <xf numFmtId="164" fontId="2" fillId="0" borderId="2" xfId="1" applyNumberFormat="1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/>
    </xf>
    <xf numFmtId="164" fontId="2" fillId="0" borderId="1" xfId="1" applyNumberFormat="1" applyFont="1" applyFill="1" applyBorder="1" applyAlignment="1">
      <alignment horizontal="center" vertical="center" wrapText="1"/>
    </xf>
    <xf numFmtId="164" fontId="2" fillId="4" borderId="1" xfId="1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7" borderId="1" xfId="0" applyNumberFormat="1" applyFill="1" applyBorder="1" applyAlignment="1">
      <alignment horizontal="left" vertical="center"/>
    </xf>
    <xf numFmtId="0" fontId="0" fillId="7" borderId="1" xfId="0" applyNumberFormat="1" applyFill="1" applyBorder="1" applyAlignment="1">
      <alignment vertical="center"/>
    </xf>
    <xf numFmtId="0" fontId="0" fillId="7" borderId="1" xfId="0" applyFill="1" applyBorder="1" applyAlignment="1">
      <alignment vertical="center"/>
    </xf>
    <xf numFmtId="0" fontId="0" fillId="0" borderId="1" xfId="0" applyBorder="1" applyAlignment="1">
      <alignment horizontal="left" vertical="center"/>
    </xf>
    <xf numFmtId="0" fontId="14" fillId="7" borderId="1" xfId="0" applyNumberFormat="1" applyFont="1" applyFill="1" applyBorder="1" applyAlignment="1" applyProtection="1">
      <alignment horizontal="left" vertical="top"/>
      <protection locked="0"/>
    </xf>
    <xf numFmtId="0" fontId="0" fillId="7" borderId="1" xfId="0" applyFill="1" applyBorder="1" applyAlignment="1">
      <alignment horizontal="left" vertical="center"/>
    </xf>
    <xf numFmtId="0" fontId="1" fillId="0" borderId="1" xfId="5" applyBorder="1" applyAlignment="1">
      <alignment horizontal="left" vertical="center"/>
    </xf>
    <xf numFmtId="0" fontId="1" fillId="0" borderId="1" xfId="6" applyBorder="1" applyAlignment="1">
      <alignment vertical="center"/>
    </xf>
    <xf numFmtId="0" fontId="1" fillId="7" borderId="1" xfId="6" applyFill="1" applyBorder="1" applyAlignment="1">
      <alignment vertical="center"/>
    </xf>
    <xf numFmtId="0" fontId="0" fillId="7" borderId="11" xfId="0" applyFill="1" applyBorder="1" applyAlignment="1">
      <alignment horizontal="left" vertical="center"/>
    </xf>
    <xf numFmtId="0" fontId="1" fillId="0" borderId="1" xfId="7" applyBorder="1" applyAlignment="1">
      <alignment vertical="center"/>
    </xf>
    <xf numFmtId="0" fontId="0" fillId="0" borderId="1" xfId="0" applyNumberFormat="1" applyBorder="1" applyAlignment="1">
      <alignment horizontal="left" vertical="center"/>
    </xf>
    <xf numFmtId="0" fontId="0" fillId="0" borderId="1" xfId="0" applyBorder="1" applyAlignment="1">
      <alignment vertical="center"/>
    </xf>
    <xf numFmtId="0" fontId="0" fillId="0" borderId="1" xfId="0" applyNumberFormat="1" applyFill="1" applyBorder="1" applyAlignment="1">
      <alignment horizontal="left" vertical="center"/>
    </xf>
  </cellXfs>
  <cellStyles count="8">
    <cellStyle name="Comma" xfId="1" builtinId="3"/>
    <cellStyle name="Normal" xfId="0" builtinId="0"/>
    <cellStyle name="Normal 14" xfId="4"/>
    <cellStyle name="Normal 183" xfId="5"/>
    <cellStyle name="Normal 184" xfId="6"/>
    <cellStyle name="Normal 185" xfId="7"/>
    <cellStyle name="Normal 2" xfId="3"/>
    <cellStyle name="Normal 7" xfId="2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4:AC18"/>
  <sheetViews>
    <sheetView workbookViewId="0">
      <selection activeCell="A7" sqref="A7"/>
    </sheetView>
  </sheetViews>
  <sheetFormatPr defaultRowHeight="15" x14ac:dyDescent="0.25"/>
  <cols>
    <col min="1" max="1" width="5.140625" style="7" customWidth="1"/>
    <col min="2" max="2" width="12.140625" style="9" customWidth="1"/>
    <col min="3" max="3" width="34.28515625" style="7" customWidth="1"/>
    <col min="4" max="7" width="5.85546875" style="10" customWidth="1"/>
    <col min="8" max="8" width="18.28515625" style="10" customWidth="1"/>
    <col min="9" max="9" width="13.85546875" style="10" customWidth="1"/>
    <col min="10" max="10" width="15.42578125" style="10" customWidth="1"/>
    <col min="11" max="11" width="13.5703125" style="3" customWidth="1"/>
    <col min="12" max="12" width="11.85546875" style="3" customWidth="1"/>
    <col min="13" max="17" width="9.140625" style="7" customWidth="1"/>
    <col min="18" max="18" width="10.85546875" style="7" customWidth="1"/>
    <col min="19" max="19" width="11.140625" style="7" customWidth="1"/>
    <col min="20" max="20" width="7.5703125" style="7" customWidth="1"/>
    <col min="21" max="21" width="11.140625" style="7" customWidth="1"/>
    <col min="22" max="22" width="7.5703125" style="7" customWidth="1"/>
    <col min="23" max="27" width="9.140625" style="7" customWidth="1"/>
    <col min="28" max="28" width="10.85546875" style="7" customWidth="1"/>
    <col min="29" max="29" width="11.140625" style="7" customWidth="1"/>
    <col min="30" max="16384" width="9.140625" style="7"/>
  </cols>
  <sheetData>
    <row r="4" spans="1:29" x14ac:dyDescent="0.25">
      <c r="M4" s="58" t="s">
        <v>17</v>
      </c>
      <c r="N4" s="58"/>
      <c r="O4" s="58"/>
      <c r="P4" s="58"/>
      <c r="Q4" s="58"/>
      <c r="W4" s="58" t="s">
        <v>16</v>
      </c>
      <c r="X4" s="58"/>
      <c r="Y4" s="58"/>
      <c r="Z4" s="58"/>
      <c r="AA4" s="58"/>
    </row>
    <row r="5" spans="1:29" ht="25.5" customHeight="1" x14ac:dyDescent="0.25">
      <c r="A5" s="59" t="s">
        <v>5</v>
      </c>
      <c r="B5" s="61" t="s">
        <v>0</v>
      </c>
      <c r="C5" s="62" t="s">
        <v>1</v>
      </c>
      <c r="D5" s="61" t="s">
        <v>2</v>
      </c>
      <c r="E5" s="61"/>
      <c r="F5" s="61"/>
      <c r="G5" s="61"/>
      <c r="H5" s="62" t="s">
        <v>6</v>
      </c>
      <c r="I5" s="61" t="s">
        <v>3</v>
      </c>
      <c r="J5" s="64" t="s">
        <v>7</v>
      </c>
      <c r="K5" s="65" t="s">
        <v>19</v>
      </c>
      <c r="L5" s="67" t="s">
        <v>29</v>
      </c>
      <c r="M5" s="69" t="s">
        <v>8</v>
      </c>
      <c r="N5" s="69" t="s">
        <v>8</v>
      </c>
      <c r="O5" s="69" t="s">
        <v>8</v>
      </c>
      <c r="P5" s="69" t="s">
        <v>8</v>
      </c>
      <c r="Q5" s="71" t="s">
        <v>9</v>
      </c>
      <c r="R5" s="65" t="s">
        <v>14</v>
      </c>
      <c r="S5" s="73" t="s">
        <v>4</v>
      </c>
      <c r="U5" s="66" t="s">
        <v>18</v>
      </c>
      <c r="W5" s="69" t="s">
        <v>8</v>
      </c>
      <c r="X5" s="69" t="s">
        <v>8</v>
      </c>
      <c r="Y5" s="69" t="s">
        <v>8</v>
      </c>
      <c r="Z5" s="69" t="s">
        <v>8</v>
      </c>
      <c r="AA5" s="71" t="s">
        <v>13</v>
      </c>
      <c r="AB5" s="65" t="s">
        <v>14</v>
      </c>
      <c r="AC5" s="73" t="s">
        <v>4</v>
      </c>
    </row>
    <row r="6" spans="1:29" ht="24" customHeight="1" x14ac:dyDescent="0.25">
      <c r="A6" s="60"/>
      <c r="B6" s="61"/>
      <c r="C6" s="63"/>
      <c r="D6" s="61"/>
      <c r="E6" s="61"/>
      <c r="F6" s="61"/>
      <c r="G6" s="61"/>
      <c r="H6" s="63"/>
      <c r="I6" s="61"/>
      <c r="J6" s="64"/>
      <c r="K6" s="61"/>
      <c r="L6" s="68"/>
      <c r="M6" s="70"/>
      <c r="N6" s="70"/>
      <c r="O6" s="70"/>
      <c r="P6" s="70"/>
      <c r="Q6" s="63"/>
      <c r="R6" s="72"/>
      <c r="S6" s="73"/>
      <c r="U6" s="66"/>
      <c r="W6" s="70"/>
      <c r="X6" s="70"/>
      <c r="Y6" s="70"/>
      <c r="Z6" s="70"/>
      <c r="AA6" s="63"/>
      <c r="AB6" s="72"/>
      <c r="AC6" s="73"/>
    </row>
    <row r="7" spans="1:29" x14ac:dyDescent="0.25">
      <c r="A7" s="4"/>
      <c r="B7" s="5"/>
      <c r="C7" s="6"/>
      <c r="D7" s="6"/>
      <c r="E7" s="6"/>
      <c r="F7" s="6"/>
      <c r="G7" s="6"/>
      <c r="H7" s="8"/>
      <c r="I7" s="8"/>
      <c r="J7" s="8"/>
      <c r="K7" s="4"/>
      <c r="L7" s="4"/>
      <c r="M7" s="4"/>
      <c r="N7" s="4"/>
      <c r="O7" s="4"/>
      <c r="P7" s="4"/>
      <c r="Q7" s="11">
        <f>SUM(M7:P7)/4</f>
        <v>0</v>
      </c>
      <c r="R7" s="11">
        <f>(K7+L7)-Q7</f>
        <v>0</v>
      </c>
      <c r="S7" s="11">
        <f>Q7-R7</f>
        <v>0</v>
      </c>
      <c r="U7" s="4"/>
      <c r="W7" s="4"/>
      <c r="X7" s="4"/>
      <c r="Y7" s="4"/>
      <c r="Z7" s="4"/>
      <c r="AA7" s="11">
        <f>SUM(W7:Z7)/4</f>
        <v>0</v>
      </c>
      <c r="AB7" s="11">
        <f>(K7+L7)-AA7</f>
        <v>0</v>
      </c>
      <c r="AC7" s="11">
        <f>AA7-AB7</f>
        <v>0</v>
      </c>
    </row>
    <row r="8" spans="1:29" x14ac:dyDescent="0.25">
      <c r="A8" s="4"/>
      <c r="B8" s="5"/>
      <c r="C8" s="6"/>
      <c r="D8" s="6"/>
      <c r="E8" s="6"/>
      <c r="F8" s="6"/>
      <c r="G8" s="6"/>
      <c r="H8" s="8"/>
      <c r="I8" s="8"/>
      <c r="J8" s="8"/>
      <c r="K8" s="4"/>
      <c r="L8" s="4"/>
      <c r="M8" s="4"/>
      <c r="N8" s="4"/>
      <c r="O8" s="4"/>
      <c r="P8" s="4"/>
      <c r="Q8" s="11">
        <f>SUM(M8:P8)/4</f>
        <v>0</v>
      </c>
      <c r="R8" s="11">
        <f>K8-(L8+Q8)</f>
        <v>0</v>
      </c>
      <c r="S8" s="11">
        <f>Q8-R8</f>
        <v>0</v>
      </c>
      <c r="U8" s="4"/>
      <c r="W8" s="4"/>
      <c r="X8" s="4"/>
      <c r="Y8" s="4"/>
      <c r="Z8" s="4"/>
      <c r="AA8" s="11">
        <f>SUM(W8:Z8)/4</f>
        <v>0</v>
      </c>
      <c r="AB8" s="11"/>
      <c r="AC8" s="11"/>
    </row>
    <row r="9" spans="1:29" x14ac:dyDescent="0.25">
      <c r="A9" s="4"/>
      <c r="B9" s="5"/>
      <c r="C9" s="6"/>
      <c r="D9" s="6"/>
      <c r="E9" s="6"/>
      <c r="F9" s="6"/>
      <c r="G9" s="6"/>
      <c r="H9" s="8"/>
      <c r="I9" s="8"/>
      <c r="J9" s="8"/>
      <c r="K9" s="4"/>
      <c r="L9" s="4"/>
      <c r="M9" s="4"/>
      <c r="N9" s="4"/>
      <c r="O9" s="4"/>
      <c r="P9" s="4"/>
      <c r="Q9" s="11">
        <f>SUM(M9:P9)/4</f>
        <v>0</v>
      </c>
      <c r="R9" s="11">
        <f>K9-(L9+Q9)</f>
        <v>0</v>
      </c>
      <c r="S9" s="11">
        <f>Q9-R9</f>
        <v>0</v>
      </c>
      <c r="U9" s="4"/>
      <c r="W9" s="4"/>
      <c r="X9" s="4"/>
      <c r="Y9" s="4"/>
      <c r="Z9" s="4"/>
      <c r="AA9" s="11">
        <f>SUM(W9:Z9)/4</f>
        <v>0</v>
      </c>
      <c r="AB9" s="11"/>
      <c r="AC9" s="11"/>
    </row>
    <row r="10" spans="1:29" x14ac:dyDescent="0.25">
      <c r="A10" s="4"/>
      <c r="B10" s="5"/>
      <c r="C10" s="6"/>
      <c r="D10" s="6"/>
      <c r="E10" s="6"/>
      <c r="F10" s="6"/>
      <c r="G10" s="6"/>
      <c r="H10" s="8"/>
      <c r="I10" s="8"/>
      <c r="J10" s="8"/>
      <c r="K10" s="4"/>
      <c r="L10" s="4"/>
      <c r="M10" s="4"/>
      <c r="N10" s="4"/>
      <c r="O10" s="4"/>
      <c r="P10" s="4"/>
      <c r="Q10" s="11">
        <f>SUM(M10:P10)/4</f>
        <v>0</v>
      </c>
      <c r="R10" s="11">
        <f>K10-(L10+Q10)</f>
        <v>0</v>
      </c>
      <c r="S10" s="11">
        <f>Q10-R10</f>
        <v>0</v>
      </c>
      <c r="U10" s="4"/>
      <c r="W10" s="4"/>
      <c r="X10" s="4"/>
      <c r="Y10" s="4"/>
      <c r="Z10" s="4"/>
      <c r="AA10" s="11">
        <f>SUM(W10:Z10)/4</f>
        <v>0</v>
      </c>
      <c r="AB10" s="11"/>
      <c r="AC10" s="11"/>
    </row>
    <row r="14" spans="1:29" x14ac:dyDescent="0.25">
      <c r="A14" s="1" t="s">
        <v>22</v>
      </c>
    </row>
    <row r="15" spans="1:29" x14ac:dyDescent="0.25">
      <c r="A15" s="2">
        <v>1</v>
      </c>
      <c r="B15" s="2" t="s">
        <v>20</v>
      </c>
      <c r="C15" s="2" t="s">
        <v>21</v>
      </c>
    </row>
    <row r="16" spans="1:29" x14ac:dyDescent="0.25">
      <c r="A16" s="9">
        <v>2</v>
      </c>
      <c r="B16" s="2" t="s">
        <v>23</v>
      </c>
      <c r="C16" s="2" t="s">
        <v>24</v>
      </c>
    </row>
    <row r="17" spans="1:3" x14ac:dyDescent="0.25">
      <c r="A17" s="9">
        <v>3</v>
      </c>
      <c r="B17" s="2" t="s">
        <v>25</v>
      </c>
      <c r="C17" s="2" t="s">
        <v>26</v>
      </c>
    </row>
    <row r="18" spans="1:3" x14ac:dyDescent="0.25">
      <c r="A18" s="9">
        <v>4</v>
      </c>
      <c r="B18" s="2" t="s">
        <v>27</v>
      </c>
      <c r="C18" s="2" t="s">
        <v>28</v>
      </c>
    </row>
  </sheetData>
  <mergeCells count="26">
    <mergeCell ref="Q5:Q6"/>
    <mergeCell ref="R5:R6"/>
    <mergeCell ref="S5:S6"/>
    <mergeCell ref="AC5:AC6"/>
    <mergeCell ref="W5:W6"/>
    <mergeCell ref="X5:X6"/>
    <mergeCell ref="Y5:Y6"/>
    <mergeCell ref="Z5:Z6"/>
    <mergeCell ref="AA5:AA6"/>
    <mergeCell ref="AB5:AB6"/>
    <mergeCell ref="W4:AA4"/>
    <mergeCell ref="A5:A6"/>
    <mergeCell ref="B5:B6"/>
    <mergeCell ref="C5:C6"/>
    <mergeCell ref="D5:G6"/>
    <mergeCell ref="H5:H6"/>
    <mergeCell ref="I5:I6"/>
    <mergeCell ref="J5:J6"/>
    <mergeCell ref="K5:K6"/>
    <mergeCell ref="U5:U6"/>
    <mergeCell ref="L5:L6"/>
    <mergeCell ref="M5:M6"/>
    <mergeCell ref="N5:N6"/>
    <mergeCell ref="M4:Q4"/>
    <mergeCell ref="O5:O6"/>
    <mergeCell ref="P5:P6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4:AJ135"/>
  <sheetViews>
    <sheetView zoomScale="136" zoomScaleNormal="136" workbookViewId="0">
      <pane xSplit="9" ySplit="6" topLeftCell="AA107" activePane="bottomRight" state="frozen"/>
      <selection pane="topRight" activeCell="J1" sqref="J1"/>
      <selection pane="bottomLeft" activeCell="A7" sqref="A7"/>
      <selection pane="bottomRight" activeCell="B124" sqref="B124"/>
    </sheetView>
  </sheetViews>
  <sheetFormatPr defaultRowHeight="15" x14ac:dyDescent="0.25"/>
  <cols>
    <col min="1" max="1" width="5.140625" style="7" customWidth="1"/>
    <col min="2" max="2" width="14" style="9" customWidth="1"/>
    <col min="3" max="3" width="34.28515625" style="7" customWidth="1"/>
    <col min="4" max="7" width="5.85546875" style="10" customWidth="1"/>
    <col min="8" max="8" width="18.28515625" style="10" customWidth="1"/>
    <col min="9" max="9" width="13.85546875" style="10" hidden="1" customWidth="1"/>
    <col min="10" max="10" width="15.42578125" style="10" hidden="1" customWidth="1"/>
    <col min="11" max="11" width="13.5703125" style="3" hidden="1" customWidth="1"/>
    <col min="12" max="15" width="11.85546875" style="3" hidden="1" customWidth="1"/>
    <col min="16" max="22" width="9.140625" style="7" hidden="1" customWidth="1"/>
    <col min="23" max="23" width="10.85546875" style="7" hidden="1" customWidth="1"/>
    <col min="24" max="24" width="11.140625" style="7" hidden="1" customWidth="1"/>
    <col min="25" max="25" width="7.5703125" style="7" hidden="1" customWidth="1"/>
    <col min="26" max="26" width="11.140625" style="13" hidden="1" customWidth="1"/>
    <col min="27" max="27" width="7.5703125" style="7" hidden="1" customWidth="1"/>
    <col min="28" max="29" width="9.140625" style="7" hidden="1" customWidth="1"/>
    <col min="30" max="34" width="9.140625" style="7" customWidth="1"/>
    <col min="35" max="35" width="10.85546875" style="7" customWidth="1"/>
    <col min="36" max="36" width="11.140625" style="7" customWidth="1"/>
    <col min="37" max="16384" width="9.140625" style="7"/>
  </cols>
  <sheetData>
    <row r="4" spans="1:36" x14ac:dyDescent="0.25">
      <c r="P4" s="58" t="s">
        <v>17</v>
      </c>
      <c r="Q4" s="58"/>
      <c r="R4" s="58"/>
      <c r="S4" s="58"/>
      <c r="T4" s="58"/>
      <c r="U4" s="58"/>
      <c r="V4" s="58"/>
      <c r="AB4" s="58" t="s">
        <v>16</v>
      </c>
      <c r="AC4" s="58"/>
      <c r="AD4" s="58"/>
      <c r="AE4" s="58"/>
      <c r="AF4" s="58"/>
      <c r="AG4" s="58"/>
      <c r="AH4" s="58"/>
    </row>
    <row r="5" spans="1:36" ht="25.5" customHeight="1" x14ac:dyDescent="0.25">
      <c r="A5" s="59" t="s">
        <v>5</v>
      </c>
      <c r="B5" s="61" t="s">
        <v>0</v>
      </c>
      <c r="C5" s="62" t="s">
        <v>1</v>
      </c>
      <c r="D5" s="61" t="s">
        <v>2</v>
      </c>
      <c r="E5" s="61"/>
      <c r="F5" s="61"/>
      <c r="G5" s="61"/>
      <c r="H5" s="62" t="s">
        <v>6</v>
      </c>
      <c r="I5" s="61" t="s">
        <v>3</v>
      </c>
      <c r="J5" s="64" t="s">
        <v>7</v>
      </c>
      <c r="K5" s="65" t="s">
        <v>19</v>
      </c>
      <c r="L5" s="67" t="s">
        <v>12</v>
      </c>
      <c r="M5" s="67" t="s">
        <v>11</v>
      </c>
      <c r="N5" s="67" t="s">
        <v>10</v>
      </c>
      <c r="O5" s="67" t="s">
        <v>15</v>
      </c>
      <c r="P5" s="69" t="s">
        <v>30</v>
      </c>
      <c r="Q5" s="69" t="s">
        <v>31</v>
      </c>
      <c r="R5" s="69" t="s">
        <v>32</v>
      </c>
      <c r="S5" s="69" t="s">
        <v>33</v>
      </c>
      <c r="T5" s="69" t="s">
        <v>34</v>
      </c>
      <c r="U5" s="69" t="s">
        <v>35</v>
      </c>
      <c r="V5" s="71" t="s">
        <v>9</v>
      </c>
      <c r="W5" s="65" t="s">
        <v>14</v>
      </c>
      <c r="X5" s="73" t="s">
        <v>4</v>
      </c>
      <c r="Z5" s="76" t="s">
        <v>18</v>
      </c>
      <c r="AB5" s="69" t="s">
        <v>30</v>
      </c>
      <c r="AC5" s="69" t="s">
        <v>31</v>
      </c>
      <c r="AD5" s="69" t="s">
        <v>32</v>
      </c>
      <c r="AE5" s="69" t="s">
        <v>33</v>
      </c>
      <c r="AF5" s="69" t="s">
        <v>34</v>
      </c>
      <c r="AG5" s="69" t="s">
        <v>35</v>
      </c>
      <c r="AH5" s="74" t="s">
        <v>13</v>
      </c>
      <c r="AI5" s="73" t="s">
        <v>14</v>
      </c>
      <c r="AJ5" s="73" t="s">
        <v>4</v>
      </c>
    </row>
    <row r="6" spans="1:36" ht="24" customHeight="1" x14ac:dyDescent="0.25">
      <c r="A6" s="60"/>
      <c r="B6" s="61"/>
      <c r="C6" s="63"/>
      <c r="D6" s="61"/>
      <c r="E6" s="61"/>
      <c r="F6" s="61"/>
      <c r="G6" s="61"/>
      <c r="H6" s="63"/>
      <c r="I6" s="61"/>
      <c r="J6" s="64"/>
      <c r="K6" s="61"/>
      <c r="L6" s="60"/>
      <c r="M6" s="60"/>
      <c r="N6" s="60"/>
      <c r="O6" s="68"/>
      <c r="P6" s="70"/>
      <c r="Q6" s="70"/>
      <c r="R6" s="70"/>
      <c r="S6" s="70"/>
      <c r="T6" s="70"/>
      <c r="U6" s="70"/>
      <c r="V6" s="63"/>
      <c r="W6" s="72"/>
      <c r="X6" s="73"/>
      <c r="Z6" s="76"/>
      <c r="AB6" s="70"/>
      <c r="AC6" s="70"/>
      <c r="AD6" s="70"/>
      <c r="AE6" s="70"/>
      <c r="AF6" s="70"/>
      <c r="AG6" s="70"/>
      <c r="AH6" s="75"/>
      <c r="AI6" s="73"/>
      <c r="AJ6" s="73"/>
    </row>
    <row r="7" spans="1:36" x14ac:dyDescent="0.25">
      <c r="A7" s="4">
        <v>1</v>
      </c>
      <c r="B7" s="5" t="s">
        <v>36</v>
      </c>
      <c r="C7" s="6" t="s">
        <v>37</v>
      </c>
      <c r="D7" s="6">
        <v>1</v>
      </c>
      <c r="E7" s="6"/>
      <c r="F7" s="6">
        <v>200</v>
      </c>
      <c r="G7" s="6"/>
      <c r="H7" s="15" t="s">
        <v>38</v>
      </c>
      <c r="I7" s="15" t="s">
        <v>39</v>
      </c>
      <c r="J7" s="16" t="s">
        <v>109</v>
      </c>
      <c r="K7" s="4">
        <v>14912</v>
      </c>
      <c r="L7" s="4"/>
      <c r="M7" s="4"/>
      <c r="N7" s="4"/>
      <c r="O7" s="4"/>
      <c r="P7" s="4">
        <v>90</v>
      </c>
      <c r="Q7" s="4">
        <v>120</v>
      </c>
      <c r="R7" s="4">
        <v>180</v>
      </c>
      <c r="S7" s="4">
        <v>310</v>
      </c>
      <c r="T7" s="4">
        <v>100</v>
      </c>
      <c r="U7" s="4">
        <v>110</v>
      </c>
      <c r="V7" s="11">
        <f>SUM(P7:U7)/6</f>
        <v>151.66666666666666</v>
      </c>
      <c r="W7" s="11">
        <f>(K7+L7+M7+N7)-(O7+V7)</f>
        <v>14760.333333333334</v>
      </c>
      <c r="X7" s="12">
        <f>(V7*2)-W7</f>
        <v>-14457</v>
      </c>
      <c r="Z7" s="14"/>
      <c r="AB7" s="4"/>
      <c r="AC7" s="4"/>
      <c r="AD7" s="4"/>
      <c r="AE7" s="4"/>
      <c r="AF7" s="4"/>
      <c r="AG7" s="4"/>
      <c r="AH7" s="12">
        <f>SUM(AB7:AG7)/7</f>
        <v>0</v>
      </c>
      <c r="AI7" s="12">
        <f>(K7+L7+M7+N7)-(O7+AH7)</f>
        <v>14912</v>
      </c>
      <c r="AJ7" s="12">
        <f>(AH7*2)-AI7</f>
        <v>-14912</v>
      </c>
    </row>
    <row r="8" spans="1:36" x14ac:dyDescent="0.25">
      <c r="A8" s="4">
        <v>2</v>
      </c>
      <c r="B8" s="5" t="s">
        <v>36</v>
      </c>
      <c r="C8" s="6" t="s">
        <v>37</v>
      </c>
      <c r="D8" s="6">
        <v>1</v>
      </c>
      <c r="E8" s="6"/>
      <c r="F8" s="6">
        <v>200</v>
      </c>
      <c r="G8" s="6"/>
      <c r="H8" s="15" t="s">
        <v>40</v>
      </c>
      <c r="I8" s="15" t="s">
        <v>39</v>
      </c>
      <c r="J8" s="16" t="s">
        <v>109</v>
      </c>
      <c r="K8" s="4">
        <v>6842</v>
      </c>
      <c r="L8" s="4"/>
      <c r="M8" s="4"/>
      <c r="N8" s="4"/>
      <c r="O8" s="4"/>
      <c r="P8" s="4"/>
      <c r="Q8" s="4"/>
      <c r="R8" s="4"/>
      <c r="S8" s="4">
        <v>100</v>
      </c>
      <c r="T8" s="4">
        <v>590</v>
      </c>
      <c r="U8" s="4">
        <v>640</v>
      </c>
      <c r="V8" s="11">
        <f t="shared" ref="V8:V71" si="0">SUM(P8:U8)/6</f>
        <v>221.66666666666666</v>
      </c>
      <c r="W8" s="11">
        <f t="shared" ref="W8:W71" si="1">(K8+L8+M8+N8)-(O8+V8)</f>
        <v>6620.333333333333</v>
      </c>
      <c r="X8" s="12">
        <f t="shared" ref="X8:X71" si="2">(V8*2)-W8</f>
        <v>-6177</v>
      </c>
      <c r="Z8" s="14"/>
      <c r="AB8" s="4"/>
      <c r="AC8" s="4"/>
      <c r="AD8" s="4"/>
      <c r="AE8" s="4"/>
      <c r="AF8" s="4"/>
      <c r="AG8" s="4"/>
      <c r="AH8" s="12">
        <f t="shared" ref="AH8:AH71" si="3">SUM(AB8:AG8)/7</f>
        <v>0</v>
      </c>
      <c r="AI8" s="12">
        <f t="shared" ref="AI8:AI71" si="4">(K8+L8+M8+N8)-(O8+AH8)</f>
        <v>6842</v>
      </c>
      <c r="AJ8" s="12">
        <f t="shared" ref="AJ8:AJ71" si="5">(AH8*2)-AI8</f>
        <v>-6842</v>
      </c>
    </row>
    <row r="9" spans="1:36" x14ac:dyDescent="0.25">
      <c r="A9" s="4">
        <v>3</v>
      </c>
      <c r="B9" s="5" t="s">
        <v>36</v>
      </c>
      <c r="C9" s="6" t="s">
        <v>37</v>
      </c>
      <c r="D9" s="6"/>
      <c r="E9" s="6"/>
      <c r="F9" s="6"/>
      <c r="G9" s="6"/>
      <c r="H9" s="15" t="s">
        <v>41</v>
      </c>
      <c r="I9" s="15" t="s">
        <v>39</v>
      </c>
      <c r="J9" s="16" t="s">
        <v>109</v>
      </c>
      <c r="K9" s="4">
        <v>9055</v>
      </c>
      <c r="L9" s="4"/>
      <c r="M9" s="4"/>
      <c r="N9" s="4"/>
      <c r="O9" s="4"/>
      <c r="P9" s="4">
        <v>51</v>
      </c>
      <c r="Q9" s="4">
        <v>260</v>
      </c>
      <c r="R9" s="4">
        <v>355</v>
      </c>
      <c r="S9" s="4">
        <v>461</v>
      </c>
      <c r="T9" s="4">
        <v>295</v>
      </c>
      <c r="U9" s="4">
        <v>370</v>
      </c>
      <c r="V9" s="11">
        <f t="shared" si="0"/>
        <v>298.66666666666669</v>
      </c>
      <c r="W9" s="11">
        <f t="shared" si="1"/>
        <v>8756.3333333333339</v>
      </c>
      <c r="X9" s="12">
        <f t="shared" si="2"/>
        <v>-8159.0000000000009</v>
      </c>
      <c r="Z9" s="14"/>
      <c r="AB9" s="4"/>
      <c r="AC9" s="4"/>
      <c r="AD9" s="4"/>
      <c r="AE9" s="4"/>
      <c r="AF9" s="4"/>
      <c r="AG9" s="4"/>
      <c r="AH9" s="12">
        <f t="shared" si="3"/>
        <v>0</v>
      </c>
      <c r="AI9" s="12">
        <f t="shared" si="4"/>
        <v>9055</v>
      </c>
      <c r="AJ9" s="12">
        <f t="shared" si="5"/>
        <v>-9055</v>
      </c>
    </row>
    <row r="10" spans="1:36" x14ac:dyDescent="0.25">
      <c r="A10" s="4">
        <v>4</v>
      </c>
      <c r="B10" s="5" t="s">
        <v>42</v>
      </c>
      <c r="C10" s="6" t="s">
        <v>43</v>
      </c>
      <c r="D10" s="6"/>
      <c r="E10" s="6"/>
      <c r="F10" s="6"/>
      <c r="G10" s="6"/>
      <c r="H10" s="15" t="s">
        <v>44</v>
      </c>
      <c r="I10" s="15" t="s">
        <v>45</v>
      </c>
      <c r="J10" s="16" t="s">
        <v>109</v>
      </c>
      <c r="K10" s="4">
        <v>27</v>
      </c>
      <c r="L10" s="4"/>
      <c r="M10" s="4"/>
      <c r="N10" s="4"/>
      <c r="O10" s="4"/>
      <c r="P10" s="4">
        <v>10</v>
      </c>
      <c r="Q10" s="4">
        <v>59</v>
      </c>
      <c r="R10" s="4">
        <v>28</v>
      </c>
      <c r="S10" s="4">
        <v>6</v>
      </c>
      <c r="T10" s="4">
        <v>14</v>
      </c>
      <c r="U10" s="4">
        <v>6</v>
      </c>
      <c r="V10" s="11">
        <f t="shared" si="0"/>
        <v>20.5</v>
      </c>
      <c r="W10" s="11">
        <f t="shared" si="1"/>
        <v>6.5</v>
      </c>
      <c r="X10" s="12">
        <f t="shared" si="2"/>
        <v>34.5</v>
      </c>
      <c r="Z10" s="14"/>
      <c r="AB10" s="4"/>
      <c r="AC10" s="4"/>
      <c r="AD10" s="4"/>
      <c r="AE10" s="4"/>
      <c r="AF10" s="4"/>
      <c r="AG10" s="4"/>
      <c r="AH10" s="12">
        <f t="shared" si="3"/>
        <v>0</v>
      </c>
      <c r="AI10" s="12">
        <f t="shared" si="4"/>
        <v>27</v>
      </c>
      <c r="AJ10" s="12">
        <f t="shared" si="5"/>
        <v>-27</v>
      </c>
    </row>
    <row r="11" spans="1:36" x14ac:dyDescent="0.25">
      <c r="A11" s="4">
        <v>5</v>
      </c>
      <c r="B11" s="5" t="s">
        <v>42</v>
      </c>
      <c r="C11" s="6" t="s">
        <v>46</v>
      </c>
      <c r="D11" s="6"/>
      <c r="E11" s="6"/>
      <c r="F11" s="6"/>
      <c r="G11" s="6"/>
      <c r="H11" s="15" t="s">
        <v>47</v>
      </c>
      <c r="I11" s="15" t="s">
        <v>45</v>
      </c>
      <c r="J11" s="16" t="s">
        <v>109</v>
      </c>
      <c r="K11" s="4">
        <v>19</v>
      </c>
      <c r="L11" s="4"/>
      <c r="M11" s="4"/>
      <c r="N11" s="4"/>
      <c r="O11" s="4"/>
      <c r="P11" s="4">
        <v>46</v>
      </c>
      <c r="Q11" s="4">
        <v>25</v>
      </c>
      <c r="R11" s="4">
        <v>16</v>
      </c>
      <c r="S11" s="4">
        <v>4</v>
      </c>
      <c r="T11" s="4">
        <v>6</v>
      </c>
      <c r="U11" s="4">
        <v>25</v>
      </c>
      <c r="V11" s="11">
        <f t="shared" si="0"/>
        <v>20.333333333333332</v>
      </c>
      <c r="W11" s="11">
        <f t="shared" si="1"/>
        <v>-1.3333333333333321</v>
      </c>
      <c r="X11" s="12">
        <f t="shared" si="2"/>
        <v>42</v>
      </c>
      <c r="Z11" s="14"/>
      <c r="AB11" s="4"/>
      <c r="AC11" s="4"/>
      <c r="AD11" s="4"/>
      <c r="AE11" s="4"/>
      <c r="AF11" s="4"/>
      <c r="AG11" s="4"/>
      <c r="AH11" s="12">
        <f t="shared" si="3"/>
        <v>0</v>
      </c>
      <c r="AI11" s="12">
        <f t="shared" si="4"/>
        <v>19</v>
      </c>
      <c r="AJ11" s="12">
        <f t="shared" si="5"/>
        <v>-19</v>
      </c>
    </row>
    <row r="12" spans="1:36" x14ac:dyDescent="0.25">
      <c r="A12" s="4">
        <v>6</v>
      </c>
      <c r="B12" s="5" t="s">
        <v>42</v>
      </c>
      <c r="C12" s="6" t="s">
        <v>48</v>
      </c>
      <c r="D12" s="6"/>
      <c r="E12" s="6"/>
      <c r="F12" s="6"/>
      <c r="G12" s="6"/>
      <c r="H12" s="15" t="s">
        <v>49</v>
      </c>
      <c r="I12" s="15" t="s">
        <v>45</v>
      </c>
      <c r="J12" s="16" t="s">
        <v>109</v>
      </c>
      <c r="K12" s="4">
        <v>22</v>
      </c>
      <c r="L12" s="4"/>
      <c r="M12" s="4"/>
      <c r="N12" s="4"/>
      <c r="O12" s="4"/>
      <c r="P12" s="4">
        <v>202</v>
      </c>
      <c r="Q12" s="4">
        <v>8</v>
      </c>
      <c r="R12" s="4">
        <v>8</v>
      </c>
      <c r="S12" s="4">
        <v>6</v>
      </c>
      <c r="T12" s="4">
        <v>6</v>
      </c>
      <c r="U12" s="4">
        <v>6</v>
      </c>
      <c r="V12" s="11">
        <f t="shared" si="0"/>
        <v>39.333333333333336</v>
      </c>
      <c r="W12" s="11">
        <f t="shared" si="1"/>
        <v>-17.333333333333336</v>
      </c>
      <c r="X12" s="12">
        <f t="shared" si="2"/>
        <v>96</v>
      </c>
      <c r="Z12" s="14"/>
      <c r="AB12" s="4"/>
      <c r="AC12" s="4"/>
      <c r="AD12" s="4"/>
      <c r="AE12" s="4"/>
      <c r="AF12" s="4"/>
      <c r="AG12" s="4"/>
      <c r="AH12" s="12">
        <f t="shared" si="3"/>
        <v>0</v>
      </c>
      <c r="AI12" s="12">
        <f t="shared" si="4"/>
        <v>22</v>
      </c>
      <c r="AJ12" s="12">
        <f t="shared" si="5"/>
        <v>-22</v>
      </c>
    </row>
    <row r="13" spans="1:36" x14ac:dyDescent="0.25">
      <c r="A13" s="4">
        <v>7</v>
      </c>
      <c r="B13" s="5" t="s">
        <v>42</v>
      </c>
      <c r="C13" s="6" t="s">
        <v>50</v>
      </c>
      <c r="D13" s="6"/>
      <c r="E13" s="6"/>
      <c r="F13" s="6"/>
      <c r="G13" s="6"/>
      <c r="H13" s="15" t="s">
        <v>51</v>
      </c>
      <c r="I13" s="15" t="s">
        <v>45</v>
      </c>
      <c r="J13" s="16" t="s">
        <v>109</v>
      </c>
      <c r="K13" s="4">
        <v>36</v>
      </c>
      <c r="L13" s="4"/>
      <c r="M13" s="4"/>
      <c r="N13" s="4"/>
      <c r="O13" s="4"/>
      <c r="P13" s="4">
        <v>9</v>
      </c>
      <c r="Q13" s="4">
        <v>13</v>
      </c>
      <c r="R13" s="4">
        <v>16</v>
      </c>
      <c r="S13" s="4">
        <v>15</v>
      </c>
      <c r="T13" s="4">
        <v>50</v>
      </c>
      <c r="U13" s="4">
        <v>56</v>
      </c>
      <c r="V13" s="11">
        <f t="shared" si="0"/>
        <v>26.5</v>
      </c>
      <c r="W13" s="11">
        <f t="shared" si="1"/>
        <v>9.5</v>
      </c>
      <c r="X13" s="12">
        <f t="shared" si="2"/>
        <v>43.5</v>
      </c>
      <c r="Z13" s="14"/>
      <c r="AB13" s="4"/>
      <c r="AC13" s="4"/>
      <c r="AD13" s="4"/>
      <c r="AE13" s="4"/>
      <c r="AF13" s="4"/>
      <c r="AG13" s="4"/>
      <c r="AH13" s="12">
        <f t="shared" si="3"/>
        <v>0</v>
      </c>
      <c r="AI13" s="12">
        <f t="shared" si="4"/>
        <v>36</v>
      </c>
      <c r="AJ13" s="12">
        <f t="shared" si="5"/>
        <v>-36</v>
      </c>
    </row>
    <row r="14" spans="1:36" x14ac:dyDescent="0.25">
      <c r="A14" s="4">
        <v>8</v>
      </c>
      <c r="B14" s="5" t="s">
        <v>42</v>
      </c>
      <c r="C14" s="6" t="s">
        <v>52</v>
      </c>
      <c r="D14" s="6"/>
      <c r="E14" s="6"/>
      <c r="F14" s="6"/>
      <c r="G14" s="6"/>
      <c r="H14" s="15" t="s">
        <v>53</v>
      </c>
      <c r="I14" s="15" t="s">
        <v>45</v>
      </c>
      <c r="J14" s="16" t="s">
        <v>109</v>
      </c>
      <c r="K14" s="4">
        <v>2</v>
      </c>
      <c r="L14" s="4"/>
      <c r="M14" s="4"/>
      <c r="N14" s="4"/>
      <c r="O14" s="4"/>
      <c r="P14" s="4">
        <v>11</v>
      </c>
      <c r="Q14" s="4">
        <v>2</v>
      </c>
      <c r="R14" s="4">
        <v>765</v>
      </c>
      <c r="S14" s="4">
        <v>22</v>
      </c>
      <c r="T14" s="4">
        <v>10</v>
      </c>
      <c r="U14" s="4">
        <v>28</v>
      </c>
      <c r="V14" s="11">
        <f t="shared" si="0"/>
        <v>139.66666666666666</v>
      </c>
      <c r="W14" s="11">
        <f t="shared" si="1"/>
        <v>-137.66666666666666</v>
      </c>
      <c r="X14" s="12">
        <f t="shared" si="2"/>
        <v>417</v>
      </c>
      <c r="Z14" s="14"/>
      <c r="AB14" s="4"/>
      <c r="AC14" s="4"/>
      <c r="AD14" s="4"/>
      <c r="AE14" s="4"/>
      <c r="AF14" s="4"/>
      <c r="AG14" s="4"/>
      <c r="AH14" s="12">
        <f t="shared" si="3"/>
        <v>0</v>
      </c>
      <c r="AI14" s="12">
        <f t="shared" si="4"/>
        <v>2</v>
      </c>
      <c r="AJ14" s="12">
        <f t="shared" si="5"/>
        <v>-2</v>
      </c>
    </row>
    <row r="15" spans="1:36" x14ac:dyDescent="0.25">
      <c r="A15" s="4">
        <v>9</v>
      </c>
      <c r="B15" s="5" t="s">
        <v>42</v>
      </c>
      <c r="C15" s="6" t="s">
        <v>54</v>
      </c>
      <c r="D15" s="6"/>
      <c r="E15" s="6"/>
      <c r="F15" s="6"/>
      <c r="G15" s="6"/>
      <c r="H15" s="15" t="s">
        <v>55</v>
      </c>
      <c r="I15" s="15" t="s">
        <v>45</v>
      </c>
      <c r="J15" s="16" t="s">
        <v>109</v>
      </c>
      <c r="K15" s="4">
        <v>64</v>
      </c>
      <c r="L15" s="4"/>
      <c r="M15" s="4"/>
      <c r="N15" s="4"/>
      <c r="O15" s="4"/>
      <c r="P15" s="4">
        <v>50</v>
      </c>
      <c r="Q15" s="4">
        <v>18</v>
      </c>
      <c r="R15" s="4">
        <v>44</v>
      </c>
      <c r="S15" s="4">
        <v>27</v>
      </c>
      <c r="T15" s="4">
        <v>22</v>
      </c>
      <c r="U15" s="4">
        <v>25</v>
      </c>
      <c r="V15" s="11">
        <f t="shared" si="0"/>
        <v>31</v>
      </c>
      <c r="W15" s="11">
        <f t="shared" si="1"/>
        <v>33</v>
      </c>
      <c r="X15" s="12">
        <f t="shared" si="2"/>
        <v>29</v>
      </c>
      <c r="Z15" s="14"/>
      <c r="AB15" s="4"/>
      <c r="AC15" s="4"/>
      <c r="AD15" s="4"/>
      <c r="AE15" s="4"/>
      <c r="AF15" s="4"/>
      <c r="AG15" s="4"/>
      <c r="AH15" s="12">
        <f t="shared" si="3"/>
        <v>0</v>
      </c>
      <c r="AI15" s="12">
        <f t="shared" si="4"/>
        <v>64</v>
      </c>
      <c r="AJ15" s="12">
        <f t="shared" si="5"/>
        <v>-64</v>
      </c>
    </row>
    <row r="16" spans="1:36" x14ac:dyDescent="0.25">
      <c r="A16" s="4">
        <v>10</v>
      </c>
      <c r="B16" s="5" t="s">
        <v>56</v>
      </c>
      <c r="C16" s="6" t="s">
        <v>57</v>
      </c>
      <c r="D16" s="6">
        <v>24</v>
      </c>
      <c r="E16" s="6" t="s">
        <v>58</v>
      </c>
      <c r="F16" s="6">
        <v>1</v>
      </c>
      <c r="G16" s="6" t="s">
        <v>59</v>
      </c>
      <c r="H16" s="15">
        <v>692247</v>
      </c>
      <c r="I16" s="15" t="s">
        <v>60</v>
      </c>
      <c r="J16" s="16" t="s">
        <v>109</v>
      </c>
      <c r="K16" s="4">
        <v>3539</v>
      </c>
      <c r="L16" s="4"/>
      <c r="M16" s="4"/>
      <c r="N16" s="4"/>
      <c r="O16" s="4"/>
      <c r="P16" s="4">
        <v>892</v>
      </c>
      <c r="Q16" s="4">
        <v>299</v>
      </c>
      <c r="R16" s="4">
        <v>342</v>
      </c>
      <c r="S16" s="4">
        <v>490</v>
      </c>
      <c r="T16" s="4">
        <v>775</v>
      </c>
      <c r="U16" s="4">
        <v>853</v>
      </c>
      <c r="V16" s="11">
        <f t="shared" si="0"/>
        <v>608.5</v>
      </c>
      <c r="W16" s="11">
        <f t="shared" si="1"/>
        <v>2930.5</v>
      </c>
      <c r="X16" s="12">
        <f t="shared" si="2"/>
        <v>-1713.5</v>
      </c>
      <c r="Z16" s="14"/>
      <c r="AB16" s="4"/>
      <c r="AC16" s="4"/>
      <c r="AD16" s="4"/>
      <c r="AE16" s="4"/>
      <c r="AF16" s="4"/>
      <c r="AG16" s="4"/>
      <c r="AH16" s="12">
        <f t="shared" si="3"/>
        <v>0</v>
      </c>
      <c r="AI16" s="12">
        <f t="shared" si="4"/>
        <v>3539</v>
      </c>
      <c r="AJ16" s="12">
        <f t="shared" si="5"/>
        <v>-3539</v>
      </c>
    </row>
    <row r="17" spans="1:36" x14ac:dyDescent="0.25">
      <c r="A17" s="4">
        <v>11</v>
      </c>
      <c r="B17" s="5" t="s">
        <v>56</v>
      </c>
      <c r="C17" s="6" t="s">
        <v>57</v>
      </c>
      <c r="D17" s="6">
        <v>24</v>
      </c>
      <c r="E17" s="6" t="s">
        <v>58</v>
      </c>
      <c r="F17" s="6">
        <v>0.8</v>
      </c>
      <c r="G17" s="6" t="s">
        <v>59</v>
      </c>
      <c r="H17" s="15">
        <v>732728</v>
      </c>
      <c r="I17" s="15" t="s">
        <v>60</v>
      </c>
      <c r="J17" s="16" t="s">
        <v>109</v>
      </c>
      <c r="K17" s="4">
        <v>404</v>
      </c>
      <c r="L17" s="4"/>
      <c r="M17" s="4"/>
      <c r="N17" s="4"/>
      <c r="O17" s="4"/>
      <c r="P17" s="4">
        <v>69</v>
      </c>
      <c r="Q17" s="4">
        <v>21</v>
      </c>
      <c r="R17" s="4"/>
      <c r="S17" s="4">
        <v>27</v>
      </c>
      <c r="T17" s="4">
        <v>14</v>
      </c>
      <c r="U17" s="4">
        <v>332</v>
      </c>
      <c r="V17" s="11">
        <f t="shared" si="0"/>
        <v>77.166666666666671</v>
      </c>
      <c r="W17" s="11">
        <f t="shared" si="1"/>
        <v>326.83333333333331</v>
      </c>
      <c r="X17" s="12">
        <f t="shared" si="2"/>
        <v>-172.49999999999997</v>
      </c>
      <c r="Z17" s="14"/>
      <c r="AB17" s="4"/>
      <c r="AC17" s="4"/>
      <c r="AD17" s="4"/>
      <c r="AE17" s="4"/>
      <c r="AF17" s="4"/>
      <c r="AG17" s="4"/>
      <c r="AH17" s="12">
        <f t="shared" si="3"/>
        <v>0</v>
      </c>
      <c r="AI17" s="12">
        <f t="shared" si="4"/>
        <v>404</v>
      </c>
      <c r="AJ17" s="12">
        <f t="shared" si="5"/>
        <v>-404</v>
      </c>
    </row>
    <row r="18" spans="1:36" x14ac:dyDescent="0.25">
      <c r="A18" s="4">
        <v>12</v>
      </c>
      <c r="B18" s="5" t="s">
        <v>56</v>
      </c>
      <c r="C18" s="6" t="s">
        <v>61</v>
      </c>
      <c r="D18" s="6">
        <v>24</v>
      </c>
      <c r="E18" s="6" t="s">
        <v>58</v>
      </c>
      <c r="F18" s="6">
        <v>1</v>
      </c>
      <c r="G18" s="6" t="s">
        <v>59</v>
      </c>
      <c r="H18" s="15">
        <v>691970</v>
      </c>
      <c r="I18" s="15" t="s">
        <v>60</v>
      </c>
      <c r="J18" s="16" t="s">
        <v>109</v>
      </c>
      <c r="K18" s="4">
        <v>2001</v>
      </c>
      <c r="L18" s="4"/>
      <c r="M18" s="4"/>
      <c r="N18" s="4"/>
      <c r="O18" s="4"/>
      <c r="P18" s="4">
        <v>351</v>
      </c>
      <c r="Q18" s="4">
        <v>70</v>
      </c>
      <c r="R18" s="4">
        <v>354</v>
      </c>
      <c r="S18" s="4">
        <v>337</v>
      </c>
      <c r="T18" s="4">
        <v>174</v>
      </c>
      <c r="U18" s="4">
        <v>130</v>
      </c>
      <c r="V18" s="11">
        <f t="shared" si="0"/>
        <v>236</v>
      </c>
      <c r="W18" s="11">
        <f t="shared" si="1"/>
        <v>1765</v>
      </c>
      <c r="X18" s="12">
        <f t="shared" si="2"/>
        <v>-1293</v>
      </c>
      <c r="Z18" s="14"/>
      <c r="AB18" s="4"/>
      <c r="AC18" s="4"/>
      <c r="AD18" s="4"/>
      <c r="AE18" s="4"/>
      <c r="AF18" s="4"/>
      <c r="AG18" s="4"/>
      <c r="AH18" s="12">
        <f t="shared" si="3"/>
        <v>0</v>
      </c>
      <c r="AI18" s="12">
        <f t="shared" si="4"/>
        <v>2001</v>
      </c>
      <c r="AJ18" s="12">
        <f t="shared" si="5"/>
        <v>-2001</v>
      </c>
    </row>
    <row r="19" spans="1:36" x14ac:dyDescent="0.25">
      <c r="A19" s="4">
        <v>13</v>
      </c>
      <c r="B19" s="5" t="s">
        <v>56</v>
      </c>
      <c r="C19" s="6" t="s">
        <v>61</v>
      </c>
      <c r="D19" s="6">
        <v>1</v>
      </c>
      <c r="E19" s="6" t="s">
        <v>58</v>
      </c>
      <c r="F19" s="6">
        <v>200</v>
      </c>
      <c r="G19" s="6" t="s">
        <v>59</v>
      </c>
      <c r="H19" s="15">
        <v>692052</v>
      </c>
      <c r="I19" s="15" t="s">
        <v>62</v>
      </c>
      <c r="J19" s="16" t="s">
        <v>109</v>
      </c>
      <c r="K19" s="4">
        <v>194</v>
      </c>
      <c r="L19" s="4"/>
      <c r="M19" s="4"/>
      <c r="N19" s="4"/>
      <c r="O19" s="4"/>
      <c r="P19" s="4">
        <v>85.2</v>
      </c>
      <c r="Q19" s="4">
        <v>83</v>
      </c>
      <c r="R19" s="4">
        <v>94</v>
      </c>
      <c r="S19" s="4">
        <v>114.11</v>
      </c>
      <c r="T19" s="4">
        <v>115.16</v>
      </c>
      <c r="U19" s="4">
        <v>76</v>
      </c>
      <c r="V19" s="11">
        <f t="shared" si="0"/>
        <v>94.578333333333333</v>
      </c>
      <c r="W19" s="11">
        <f t="shared" si="1"/>
        <v>99.421666666666667</v>
      </c>
      <c r="X19" s="12">
        <f t="shared" si="2"/>
        <v>89.734999999999999</v>
      </c>
      <c r="Z19" s="14"/>
      <c r="AB19" s="4"/>
      <c r="AC19" s="4"/>
      <c r="AD19" s="4"/>
      <c r="AE19" s="4"/>
      <c r="AF19" s="4"/>
      <c r="AG19" s="4"/>
      <c r="AH19" s="12">
        <f t="shared" si="3"/>
        <v>0</v>
      </c>
      <c r="AI19" s="12">
        <f t="shared" si="4"/>
        <v>194</v>
      </c>
      <c r="AJ19" s="12">
        <f t="shared" si="5"/>
        <v>-194</v>
      </c>
    </row>
    <row r="20" spans="1:36" x14ac:dyDescent="0.25">
      <c r="A20" s="4">
        <v>14</v>
      </c>
      <c r="B20" s="5" t="s">
        <v>56</v>
      </c>
      <c r="C20" s="6" t="s">
        <v>61</v>
      </c>
      <c r="D20" s="6">
        <v>1</v>
      </c>
      <c r="E20" s="6" t="s">
        <v>58</v>
      </c>
      <c r="F20" s="6">
        <v>18</v>
      </c>
      <c r="G20" s="6" t="s">
        <v>59</v>
      </c>
      <c r="H20" s="15">
        <v>692053</v>
      </c>
      <c r="I20" s="15" t="s">
        <v>63</v>
      </c>
      <c r="J20" s="16" t="s">
        <v>109</v>
      </c>
      <c r="K20" s="4">
        <v>465</v>
      </c>
      <c r="L20" s="4"/>
      <c r="M20" s="4"/>
      <c r="N20" s="4"/>
      <c r="O20" s="4"/>
      <c r="P20" s="4">
        <v>300</v>
      </c>
      <c r="Q20" s="4">
        <v>408</v>
      </c>
      <c r="R20" s="4">
        <v>258</v>
      </c>
      <c r="S20" s="4">
        <v>387</v>
      </c>
      <c r="T20" s="4">
        <v>360</v>
      </c>
      <c r="U20" s="4">
        <v>261</v>
      </c>
      <c r="V20" s="11">
        <f t="shared" si="0"/>
        <v>329</v>
      </c>
      <c r="W20" s="11">
        <f t="shared" si="1"/>
        <v>136</v>
      </c>
      <c r="X20" s="12">
        <f t="shared" si="2"/>
        <v>522</v>
      </c>
      <c r="Z20" s="14"/>
      <c r="AB20" s="4"/>
      <c r="AC20" s="4"/>
      <c r="AD20" s="4"/>
      <c r="AE20" s="4"/>
      <c r="AF20" s="4"/>
      <c r="AG20" s="4"/>
      <c r="AH20" s="12">
        <f t="shared" si="3"/>
        <v>0</v>
      </c>
      <c r="AI20" s="12">
        <f t="shared" si="4"/>
        <v>465</v>
      </c>
      <c r="AJ20" s="12">
        <f t="shared" si="5"/>
        <v>-465</v>
      </c>
    </row>
    <row r="21" spans="1:36" x14ac:dyDescent="0.25">
      <c r="A21" s="4">
        <v>15</v>
      </c>
      <c r="B21" s="5" t="s">
        <v>56</v>
      </c>
      <c r="C21" s="6" t="s">
        <v>61</v>
      </c>
      <c r="D21" s="6">
        <v>4</v>
      </c>
      <c r="E21" s="6" t="s">
        <v>58</v>
      </c>
      <c r="F21" s="6">
        <v>5</v>
      </c>
      <c r="G21" s="6" t="s">
        <v>59</v>
      </c>
      <c r="H21" s="15">
        <v>692054</v>
      </c>
      <c r="I21" s="15" t="s">
        <v>60</v>
      </c>
      <c r="J21" s="16" t="s">
        <v>109</v>
      </c>
      <c r="K21" s="4">
        <v>901</v>
      </c>
      <c r="L21" s="4"/>
      <c r="M21" s="4"/>
      <c r="N21" s="4"/>
      <c r="O21" s="4"/>
      <c r="P21" s="4">
        <v>405</v>
      </c>
      <c r="Q21" s="4">
        <v>186</v>
      </c>
      <c r="R21" s="4">
        <v>209</v>
      </c>
      <c r="S21" s="4">
        <v>305</v>
      </c>
      <c r="T21" s="4">
        <v>280</v>
      </c>
      <c r="U21" s="4">
        <v>154</v>
      </c>
      <c r="V21" s="11">
        <f t="shared" si="0"/>
        <v>256.5</v>
      </c>
      <c r="W21" s="11">
        <f t="shared" si="1"/>
        <v>644.5</v>
      </c>
      <c r="X21" s="12">
        <f t="shared" si="2"/>
        <v>-131.5</v>
      </c>
      <c r="Z21" s="14"/>
      <c r="AB21" s="4"/>
      <c r="AC21" s="4"/>
      <c r="AD21" s="4"/>
      <c r="AE21" s="4"/>
      <c r="AF21" s="4"/>
      <c r="AG21" s="4"/>
      <c r="AH21" s="12">
        <f t="shared" si="3"/>
        <v>0</v>
      </c>
      <c r="AI21" s="12">
        <f t="shared" si="4"/>
        <v>901</v>
      </c>
      <c r="AJ21" s="12">
        <f t="shared" si="5"/>
        <v>-901</v>
      </c>
    </row>
    <row r="22" spans="1:36" x14ac:dyDescent="0.25">
      <c r="A22" s="4">
        <v>16</v>
      </c>
      <c r="B22" s="5" t="s">
        <v>56</v>
      </c>
      <c r="C22" s="6" t="s">
        <v>64</v>
      </c>
      <c r="D22" s="6">
        <v>4</v>
      </c>
      <c r="E22" s="6" t="s">
        <v>58</v>
      </c>
      <c r="F22" s="6">
        <v>5</v>
      </c>
      <c r="G22" s="6" t="s">
        <v>59</v>
      </c>
      <c r="H22" s="15">
        <v>692128</v>
      </c>
      <c r="I22" s="15" t="s">
        <v>60</v>
      </c>
      <c r="J22" s="16" t="s">
        <v>109</v>
      </c>
      <c r="K22" s="4">
        <v>506</v>
      </c>
      <c r="L22" s="4"/>
      <c r="M22" s="4"/>
      <c r="N22" s="4"/>
      <c r="O22" s="4"/>
      <c r="P22" s="4">
        <v>66</v>
      </c>
      <c r="Q22" s="4">
        <v>73</v>
      </c>
      <c r="R22" s="4">
        <v>38</v>
      </c>
      <c r="S22" s="4">
        <v>63</v>
      </c>
      <c r="T22" s="4">
        <v>99</v>
      </c>
      <c r="U22" s="4">
        <v>80</v>
      </c>
      <c r="V22" s="11">
        <f t="shared" si="0"/>
        <v>69.833333333333329</v>
      </c>
      <c r="W22" s="11">
        <f t="shared" si="1"/>
        <v>436.16666666666669</v>
      </c>
      <c r="X22" s="12">
        <f t="shared" si="2"/>
        <v>-296.5</v>
      </c>
      <c r="Z22" s="14"/>
      <c r="AB22" s="4"/>
      <c r="AC22" s="4"/>
      <c r="AD22" s="4"/>
      <c r="AE22" s="4"/>
      <c r="AF22" s="4"/>
      <c r="AG22" s="4"/>
      <c r="AH22" s="12">
        <f t="shared" si="3"/>
        <v>0</v>
      </c>
      <c r="AI22" s="12">
        <f t="shared" si="4"/>
        <v>506</v>
      </c>
      <c r="AJ22" s="12">
        <f t="shared" si="5"/>
        <v>-506</v>
      </c>
    </row>
    <row r="23" spans="1:36" x14ac:dyDescent="0.25">
      <c r="A23" s="4">
        <v>17</v>
      </c>
      <c r="B23" s="5" t="s">
        <v>56</v>
      </c>
      <c r="C23" s="6" t="s">
        <v>64</v>
      </c>
      <c r="D23" s="6">
        <v>24</v>
      </c>
      <c r="E23" s="6" t="s">
        <v>58</v>
      </c>
      <c r="F23" s="6">
        <v>1</v>
      </c>
      <c r="G23" s="6" t="s">
        <v>59</v>
      </c>
      <c r="H23" s="15">
        <v>692171</v>
      </c>
      <c r="I23" s="15" t="s">
        <v>60</v>
      </c>
      <c r="J23" s="16" t="s">
        <v>109</v>
      </c>
      <c r="K23" s="4">
        <v>229</v>
      </c>
      <c r="L23" s="4"/>
      <c r="M23" s="4"/>
      <c r="N23" s="4"/>
      <c r="O23" s="4"/>
      <c r="P23" s="4">
        <v>78</v>
      </c>
      <c r="Q23" s="4">
        <v>3</v>
      </c>
      <c r="R23" s="4">
        <v>27</v>
      </c>
      <c r="S23" s="4">
        <v>34</v>
      </c>
      <c r="T23" s="4">
        <v>34</v>
      </c>
      <c r="U23" s="4">
        <v>136</v>
      </c>
      <c r="V23" s="11">
        <f t="shared" si="0"/>
        <v>52</v>
      </c>
      <c r="W23" s="11">
        <f t="shared" si="1"/>
        <v>177</v>
      </c>
      <c r="X23" s="12">
        <f t="shared" si="2"/>
        <v>-73</v>
      </c>
      <c r="Z23" s="14"/>
      <c r="AB23" s="4"/>
      <c r="AC23" s="4"/>
      <c r="AD23" s="4"/>
      <c r="AE23" s="4"/>
      <c r="AF23" s="4"/>
      <c r="AG23" s="4"/>
      <c r="AH23" s="12">
        <f t="shared" si="3"/>
        <v>0</v>
      </c>
      <c r="AI23" s="12">
        <f t="shared" si="4"/>
        <v>229</v>
      </c>
      <c r="AJ23" s="12">
        <f t="shared" si="5"/>
        <v>-229</v>
      </c>
    </row>
    <row r="24" spans="1:36" x14ac:dyDescent="0.25">
      <c r="A24" s="4">
        <v>18</v>
      </c>
      <c r="B24" s="5" t="s">
        <v>56</v>
      </c>
      <c r="C24" s="6" t="s">
        <v>65</v>
      </c>
      <c r="D24" s="6">
        <v>24</v>
      </c>
      <c r="E24" s="6" t="s">
        <v>58</v>
      </c>
      <c r="F24" s="6">
        <v>0.8</v>
      </c>
      <c r="G24" s="6" t="s">
        <v>59</v>
      </c>
      <c r="H24" s="15">
        <v>692249</v>
      </c>
      <c r="I24" s="15" t="s">
        <v>60</v>
      </c>
      <c r="J24" s="16" t="s">
        <v>109</v>
      </c>
      <c r="K24" s="4">
        <v>5720</v>
      </c>
      <c r="L24" s="4"/>
      <c r="M24" s="4"/>
      <c r="N24" s="4"/>
      <c r="O24" s="4"/>
      <c r="P24" s="4">
        <v>4144</v>
      </c>
      <c r="Q24" s="4">
        <v>1948</v>
      </c>
      <c r="R24" s="4">
        <v>1464</v>
      </c>
      <c r="S24" s="4">
        <v>2968</v>
      </c>
      <c r="T24" s="4">
        <v>3538</v>
      </c>
      <c r="U24" s="4">
        <v>3167</v>
      </c>
      <c r="V24" s="11">
        <f t="shared" si="0"/>
        <v>2871.5</v>
      </c>
      <c r="W24" s="11">
        <f t="shared" si="1"/>
        <v>2848.5</v>
      </c>
      <c r="X24" s="12">
        <f t="shared" si="2"/>
        <v>2894.5</v>
      </c>
      <c r="Z24" s="14"/>
      <c r="AB24" s="4"/>
      <c r="AC24" s="4"/>
      <c r="AD24" s="4"/>
      <c r="AE24" s="4"/>
      <c r="AF24" s="4"/>
      <c r="AG24" s="4"/>
      <c r="AH24" s="12">
        <f t="shared" si="3"/>
        <v>0</v>
      </c>
      <c r="AI24" s="12">
        <f t="shared" si="4"/>
        <v>5720</v>
      </c>
      <c r="AJ24" s="12">
        <f t="shared" si="5"/>
        <v>-5720</v>
      </c>
    </row>
    <row r="25" spans="1:36" x14ac:dyDescent="0.25">
      <c r="A25" s="4">
        <v>19</v>
      </c>
      <c r="B25" s="5" t="s">
        <v>56</v>
      </c>
      <c r="C25" s="6" t="s">
        <v>65</v>
      </c>
      <c r="D25" s="6">
        <v>24</v>
      </c>
      <c r="E25" s="6" t="s">
        <v>58</v>
      </c>
      <c r="F25" s="6">
        <v>0.8</v>
      </c>
      <c r="G25" s="6" t="s">
        <v>59</v>
      </c>
      <c r="H25" s="15">
        <v>772588</v>
      </c>
      <c r="I25" s="15" t="s">
        <v>60</v>
      </c>
      <c r="J25" s="16" t="s">
        <v>109</v>
      </c>
      <c r="K25" s="4">
        <v>58</v>
      </c>
      <c r="L25" s="4"/>
      <c r="M25" s="4"/>
      <c r="N25" s="4"/>
      <c r="O25" s="4"/>
      <c r="P25" s="4">
        <v>108</v>
      </c>
      <c r="Q25" s="4">
        <v>188</v>
      </c>
      <c r="R25" s="4">
        <v>4</v>
      </c>
      <c r="S25" s="4">
        <v>144</v>
      </c>
      <c r="T25" s="4">
        <v>86</v>
      </c>
      <c r="U25" s="4">
        <v>311</v>
      </c>
      <c r="V25" s="11">
        <f t="shared" si="0"/>
        <v>140.16666666666666</v>
      </c>
      <c r="W25" s="11">
        <f t="shared" si="1"/>
        <v>-82.166666666666657</v>
      </c>
      <c r="X25" s="12">
        <f t="shared" si="2"/>
        <v>362.5</v>
      </c>
      <c r="Z25" s="14"/>
      <c r="AB25" s="4"/>
      <c r="AC25" s="4"/>
      <c r="AD25" s="4"/>
      <c r="AE25" s="4"/>
      <c r="AF25" s="4"/>
      <c r="AG25" s="4"/>
      <c r="AH25" s="12">
        <f t="shared" si="3"/>
        <v>0</v>
      </c>
      <c r="AI25" s="12">
        <f t="shared" si="4"/>
        <v>58</v>
      </c>
      <c r="AJ25" s="12">
        <f t="shared" si="5"/>
        <v>-58</v>
      </c>
    </row>
    <row r="26" spans="1:36" x14ac:dyDescent="0.25">
      <c r="A26" s="4">
        <v>20</v>
      </c>
      <c r="B26" s="5" t="s">
        <v>56</v>
      </c>
      <c r="C26" s="6" t="s">
        <v>66</v>
      </c>
      <c r="D26" s="6">
        <v>24</v>
      </c>
      <c r="E26" s="6" t="s">
        <v>58</v>
      </c>
      <c r="F26" s="6">
        <v>1</v>
      </c>
      <c r="G26" s="6" t="s">
        <v>59</v>
      </c>
      <c r="H26" s="15">
        <v>841092</v>
      </c>
      <c r="I26" s="15" t="s">
        <v>60</v>
      </c>
      <c r="J26" s="16" t="s">
        <v>109</v>
      </c>
      <c r="K26" s="4">
        <v>908</v>
      </c>
      <c r="L26" s="4"/>
      <c r="M26" s="4"/>
      <c r="N26" s="4"/>
      <c r="O26" s="4"/>
      <c r="P26" s="4">
        <v>69</v>
      </c>
      <c r="Q26" s="4">
        <v>32</v>
      </c>
      <c r="R26" s="4">
        <v>7</v>
      </c>
      <c r="S26" s="4">
        <v>54</v>
      </c>
      <c r="T26" s="4">
        <v>35</v>
      </c>
      <c r="U26" s="4">
        <v>266</v>
      </c>
      <c r="V26" s="11">
        <f t="shared" si="0"/>
        <v>77.166666666666671</v>
      </c>
      <c r="W26" s="11">
        <f t="shared" si="1"/>
        <v>830.83333333333337</v>
      </c>
      <c r="X26" s="12">
        <f t="shared" si="2"/>
        <v>-676.5</v>
      </c>
      <c r="Z26" s="14"/>
      <c r="AB26" s="4"/>
      <c r="AC26" s="4"/>
      <c r="AD26" s="4"/>
      <c r="AE26" s="4"/>
      <c r="AF26" s="4"/>
      <c r="AG26" s="4"/>
      <c r="AH26" s="12">
        <f t="shared" si="3"/>
        <v>0</v>
      </c>
      <c r="AI26" s="12">
        <f t="shared" si="4"/>
        <v>908</v>
      </c>
      <c r="AJ26" s="12">
        <f t="shared" si="5"/>
        <v>-908</v>
      </c>
    </row>
    <row r="27" spans="1:36" x14ac:dyDescent="0.25">
      <c r="A27" s="4">
        <v>21</v>
      </c>
      <c r="B27" s="5" t="s">
        <v>56</v>
      </c>
      <c r="C27" s="6" t="s">
        <v>67</v>
      </c>
      <c r="D27" s="6">
        <v>24</v>
      </c>
      <c r="E27" s="6" t="s">
        <v>58</v>
      </c>
      <c r="F27" s="6">
        <v>1</v>
      </c>
      <c r="G27" s="6" t="s">
        <v>59</v>
      </c>
      <c r="H27" s="15">
        <v>841078</v>
      </c>
      <c r="I27" s="15" t="s">
        <v>60</v>
      </c>
      <c r="J27" s="16" t="s">
        <v>109</v>
      </c>
      <c r="K27" s="4">
        <v>878</v>
      </c>
      <c r="L27" s="4"/>
      <c r="M27" s="4"/>
      <c r="N27" s="4"/>
      <c r="O27" s="4"/>
      <c r="P27" s="4">
        <v>153</v>
      </c>
      <c r="Q27" s="4">
        <v>16</v>
      </c>
      <c r="R27" s="4">
        <v>37</v>
      </c>
      <c r="S27" s="4">
        <v>79</v>
      </c>
      <c r="T27" s="4">
        <v>132</v>
      </c>
      <c r="U27" s="4">
        <v>284</v>
      </c>
      <c r="V27" s="11">
        <f t="shared" si="0"/>
        <v>116.83333333333333</v>
      </c>
      <c r="W27" s="11">
        <f t="shared" si="1"/>
        <v>761.16666666666663</v>
      </c>
      <c r="X27" s="12">
        <f t="shared" si="2"/>
        <v>-527.5</v>
      </c>
      <c r="Z27" s="14"/>
      <c r="AB27" s="4"/>
      <c r="AC27" s="4"/>
      <c r="AD27" s="4"/>
      <c r="AE27" s="4"/>
      <c r="AF27" s="4"/>
      <c r="AG27" s="4"/>
      <c r="AH27" s="12">
        <f t="shared" si="3"/>
        <v>0</v>
      </c>
      <c r="AI27" s="12">
        <f t="shared" si="4"/>
        <v>878</v>
      </c>
      <c r="AJ27" s="12">
        <f t="shared" si="5"/>
        <v>-878</v>
      </c>
    </row>
    <row r="28" spans="1:36" x14ac:dyDescent="0.25">
      <c r="A28" s="4">
        <v>22</v>
      </c>
      <c r="B28" s="5" t="s">
        <v>56</v>
      </c>
      <c r="C28" s="6" t="s">
        <v>68</v>
      </c>
      <c r="D28" s="6">
        <v>24</v>
      </c>
      <c r="E28" s="6" t="s">
        <v>58</v>
      </c>
      <c r="F28" s="6">
        <v>0.8</v>
      </c>
      <c r="G28" s="6" t="s">
        <v>59</v>
      </c>
      <c r="H28" s="15" t="s">
        <v>69</v>
      </c>
      <c r="I28" s="15" t="s">
        <v>60</v>
      </c>
      <c r="J28" s="16" t="s">
        <v>109</v>
      </c>
      <c r="K28" s="4">
        <v>1421</v>
      </c>
      <c r="L28" s="4"/>
      <c r="M28" s="4"/>
      <c r="N28" s="4"/>
      <c r="O28" s="4"/>
      <c r="P28" s="4">
        <v>50</v>
      </c>
      <c r="Q28" s="4">
        <v>61</v>
      </c>
      <c r="R28" s="4">
        <v>37</v>
      </c>
      <c r="S28" s="4">
        <v>66</v>
      </c>
      <c r="T28" s="4">
        <v>98</v>
      </c>
      <c r="U28" s="4">
        <v>333</v>
      </c>
      <c r="V28" s="11">
        <f t="shared" si="0"/>
        <v>107.5</v>
      </c>
      <c r="W28" s="11">
        <f t="shared" si="1"/>
        <v>1313.5</v>
      </c>
      <c r="X28" s="12">
        <f t="shared" si="2"/>
        <v>-1098.5</v>
      </c>
      <c r="Z28" s="14"/>
      <c r="AB28" s="4"/>
      <c r="AC28" s="4"/>
      <c r="AD28" s="4"/>
      <c r="AE28" s="4"/>
      <c r="AF28" s="4"/>
      <c r="AG28" s="4"/>
      <c r="AH28" s="12">
        <f t="shared" si="3"/>
        <v>0</v>
      </c>
      <c r="AI28" s="12">
        <f t="shared" si="4"/>
        <v>1421</v>
      </c>
      <c r="AJ28" s="12">
        <f t="shared" si="5"/>
        <v>-1421</v>
      </c>
    </row>
    <row r="29" spans="1:36" x14ac:dyDescent="0.25">
      <c r="A29" s="4">
        <v>23</v>
      </c>
      <c r="B29" s="5" t="s">
        <v>56</v>
      </c>
      <c r="C29" s="6" t="s">
        <v>70</v>
      </c>
      <c r="D29" s="6">
        <v>1</v>
      </c>
      <c r="E29" s="6" t="s">
        <v>58</v>
      </c>
      <c r="F29" s="6">
        <v>20</v>
      </c>
      <c r="G29" s="6" t="s">
        <v>71</v>
      </c>
      <c r="H29" s="15">
        <v>793317</v>
      </c>
      <c r="I29" s="15" t="s">
        <v>63</v>
      </c>
      <c r="J29" s="16" t="s">
        <v>109</v>
      </c>
      <c r="K29" s="4">
        <v>66</v>
      </c>
      <c r="L29" s="4"/>
      <c r="M29" s="4"/>
      <c r="N29" s="4"/>
      <c r="O29" s="4"/>
      <c r="P29" s="4">
        <v>8</v>
      </c>
      <c r="Q29" s="4">
        <v>33</v>
      </c>
      <c r="R29" s="4">
        <v>24</v>
      </c>
      <c r="S29" s="4">
        <v>27</v>
      </c>
      <c r="T29" s="4">
        <v>45</v>
      </c>
      <c r="U29" s="4">
        <v>28</v>
      </c>
      <c r="V29" s="11">
        <f t="shared" si="0"/>
        <v>27.5</v>
      </c>
      <c r="W29" s="11">
        <f t="shared" si="1"/>
        <v>38.5</v>
      </c>
      <c r="X29" s="12">
        <f t="shared" si="2"/>
        <v>16.5</v>
      </c>
      <c r="Z29" s="14"/>
      <c r="AB29" s="4"/>
      <c r="AC29" s="4"/>
      <c r="AD29" s="4"/>
      <c r="AE29" s="4"/>
      <c r="AF29" s="4"/>
      <c r="AG29" s="4"/>
      <c r="AH29" s="12">
        <f t="shared" si="3"/>
        <v>0</v>
      </c>
      <c r="AI29" s="12">
        <f t="shared" si="4"/>
        <v>66</v>
      </c>
      <c r="AJ29" s="12">
        <f t="shared" si="5"/>
        <v>-66</v>
      </c>
    </row>
    <row r="30" spans="1:36" x14ac:dyDescent="0.25">
      <c r="A30" s="4">
        <v>24</v>
      </c>
      <c r="B30" s="5" t="s">
        <v>56</v>
      </c>
      <c r="C30" s="6" t="s">
        <v>72</v>
      </c>
      <c r="D30" s="6">
        <v>24</v>
      </c>
      <c r="E30" s="6" t="s">
        <v>58</v>
      </c>
      <c r="F30" s="6">
        <v>1</v>
      </c>
      <c r="G30" s="6" t="s">
        <v>59</v>
      </c>
      <c r="H30" s="15">
        <v>692180</v>
      </c>
      <c r="I30" s="15" t="s">
        <v>60</v>
      </c>
      <c r="J30" s="16" t="s">
        <v>109</v>
      </c>
      <c r="K30" s="4">
        <v>941</v>
      </c>
      <c r="L30" s="4"/>
      <c r="M30" s="4"/>
      <c r="N30" s="4"/>
      <c r="O30" s="4"/>
      <c r="P30" s="4">
        <v>163</v>
      </c>
      <c r="Q30" s="4">
        <v>96</v>
      </c>
      <c r="R30" s="4">
        <v>138</v>
      </c>
      <c r="S30" s="4">
        <v>60</v>
      </c>
      <c r="T30" s="4">
        <v>94</v>
      </c>
      <c r="U30" s="4">
        <v>215</v>
      </c>
      <c r="V30" s="11">
        <f t="shared" si="0"/>
        <v>127.66666666666667</v>
      </c>
      <c r="W30" s="11">
        <f t="shared" si="1"/>
        <v>813.33333333333337</v>
      </c>
      <c r="X30" s="12">
        <f t="shared" si="2"/>
        <v>-558</v>
      </c>
      <c r="Z30" s="14"/>
      <c r="AB30" s="4"/>
      <c r="AC30" s="4"/>
      <c r="AD30" s="4"/>
      <c r="AE30" s="4"/>
      <c r="AF30" s="4"/>
      <c r="AG30" s="4"/>
      <c r="AH30" s="12">
        <f t="shared" si="3"/>
        <v>0</v>
      </c>
      <c r="AI30" s="12">
        <f t="shared" si="4"/>
        <v>941</v>
      </c>
      <c r="AJ30" s="12">
        <f t="shared" si="5"/>
        <v>-941</v>
      </c>
    </row>
    <row r="31" spans="1:36" x14ac:dyDescent="0.25">
      <c r="A31" s="4">
        <v>25</v>
      </c>
      <c r="B31" s="5" t="s">
        <v>56</v>
      </c>
      <c r="C31" s="6" t="s">
        <v>73</v>
      </c>
      <c r="D31" s="6">
        <v>4</v>
      </c>
      <c r="E31" s="6" t="s">
        <v>58</v>
      </c>
      <c r="F31" s="6">
        <v>4</v>
      </c>
      <c r="G31" s="6" t="s">
        <v>59</v>
      </c>
      <c r="H31" s="15">
        <v>690814</v>
      </c>
      <c r="I31" s="15" t="s">
        <v>60</v>
      </c>
      <c r="J31" s="16" t="s">
        <v>109</v>
      </c>
      <c r="K31" s="4">
        <v>681</v>
      </c>
      <c r="L31" s="4"/>
      <c r="M31" s="4"/>
      <c r="N31" s="4"/>
      <c r="O31" s="4"/>
      <c r="P31" s="4">
        <v>362</v>
      </c>
      <c r="Q31" s="4">
        <v>122</v>
      </c>
      <c r="R31" s="4">
        <v>243</v>
      </c>
      <c r="S31" s="4">
        <v>349</v>
      </c>
      <c r="T31" s="4">
        <v>406</v>
      </c>
      <c r="U31" s="4">
        <v>224</v>
      </c>
      <c r="V31" s="11">
        <f t="shared" si="0"/>
        <v>284.33333333333331</v>
      </c>
      <c r="W31" s="11">
        <f t="shared" si="1"/>
        <v>396.66666666666669</v>
      </c>
      <c r="X31" s="12">
        <f t="shared" si="2"/>
        <v>171.99999999999994</v>
      </c>
      <c r="Z31" s="14"/>
      <c r="AB31" s="4"/>
      <c r="AC31" s="4"/>
      <c r="AD31" s="4"/>
      <c r="AE31" s="4"/>
      <c r="AF31" s="4"/>
      <c r="AG31" s="4"/>
      <c r="AH31" s="12">
        <f t="shared" si="3"/>
        <v>0</v>
      </c>
      <c r="AI31" s="12">
        <f t="shared" si="4"/>
        <v>681</v>
      </c>
      <c r="AJ31" s="12">
        <f t="shared" si="5"/>
        <v>-681</v>
      </c>
    </row>
    <row r="32" spans="1:36" x14ac:dyDescent="0.25">
      <c r="A32" s="4">
        <v>26</v>
      </c>
      <c r="B32" s="5" t="s">
        <v>56</v>
      </c>
      <c r="C32" s="6" t="s">
        <v>73</v>
      </c>
      <c r="D32" s="6">
        <v>6</v>
      </c>
      <c r="E32" s="6" t="s">
        <v>58</v>
      </c>
      <c r="F32" s="6">
        <v>1</v>
      </c>
      <c r="G32" s="6" t="s">
        <v>59</v>
      </c>
      <c r="H32" s="15">
        <v>691848</v>
      </c>
      <c r="I32" s="15" t="s">
        <v>60</v>
      </c>
      <c r="J32" s="16" t="s">
        <v>109</v>
      </c>
      <c r="K32" s="4">
        <v>562</v>
      </c>
      <c r="L32" s="4"/>
      <c r="M32" s="4"/>
      <c r="N32" s="4"/>
      <c r="O32" s="4"/>
      <c r="P32" s="4">
        <v>86</v>
      </c>
      <c r="Q32" s="4">
        <v>26</v>
      </c>
      <c r="R32" s="4">
        <v>113</v>
      </c>
      <c r="S32" s="4">
        <v>107</v>
      </c>
      <c r="T32" s="4">
        <v>84</v>
      </c>
      <c r="U32" s="4">
        <v>162</v>
      </c>
      <c r="V32" s="11">
        <f t="shared" si="0"/>
        <v>96.333333333333329</v>
      </c>
      <c r="W32" s="11">
        <f t="shared" si="1"/>
        <v>465.66666666666669</v>
      </c>
      <c r="X32" s="12">
        <f t="shared" si="2"/>
        <v>-273</v>
      </c>
      <c r="Z32" s="14"/>
      <c r="AB32" s="4"/>
      <c r="AC32" s="4"/>
      <c r="AD32" s="4"/>
      <c r="AE32" s="4"/>
      <c r="AF32" s="4"/>
      <c r="AG32" s="4"/>
      <c r="AH32" s="12">
        <f t="shared" si="3"/>
        <v>0</v>
      </c>
      <c r="AI32" s="12">
        <f t="shared" si="4"/>
        <v>562</v>
      </c>
      <c r="AJ32" s="12">
        <f t="shared" si="5"/>
        <v>-562</v>
      </c>
    </row>
    <row r="33" spans="1:36" x14ac:dyDescent="0.25">
      <c r="A33" s="4">
        <v>27</v>
      </c>
      <c r="B33" s="5" t="s">
        <v>56</v>
      </c>
      <c r="C33" s="6" t="s">
        <v>74</v>
      </c>
      <c r="D33" s="6">
        <v>1</v>
      </c>
      <c r="E33" s="6" t="s">
        <v>58</v>
      </c>
      <c r="F33" s="6">
        <v>18</v>
      </c>
      <c r="G33" s="6" t="s">
        <v>59</v>
      </c>
      <c r="H33" s="15">
        <v>692079</v>
      </c>
      <c r="I33" s="15" t="s">
        <v>63</v>
      </c>
      <c r="J33" s="16" t="s">
        <v>109</v>
      </c>
      <c r="K33" s="4">
        <v>48</v>
      </c>
      <c r="L33" s="4"/>
      <c r="M33" s="4"/>
      <c r="N33" s="4"/>
      <c r="O33" s="4"/>
      <c r="P33" s="4">
        <v>22</v>
      </c>
      <c r="Q33" s="4">
        <v>39</v>
      </c>
      <c r="R33" s="4">
        <v>18</v>
      </c>
      <c r="S33" s="4">
        <v>18</v>
      </c>
      <c r="T33" s="4">
        <v>13</v>
      </c>
      <c r="U33" s="4">
        <v>14</v>
      </c>
      <c r="V33" s="11">
        <f t="shared" si="0"/>
        <v>20.666666666666668</v>
      </c>
      <c r="W33" s="11">
        <f t="shared" si="1"/>
        <v>27.333333333333332</v>
      </c>
      <c r="X33" s="12">
        <f t="shared" si="2"/>
        <v>14.000000000000004</v>
      </c>
      <c r="Z33" s="14"/>
      <c r="AB33" s="4"/>
      <c r="AC33" s="4"/>
      <c r="AD33" s="4"/>
      <c r="AE33" s="4"/>
      <c r="AF33" s="4"/>
      <c r="AG33" s="4"/>
      <c r="AH33" s="12">
        <f t="shared" si="3"/>
        <v>0</v>
      </c>
      <c r="AI33" s="12">
        <f t="shared" si="4"/>
        <v>48</v>
      </c>
      <c r="AJ33" s="12">
        <f t="shared" si="5"/>
        <v>-48</v>
      </c>
    </row>
    <row r="34" spans="1:36" x14ac:dyDescent="0.25">
      <c r="A34" s="4">
        <v>28</v>
      </c>
      <c r="B34" s="5" t="s">
        <v>56</v>
      </c>
      <c r="C34" s="6" t="s">
        <v>75</v>
      </c>
      <c r="D34" s="6">
        <v>60</v>
      </c>
      <c r="E34" s="6" t="s">
        <v>58</v>
      </c>
      <c r="F34" s="6">
        <v>0.12</v>
      </c>
      <c r="G34" s="6" t="s">
        <v>59</v>
      </c>
      <c r="H34" s="15" t="s">
        <v>76</v>
      </c>
      <c r="I34" s="15" t="s">
        <v>60</v>
      </c>
      <c r="J34" s="16" t="s">
        <v>109</v>
      </c>
      <c r="K34" s="4">
        <v>1381</v>
      </c>
      <c r="L34" s="4"/>
      <c r="M34" s="4"/>
      <c r="N34" s="4"/>
      <c r="O34" s="4"/>
      <c r="P34" s="4"/>
      <c r="Q34" s="4"/>
      <c r="R34" s="4"/>
      <c r="S34" s="4">
        <v>195</v>
      </c>
      <c r="T34" s="4">
        <v>170</v>
      </c>
      <c r="U34" s="4">
        <v>306</v>
      </c>
      <c r="V34" s="11">
        <f t="shared" si="0"/>
        <v>111.83333333333333</v>
      </c>
      <c r="W34" s="11">
        <f t="shared" si="1"/>
        <v>1269.1666666666667</v>
      </c>
      <c r="X34" s="12">
        <f t="shared" si="2"/>
        <v>-1045.5</v>
      </c>
      <c r="Z34" s="14"/>
      <c r="AB34" s="4"/>
      <c r="AC34" s="4"/>
      <c r="AD34" s="4"/>
      <c r="AE34" s="4"/>
      <c r="AF34" s="4"/>
      <c r="AG34" s="4"/>
      <c r="AH34" s="12">
        <f t="shared" si="3"/>
        <v>0</v>
      </c>
      <c r="AI34" s="12">
        <f t="shared" si="4"/>
        <v>1381</v>
      </c>
      <c r="AJ34" s="12">
        <f t="shared" si="5"/>
        <v>-1381</v>
      </c>
    </row>
    <row r="35" spans="1:36" x14ac:dyDescent="0.25">
      <c r="A35" s="4">
        <v>29</v>
      </c>
      <c r="B35" s="5" t="s">
        <v>56</v>
      </c>
      <c r="C35" s="6" t="s">
        <v>77</v>
      </c>
      <c r="D35" s="6">
        <v>4</v>
      </c>
      <c r="E35" s="6" t="s">
        <v>58</v>
      </c>
      <c r="F35" s="6">
        <v>4</v>
      </c>
      <c r="G35" s="6" t="s">
        <v>59</v>
      </c>
      <c r="H35" s="15">
        <v>691849</v>
      </c>
      <c r="I35" s="15" t="s">
        <v>60</v>
      </c>
      <c r="J35" s="16" t="s">
        <v>109</v>
      </c>
      <c r="K35" s="4">
        <v>536</v>
      </c>
      <c r="L35" s="4"/>
      <c r="M35" s="4"/>
      <c r="N35" s="4"/>
      <c r="O35" s="4"/>
      <c r="P35" s="4">
        <v>231</v>
      </c>
      <c r="Q35" s="4">
        <v>19</v>
      </c>
      <c r="R35" s="4">
        <v>232</v>
      </c>
      <c r="S35" s="4">
        <v>269</v>
      </c>
      <c r="T35" s="4">
        <v>264</v>
      </c>
      <c r="U35" s="4">
        <v>128</v>
      </c>
      <c r="V35" s="11">
        <f t="shared" si="0"/>
        <v>190.5</v>
      </c>
      <c r="W35" s="11">
        <f t="shared" si="1"/>
        <v>345.5</v>
      </c>
      <c r="X35" s="12">
        <f t="shared" si="2"/>
        <v>35.5</v>
      </c>
      <c r="Z35" s="14"/>
      <c r="AB35" s="4"/>
      <c r="AC35" s="4"/>
      <c r="AD35" s="4"/>
      <c r="AE35" s="4"/>
      <c r="AF35" s="4"/>
      <c r="AG35" s="4"/>
      <c r="AH35" s="12">
        <f t="shared" si="3"/>
        <v>0</v>
      </c>
      <c r="AI35" s="12">
        <f t="shared" si="4"/>
        <v>536</v>
      </c>
      <c r="AJ35" s="12">
        <f t="shared" si="5"/>
        <v>-536</v>
      </c>
    </row>
    <row r="36" spans="1:36" x14ac:dyDescent="0.25">
      <c r="A36" s="4">
        <v>30</v>
      </c>
      <c r="B36" s="5" t="s">
        <v>56</v>
      </c>
      <c r="C36" s="6" t="s">
        <v>77</v>
      </c>
      <c r="D36" s="6">
        <v>24</v>
      </c>
      <c r="E36" s="6" t="s">
        <v>58</v>
      </c>
      <c r="F36" s="6">
        <v>1</v>
      </c>
      <c r="G36" s="6" t="s">
        <v>59</v>
      </c>
      <c r="H36" s="15">
        <v>691918</v>
      </c>
      <c r="I36" s="15" t="s">
        <v>60</v>
      </c>
      <c r="J36" s="16" t="s">
        <v>109</v>
      </c>
      <c r="K36" s="4">
        <v>525</v>
      </c>
      <c r="L36" s="4"/>
      <c r="M36" s="4"/>
      <c r="N36" s="4"/>
      <c r="O36" s="4"/>
      <c r="P36" s="4">
        <v>67</v>
      </c>
      <c r="Q36" s="4">
        <v>204</v>
      </c>
      <c r="R36" s="4">
        <v>122</v>
      </c>
      <c r="S36" s="4">
        <v>173</v>
      </c>
      <c r="T36" s="4">
        <v>114</v>
      </c>
      <c r="U36" s="4">
        <v>143</v>
      </c>
      <c r="V36" s="11">
        <f t="shared" si="0"/>
        <v>137.16666666666666</v>
      </c>
      <c r="W36" s="11">
        <f t="shared" si="1"/>
        <v>387.83333333333337</v>
      </c>
      <c r="X36" s="12">
        <f t="shared" si="2"/>
        <v>-113.50000000000006</v>
      </c>
      <c r="Z36" s="14"/>
      <c r="AB36" s="4"/>
      <c r="AC36" s="4"/>
      <c r="AD36" s="4"/>
      <c r="AE36" s="4"/>
      <c r="AF36" s="4"/>
      <c r="AG36" s="4"/>
      <c r="AH36" s="12">
        <f t="shared" si="3"/>
        <v>0</v>
      </c>
      <c r="AI36" s="12">
        <f t="shared" si="4"/>
        <v>525</v>
      </c>
      <c r="AJ36" s="12">
        <f t="shared" si="5"/>
        <v>-525</v>
      </c>
    </row>
    <row r="37" spans="1:36" x14ac:dyDescent="0.25">
      <c r="A37" s="4">
        <v>31</v>
      </c>
      <c r="B37" s="5" t="s">
        <v>56</v>
      </c>
      <c r="C37" s="6" t="s">
        <v>78</v>
      </c>
      <c r="D37" s="6">
        <v>24</v>
      </c>
      <c r="E37" s="6" t="s">
        <v>58</v>
      </c>
      <c r="F37" s="6">
        <v>1</v>
      </c>
      <c r="G37" s="6" t="s">
        <v>59</v>
      </c>
      <c r="H37" s="15">
        <v>691781</v>
      </c>
      <c r="I37" s="15" t="s">
        <v>60</v>
      </c>
      <c r="J37" s="16" t="s">
        <v>109</v>
      </c>
      <c r="K37" s="4">
        <v>1317</v>
      </c>
      <c r="L37" s="4"/>
      <c r="M37" s="4"/>
      <c r="N37" s="4"/>
      <c r="O37" s="4"/>
      <c r="P37" s="4">
        <v>146</v>
      </c>
      <c r="Q37" s="4">
        <v>161</v>
      </c>
      <c r="R37" s="4">
        <v>141</v>
      </c>
      <c r="S37" s="4">
        <v>112</v>
      </c>
      <c r="T37" s="4">
        <v>200</v>
      </c>
      <c r="U37" s="4">
        <v>266</v>
      </c>
      <c r="V37" s="11">
        <f t="shared" si="0"/>
        <v>171</v>
      </c>
      <c r="W37" s="11">
        <f t="shared" si="1"/>
        <v>1146</v>
      </c>
      <c r="X37" s="12">
        <f t="shared" si="2"/>
        <v>-804</v>
      </c>
      <c r="Z37" s="14"/>
      <c r="AB37" s="4"/>
      <c r="AC37" s="4"/>
      <c r="AD37" s="4"/>
      <c r="AE37" s="4"/>
      <c r="AF37" s="4"/>
      <c r="AG37" s="4"/>
      <c r="AH37" s="12">
        <f t="shared" si="3"/>
        <v>0</v>
      </c>
      <c r="AI37" s="12">
        <f t="shared" si="4"/>
        <v>1317</v>
      </c>
      <c r="AJ37" s="12">
        <f t="shared" si="5"/>
        <v>-1317</v>
      </c>
    </row>
    <row r="38" spans="1:36" x14ac:dyDescent="0.25">
      <c r="A38" s="4">
        <v>32</v>
      </c>
      <c r="B38" s="5" t="s">
        <v>56</v>
      </c>
      <c r="C38" s="6" t="s">
        <v>78</v>
      </c>
      <c r="D38" s="6">
        <v>4</v>
      </c>
      <c r="E38" s="6" t="s">
        <v>58</v>
      </c>
      <c r="F38" s="6">
        <v>4</v>
      </c>
      <c r="G38" s="6" t="s">
        <v>59</v>
      </c>
      <c r="H38" s="15">
        <v>691911</v>
      </c>
      <c r="I38" s="15" t="s">
        <v>60</v>
      </c>
      <c r="J38" s="16" t="s">
        <v>109</v>
      </c>
      <c r="K38" s="4">
        <v>391</v>
      </c>
      <c r="L38" s="4"/>
      <c r="M38" s="4"/>
      <c r="N38" s="4"/>
      <c r="O38" s="4"/>
      <c r="P38" s="4">
        <v>59</v>
      </c>
      <c r="Q38" s="4">
        <v>40</v>
      </c>
      <c r="R38" s="4">
        <v>38</v>
      </c>
      <c r="S38" s="4">
        <v>96</v>
      </c>
      <c r="T38" s="4">
        <v>68</v>
      </c>
      <c r="U38" s="4">
        <v>123</v>
      </c>
      <c r="V38" s="11">
        <f t="shared" si="0"/>
        <v>70.666666666666671</v>
      </c>
      <c r="W38" s="11">
        <f t="shared" si="1"/>
        <v>320.33333333333331</v>
      </c>
      <c r="X38" s="12">
        <f t="shared" si="2"/>
        <v>-178.99999999999997</v>
      </c>
      <c r="Z38" s="14"/>
      <c r="AB38" s="4"/>
      <c r="AC38" s="4"/>
      <c r="AD38" s="4"/>
      <c r="AE38" s="4"/>
      <c r="AF38" s="4"/>
      <c r="AG38" s="4"/>
      <c r="AH38" s="12">
        <f t="shared" si="3"/>
        <v>0</v>
      </c>
      <c r="AI38" s="12">
        <f t="shared" si="4"/>
        <v>391</v>
      </c>
      <c r="AJ38" s="12">
        <f t="shared" si="5"/>
        <v>-391</v>
      </c>
    </row>
    <row r="39" spans="1:36" x14ac:dyDescent="0.25">
      <c r="A39" s="4">
        <v>33</v>
      </c>
      <c r="B39" s="5" t="s">
        <v>56</v>
      </c>
      <c r="C39" s="6" t="s">
        <v>79</v>
      </c>
      <c r="D39" s="6">
        <v>10</v>
      </c>
      <c r="E39" s="6" t="s">
        <v>58</v>
      </c>
      <c r="F39" s="6">
        <v>0.9</v>
      </c>
      <c r="G39" s="6" t="s">
        <v>59</v>
      </c>
      <c r="H39" s="15" t="s">
        <v>80</v>
      </c>
      <c r="I39" s="15" t="s">
        <v>60</v>
      </c>
      <c r="J39" s="16" t="s">
        <v>109</v>
      </c>
      <c r="K39" s="4">
        <v>372</v>
      </c>
      <c r="L39" s="4"/>
      <c r="M39" s="4"/>
      <c r="N39" s="4"/>
      <c r="O39" s="4"/>
      <c r="P39" s="4">
        <v>1</v>
      </c>
      <c r="Q39" s="4">
        <v>11</v>
      </c>
      <c r="R39" s="4"/>
      <c r="S39" s="4"/>
      <c r="T39" s="4">
        <v>1</v>
      </c>
      <c r="U39" s="4">
        <v>107</v>
      </c>
      <c r="V39" s="11">
        <f t="shared" si="0"/>
        <v>20</v>
      </c>
      <c r="W39" s="11">
        <f t="shared" si="1"/>
        <v>352</v>
      </c>
      <c r="X39" s="12">
        <f t="shared" si="2"/>
        <v>-312</v>
      </c>
      <c r="Z39" s="14"/>
      <c r="AB39" s="4"/>
      <c r="AC39" s="4"/>
      <c r="AD39" s="4"/>
      <c r="AE39" s="4"/>
      <c r="AF39" s="4"/>
      <c r="AG39" s="4"/>
      <c r="AH39" s="12">
        <f t="shared" si="3"/>
        <v>0</v>
      </c>
      <c r="AI39" s="12">
        <f t="shared" si="4"/>
        <v>372</v>
      </c>
      <c r="AJ39" s="12">
        <f t="shared" si="5"/>
        <v>-372</v>
      </c>
    </row>
    <row r="40" spans="1:36" x14ac:dyDescent="0.25">
      <c r="A40" s="4">
        <v>34</v>
      </c>
      <c r="B40" s="5" t="s">
        <v>56</v>
      </c>
      <c r="C40" s="6" t="s">
        <v>81</v>
      </c>
      <c r="D40" s="6">
        <v>4</v>
      </c>
      <c r="E40" s="6" t="s">
        <v>58</v>
      </c>
      <c r="F40" s="6">
        <v>4</v>
      </c>
      <c r="G40" s="6" t="s">
        <v>59</v>
      </c>
      <c r="H40" s="15">
        <v>685850</v>
      </c>
      <c r="I40" s="15" t="s">
        <v>60</v>
      </c>
      <c r="J40" s="16" t="s">
        <v>109</v>
      </c>
      <c r="K40" s="4">
        <v>185</v>
      </c>
      <c r="L40" s="4"/>
      <c r="M40" s="4"/>
      <c r="N40" s="4"/>
      <c r="O40" s="4"/>
      <c r="P40" s="4">
        <v>52</v>
      </c>
      <c r="Q40" s="4">
        <v>13</v>
      </c>
      <c r="R40" s="4">
        <v>41</v>
      </c>
      <c r="S40" s="4">
        <v>41</v>
      </c>
      <c r="T40" s="4">
        <v>19</v>
      </c>
      <c r="U40" s="4">
        <v>38</v>
      </c>
      <c r="V40" s="11">
        <f t="shared" si="0"/>
        <v>34</v>
      </c>
      <c r="W40" s="11">
        <f t="shared" si="1"/>
        <v>151</v>
      </c>
      <c r="X40" s="12">
        <f t="shared" si="2"/>
        <v>-83</v>
      </c>
      <c r="Z40" s="14"/>
      <c r="AB40" s="4"/>
      <c r="AC40" s="4"/>
      <c r="AD40" s="4"/>
      <c r="AE40" s="4"/>
      <c r="AF40" s="4"/>
      <c r="AG40" s="4"/>
      <c r="AH40" s="12">
        <f t="shared" si="3"/>
        <v>0</v>
      </c>
      <c r="AI40" s="12">
        <f t="shared" si="4"/>
        <v>185</v>
      </c>
      <c r="AJ40" s="12">
        <f t="shared" si="5"/>
        <v>-185</v>
      </c>
    </row>
    <row r="41" spans="1:36" x14ac:dyDescent="0.25">
      <c r="A41" s="4">
        <v>35</v>
      </c>
      <c r="B41" s="5" t="s">
        <v>56</v>
      </c>
      <c r="C41" s="6" t="s">
        <v>81</v>
      </c>
      <c r="D41" s="6">
        <v>6</v>
      </c>
      <c r="E41" s="6" t="s">
        <v>58</v>
      </c>
      <c r="F41" s="6">
        <v>1</v>
      </c>
      <c r="G41" s="6" t="s">
        <v>59</v>
      </c>
      <c r="H41" s="15">
        <v>686031</v>
      </c>
      <c r="I41" s="15" t="s">
        <v>60</v>
      </c>
      <c r="J41" s="16" t="s">
        <v>109</v>
      </c>
      <c r="K41" s="4">
        <v>345</v>
      </c>
      <c r="L41" s="4"/>
      <c r="M41" s="4"/>
      <c r="N41" s="4"/>
      <c r="O41" s="4"/>
      <c r="P41" s="4">
        <v>112</v>
      </c>
      <c r="Q41" s="4">
        <v>107</v>
      </c>
      <c r="R41" s="4">
        <v>117</v>
      </c>
      <c r="S41" s="4">
        <v>116</v>
      </c>
      <c r="T41" s="4">
        <v>150</v>
      </c>
      <c r="U41" s="4">
        <v>121</v>
      </c>
      <c r="V41" s="11">
        <f t="shared" si="0"/>
        <v>120.5</v>
      </c>
      <c r="W41" s="11">
        <f t="shared" si="1"/>
        <v>224.5</v>
      </c>
      <c r="X41" s="12">
        <f t="shared" si="2"/>
        <v>16.5</v>
      </c>
      <c r="Z41" s="14"/>
      <c r="AB41" s="4"/>
      <c r="AC41" s="4"/>
      <c r="AD41" s="4"/>
      <c r="AE41" s="4"/>
      <c r="AF41" s="4"/>
      <c r="AG41" s="4"/>
      <c r="AH41" s="12">
        <f t="shared" si="3"/>
        <v>0</v>
      </c>
      <c r="AI41" s="12">
        <f t="shared" si="4"/>
        <v>345</v>
      </c>
      <c r="AJ41" s="12">
        <f t="shared" si="5"/>
        <v>-345</v>
      </c>
    </row>
    <row r="42" spans="1:36" x14ac:dyDescent="0.25">
      <c r="A42" s="4">
        <v>36</v>
      </c>
      <c r="B42" s="5" t="s">
        <v>56</v>
      </c>
      <c r="C42" s="6" t="s">
        <v>82</v>
      </c>
      <c r="D42" s="6">
        <v>4</v>
      </c>
      <c r="E42" s="6" t="s">
        <v>58</v>
      </c>
      <c r="F42" s="6">
        <v>4</v>
      </c>
      <c r="G42" s="6" t="s">
        <v>59</v>
      </c>
      <c r="H42" s="15">
        <v>686033</v>
      </c>
      <c r="I42" s="15" t="s">
        <v>60</v>
      </c>
      <c r="J42" s="16" t="s">
        <v>109</v>
      </c>
      <c r="K42" s="4">
        <v>264</v>
      </c>
      <c r="L42" s="4"/>
      <c r="M42" s="4"/>
      <c r="N42" s="4"/>
      <c r="O42" s="4"/>
      <c r="P42" s="4">
        <v>31</v>
      </c>
      <c r="Q42" s="4">
        <v>13</v>
      </c>
      <c r="R42" s="4">
        <v>26</v>
      </c>
      <c r="S42" s="4">
        <v>31</v>
      </c>
      <c r="T42" s="4">
        <v>47</v>
      </c>
      <c r="U42" s="4">
        <v>14</v>
      </c>
      <c r="V42" s="11">
        <f t="shared" si="0"/>
        <v>27</v>
      </c>
      <c r="W42" s="11">
        <f t="shared" si="1"/>
        <v>237</v>
      </c>
      <c r="X42" s="12">
        <f t="shared" si="2"/>
        <v>-183</v>
      </c>
      <c r="Z42" s="14"/>
      <c r="AB42" s="4"/>
      <c r="AC42" s="4"/>
      <c r="AD42" s="4"/>
      <c r="AE42" s="4"/>
      <c r="AF42" s="4"/>
      <c r="AG42" s="4"/>
      <c r="AH42" s="12">
        <f t="shared" si="3"/>
        <v>0</v>
      </c>
      <c r="AI42" s="12">
        <f t="shared" si="4"/>
        <v>264</v>
      </c>
      <c r="AJ42" s="12">
        <f t="shared" si="5"/>
        <v>-264</v>
      </c>
    </row>
    <row r="43" spans="1:36" x14ac:dyDescent="0.25">
      <c r="A43" s="4">
        <v>37</v>
      </c>
      <c r="B43" s="5" t="s">
        <v>56</v>
      </c>
      <c r="C43" s="6" t="s">
        <v>83</v>
      </c>
      <c r="D43" s="6">
        <v>1</v>
      </c>
      <c r="E43" s="6" t="s">
        <v>58</v>
      </c>
      <c r="F43" s="6">
        <v>200</v>
      </c>
      <c r="G43" s="6" t="s">
        <v>59</v>
      </c>
      <c r="H43" s="15">
        <v>692332</v>
      </c>
      <c r="I43" s="15" t="s">
        <v>62</v>
      </c>
      <c r="J43" s="16" t="s">
        <v>109</v>
      </c>
      <c r="K43" s="4">
        <v>77</v>
      </c>
      <c r="L43" s="4"/>
      <c r="M43" s="4"/>
      <c r="N43" s="4"/>
      <c r="O43" s="4"/>
      <c r="P43" s="4">
        <v>35.5</v>
      </c>
      <c r="Q43" s="4">
        <v>42.5</v>
      </c>
      <c r="R43" s="4">
        <v>31.62</v>
      </c>
      <c r="S43" s="4">
        <v>44.62</v>
      </c>
      <c r="T43" s="4">
        <v>52.6</v>
      </c>
      <c r="U43" s="4">
        <v>34.72</v>
      </c>
      <c r="V43" s="11">
        <f t="shared" si="0"/>
        <v>40.26</v>
      </c>
      <c r="W43" s="11">
        <f t="shared" si="1"/>
        <v>36.74</v>
      </c>
      <c r="X43" s="12">
        <f t="shared" si="2"/>
        <v>43.779999999999994</v>
      </c>
      <c r="Z43" s="14"/>
      <c r="AB43" s="4"/>
      <c r="AC43" s="4"/>
      <c r="AD43" s="4"/>
      <c r="AE43" s="4"/>
      <c r="AF43" s="4"/>
      <c r="AG43" s="4"/>
      <c r="AH43" s="12">
        <f t="shared" si="3"/>
        <v>0</v>
      </c>
      <c r="AI43" s="12">
        <f t="shared" si="4"/>
        <v>77</v>
      </c>
      <c r="AJ43" s="12">
        <f t="shared" si="5"/>
        <v>-77</v>
      </c>
    </row>
    <row r="44" spans="1:36" x14ac:dyDescent="0.25">
      <c r="A44" s="4">
        <v>38</v>
      </c>
      <c r="B44" s="5" t="s">
        <v>56</v>
      </c>
      <c r="C44" s="6" t="s">
        <v>84</v>
      </c>
      <c r="D44" s="6">
        <v>1</v>
      </c>
      <c r="E44" s="6" t="s">
        <v>58</v>
      </c>
      <c r="F44" s="6">
        <v>200</v>
      </c>
      <c r="G44" s="6" t="s">
        <v>59</v>
      </c>
      <c r="H44" s="15">
        <v>692334</v>
      </c>
      <c r="I44" s="15" t="s">
        <v>62</v>
      </c>
      <c r="J44" s="16" t="s">
        <v>109</v>
      </c>
      <c r="K44" s="4">
        <v>150</v>
      </c>
      <c r="L44" s="4"/>
      <c r="M44" s="4"/>
      <c r="N44" s="4"/>
      <c r="O44" s="4"/>
      <c r="P44" s="4">
        <v>56.5</v>
      </c>
      <c r="Q44" s="4">
        <v>37.64</v>
      </c>
      <c r="R44" s="4">
        <v>52</v>
      </c>
      <c r="S44" s="4">
        <v>72.400000000000006</v>
      </c>
      <c r="T44" s="4">
        <v>43.6</v>
      </c>
      <c r="U44" s="4">
        <v>34.1</v>
      </c>
      <c r="V44" s="11">
        <f t="shared" si="0"/>
        <v>49.373333333333335</v>
      </c>
      <c r="W44" s="11">
        <f t="shared" si="1"/>
        <v>100.62666666666667</v>
      </c>
      <c r="X44" s="12">
        <f t="shared" si="2"/>
        <v>-1.8799999999999955</v>
      </c>
      <c r="Z44" s="14"/>
      <c r="AB44" s="4"/>
      <c r="AC44" s="4"/>
      <c r="AD44" s="4"/>
      <c r="AE44" s="4"/>
      <c r="AF44" s="4"/>
      <c r="AG44" s="4"/>
      <c r="AH44" s="12">
        <f t="shared" si="3"/>
        <v>0</v>
      </c>
      <c r="AI44" s="12">
        <f t="shared" si="4"/>
        <v>150</v>
      </c>
      <c r="AJ44" s="12">
        <f t="shared" si="5"/>
        <v>-150</v>
      </c>
    </row>
    <row r="45" spans="1:36" x14ac:dyDescent="0.25">
      <c r="A45" s="4">
        <v>39</v>
      </c>
      <c r="B45" s="5" t="s">
        <v>56</v>
      </c>
      <c r="C45" s="6" t="s">
        <v>85</v>
      </c>
      <c r="D45" s="6">
        <v>20</v>
      </c>
      <c r="E45" s="6" t="s">
        <v>58</v>
      </c>
      <c r="F45" s="6">
        <v>1</v>
      </c>
      <c r="G45" s="6" t="s">
        <v>59</v>
      </c>
      <c r="H45" s="15">
        <v>789360</v>
      </c>
      <c r="I45" s="15" t="s">
        <v>60</v>
      </c>
      <c r="J45" s="16" t="s">
        <v>109</v>
      </c>
      <c r="K45" s="4">
        <v>4671</v>
      </c>
      <c r="L45" s="4"/>
      <c r="M45" s="4"/>
      <c r="N45" s="4"/>
      <c r="O45" s="4"/>
      <c r="P45" s="4">
        <v>2070</v>
      </c>
      <c r="Q45" s="4">
        <v>56</v>
      </c>
      <c r="R45" s="4">
        <v>956</v>
      </c>
      <c r="S45" s="4">
        <v>950</v>
      </c>
      <c r="T45" s="4">
        <v>724</v>
      </c>
      <c r="U45" s="4">
        <v>766</v>
      </c>
      <c r="V45" s="11">
        <f t="shared" si="0"/>
        <v>920.33333333333337</v>
      </c>
      <c r="W45" s="11">
        <f t="shared" si="1"/>
        <v>3750.6666666666665</v>
      </c>
      <c r="X45" s="12">
        <f t="shared" si="2"/>
        <v>-1909.9999999999998</v>
      </c>
      <c r="Z45" s="14"/>
      <c r="AB45" s="4"/>
      <c r="AC45" s="4"/>
      <c r="AD45" s="4"/>
      <c r="AE45" s="4"/>
      <c r="AF45" s="4"/>
      <c r="AG45" s="4"/>
      <c r="AH45" s="12">
        <f t="shared" si="3"/>
        <v>0</v>
      </c>
      <c r="AI45" s="12">
        <f t="shared" si="4"/>
        <v>4671</v>
      </c>
      <c r="AJ45" s="12">
        <f t="shared" si="5"/>
        <v>-4671</v>
      </c>
    </row>
    <row r="46" spans="1:36" x14ac:dyDescent="0.25">
      <c r="A46" s="4">
        <v>40</v>
      </c>
      <c r="B46" s="5" t="s">
        <v>86</v>
      </c>
      <c r="C46" s="6" t="s">
        <v>87</v>
      </c>
      <c r="D46" s="6">
        <v>1</v>
      </c>
      <c r="E46" s="6" t="s">
        <v>58</v>
      </c>
      <c r="F46" s="6">
        <v>20</v>
      </c>
      <c r="G46" s="6" t="s">
        <v>59</v>
      </c>
      <c r="H46" s="15">
        <v>85102464</v>
      </c>
      <c r="I46" s="15" t="s">
        <v>88</v>
      </c>
      <c r="J46" s="16" t="s">
        <v>109</v>
      </c>
      <c r="K46" s="4">
        <v>164</v>
      </c>
      <c r="L46" s="4"/>
      <c r="M46" s="4"/>
      <c r="N46" s="4"/>
      <c r="O46" s="4"/>
      <c r="P46" s="4"/>
      <c r="Q46" s="4">
        <v>49</v>
      </c>
      <c r="R46" s="4">
        <v>46</v>
      </c>
      <c r="S46" s="4">
        <v>19</v>
      </c>
      <c r="T46" s="4">
        <v>25</v>
      </c>
      <c r="U46" s="4">
        <v>28</v>
      </c>
      <c r="V46" s="11">
        <f t="shared" si="0"/>
        <v>27.833333333333332</v>
      </c>
      <c r="W46" s="11">
        <f t="shared" si="1"/>
        <v>136.16666666666666</v>
      </c>
      <c r="X46" s="12">
        <f t="shared" si="2"/>
        <v>-80.5</v>
      </c>
      <c r="Z46" s="14"/>
      <c r="AB46" s="4"/>
      <c r="AC46" s="4"/>
      <c r="AD46" s="4"/>
      <c r="AE46" s="4"/>
      <c r="AF46" s="4"/>
      <c r="AG46" s="4"/>
      <c r="AH46" s="12">
        <f t="shared" si="3"/>
        <v>0</v>
      </c>
      <c r="AI46" s="12">
        <f t="shared" si="4"/>
        <v>164</v>
      </c>
      <c r="AJ46" s="12">
        <f t="shared" si="5"/>
        <v>-164</v>
      </c>
    </row>
    <row r="47" spans="1:36" x14ac:dyDescent="0.25">
      <c r="A47" s="4">
        <v>41</v>
      </c>
      <c r="B47" s="5" t="s">
        <v>86</v>
      </c>
      <c r="C47" s="6" t="s">
        <v>87</v>
      </c>
      <c r="D47" s="6">
        <v>1</v>
      </c>
      <c r="E47" s="6" t="s">
        <v>58</v>
      </c>
      <c r="F47" s="6">
        <v>208</v>
      </c>
      <c r="G47" s="6" t="s">
        <v>59</v>
      </c>
      <c r="H47" s="15">
        <v>85102465</v>
      </c>
      <c r="I47" s="15" t="s">
        <v>62</v>
      </c>
      <c r="J47" s="16" t="s">
        <v>109</v>
      </c>
      <c r="K47" s="4">
        <v>17</v>
      </c>
      <c r="L47" s="4"/>
      <c r="M47" s="4"/>
      <c r="N47" s="4"/>
      <c r="O47" s="4"/>
      <c r="P47" s="4">
        <v>21</v>
      </c>
      <c r="Q47" s="4">
        <v>54</v>
      </c>
      <c r="R47" s="4">
        <v>32</v>
      </c>
      <c r="S47" s="4">
        <v>86.77</v>
      </c>
      <c r="T47" s="4">
        <v>41.04</v>
      </c>
      <c r="U47" s="4">
        <v>16</v>
      </c>
      <c r="V47" s="11">
        <f t="shared" si="0"/>
        <v>41.801666666666662</v>
      </c>
      <c r="W47" s="11">
        <f t="shared" si="1"/>
        <v>-24.801666666666662</v>
      </c>
      <c r="X47" s="12">
        <f t="shared" si="2"/>
        <v>108.40499999999999</v>
      </c>
      <c r="Z47" s="14"/>
      <c r="AB47" s="4"/>
      <c r="AC47" s="4"/>
      <c r="AD47" s="4"/>
      <c r="AE47" s="4"/>
      <c r="AF47" s="4"/>
      <c r="AG47" s="4"/>
      <c r="AH47" s="12">
        <f t="shared" si="3"/>
        <v>0</v>
      </c>
      <c r="AI47" s="12">
        <f t="shared" si="4"/>
        <v>17</v>
      </c>
      <c r="AJ47" s="12">
        <f t="shared" si="5"/>
        <v>-17</v>
      </c>
    </row>
    <row r="48" spans="1:36" x14ac:dyDescent="0.25">
      <c r="A48" s="4">
        <v>42</v>
      </c>
      <c r="B48" s="5" t="s">
        <v>86</v>
      </c>
      <c r="C48" s="6" t="s">
        <v>89</v>
      </c>
      <c r="D48" s="6">
        <v>1</v>
      </c>
      <c r="E48" s="6" t="s">
        <v>58</v>
      </c>
      <c r="F48" s="6">
        <v>20</v>
      </c>
      <c r="G48" s="6" t="s">
        <v>59</v>
      </c>
      <c r="H48" s="15" t="s">
        <v>90</v>
      </c>
      <c r="I48" s="15" t="s">
        <v>63</v>
      </c>
      <c r="J48" s="16" t="s">
        <v>109</v>
      </c>
      <c r="K48" s="4">
        <v>8</v>
      </c>
      <c r="L48" s="4"/>
      <c r="M48" s="4"/>
      <c r="N48" s="4"/>
      <c r="O48" s="4"/>
      <c r="P48" s="4">
        <v>25</v>
      </c>
      <c r="Q48" s="4">
        <v>59</v>
      </c>
      <c r="R48" s="4">
        <v>52</v>
      </c>
      <c r="S48" s="4">
        <v>78</v>
      </c>
      <c r="T48" s="4">
        <v>24</v>
      </c>
      <c r="U48" s="4">
        <v>44</v>
      </c>
      <c r="V48" s="11">
        <f t="shared" si="0"/>
        <v>47</v>
      </c>
      <c r="W48" s="11">
        <f t="shared" si="1"/>
        <v>-39</v>
      </c>
      <c r="X48" s="12">
        <f t="shared" si="2"/>
        <v>133</v>
      </c>
      <c r="Z48" s="14"/>
      <c r="AB48" s="4"/>
      <c r="AC48" s="4"/>
      <c r="AD48" s="4"/>
      <c r="AE48" s="4"/>
      <c r="AF48" s="4"/>
      <c r="AG48" s="4"/>
      <c r="AH48" s="12">
        <f t="shared" si="3"/>
        <v>0</v>
      </c>
      <c r="AI48" s="12">
        <f t="shared" si="4"/>
        <v>8</v>
      </c>
      <c r="AJ48" s="12">
        <f t="shared" si="5"/>
        <v>-8</v>
      </c>
    </row>
    <row r="49" spans="1:36" x14ac:dyDescent="0.25">
      <c r="A49" s="4">
        <v>43</v>
      </c>
      <c r="B49" s="5" t="s">
        <v>86</v>
      </c>
      <c r="C49" s="6" t="s">
        <v>91</v>
      </c>
      <c r="D49" s="6">
        <v>1</v>
      </c>
      <c r="E49" s="6" t="s">
        <v>58</v>
      </c>
      <c r="F49" s="6">
        <v>20</v>
      </c>
      <c r="G49" s="6" t="s">
        <v>59</v>
      </c>
      <c r="H49" s="15" t="s">
        <v>92</v>
      </c>
      <c r="I49" s="15" t="s">
        <v>63</v>
      </c>
      <c r="J49" s="16" t="s">
        <v>109</v>
      </c>
      <c r="K49" s="4">
        <v>67</v>
      </c>
      <c r="L49" s="4"/>
      <c r="M49" s="4"/>
      <c r="N49" s="4"/>
      <c r="O49" s="4"/>
      <c r="P49" s="4">
        <v>81</v>
      </c>
      <c r="Q49" s="4">
        <v>82</v>
      </c>
      <c r="R49" s="4">
        <v>119</v>
      </c>
      <c r="S49" s="4">
        <v>133</v>
      </c>
      <c r="T49" s="4">
        <v>72</v>
      </c>
      <c r="U49" s="4">
        <v>76</v>
      </c>
      <c r="V49" s="11">
        <f t="shared" si="0"/>
        <v>93.833333333333329</v>
      </c>
      <c r="W49" s="11">
        <f t="shared" si="1"/>
        <v>-26.833333333333329</v>
      </c>
      <c r="X49" s="12">
        <f t="shared" si="2"/>
        <v>214.5</v>
      </c>
      <c r="Z49" s="14"/>
      <c r="AB49" s="4"/>
      <c r="AC49" s="4"/>
      <c r="AD49" s="4"/>
      <c r="AE49" s="4"/>
      <c r="AF49" s="4"/>
      <c r="AG49" s="4"/>
      <c r="AH49" s="12">
        <f t="shared" si="3"/>
        <v>0</v>
      </c>
      <c r="AI49" s="12">
        <f t="shared" si="4"/>
        <v>67</v>
      </c>
      <c r="AJ49" s="12">
        <f t="shared" si="5"/>
        <v>-67</v>
      </c>
    </row>
    <row r="50" spans="1:36" x14ac:dyDescent="0.25">
      <c r="A50" s="4">
        <v>44</v>
      </c>
      <c r="B50" s="5" t="s">
        <v>86</v>
      </c>
      <c r="C50" s="6" t="s">
        <v>93</v>
      </c>
      <c r="D50" s="6">
        <v>1</v>
      </c>
      <c r="E50" s="6" t="s">
        <v>58</v>
      </c>
      <c r="F50" s="6">
        <v>16</v>
      </c>
      <c r="G50" s="6" t="s">
        <v>59</v>
      </c>
      <c r="H50" s="15" t="s">
        <v>94</v>
      </c>
      <c r="I50" s="15" t="s">
        <v>63</v>
      </c>
      <c r="J50" s="16" t="s">
        <v>109</v>
      </c>
      <c r="K50" s="4">
        <v>77</v>
      </c>
      <c r="L50" s="4"/>
      <c r="M50" s="4"/>
      <c r="N50" s="4"/>
      <c r="O50" s="4"/>
      <c r="P50" s="4">
        <v>16</v>
      </c>
      <c r="Q50" s="4">
        <v>27</v>
      </c>
      <c r="R50" s="4">
        <v>17</v>
      </c>
      <c r="S50" s="4">
        <v>34</v>
      </c>
      <c r="T50" s="4">
        <v>49</v>
      </c>
      <c r="U50" s="4">
        <v>21</v>
      </c>
      <c r="V50" s="11">
        <f t="shared" si="0"/>
        <v>27.333333333333332</v>
      </c>
      <c r="W50" s="11">
        <f t="shared" si="1"/>
        <v>49.666666666666671</v>
      </c>
      <c r="X50" s="12">
        <f t="shared" si="2"/>
        <v>4.9999999999999929</v>
      </c>
      <c r="Z50" s="14"/>
      <c r="AB50" s="4"/>
      <c r="AC50" s="4"/>
      <c r="AD50" s="4"/>
      <c r="AE50" s="4"/>
      <c r="AF50" s="4"/>
      <c r="AG50" s="4"/>
      <c r="AH50" s="12">
        <f t="shared" si="3"/>
        <v>0</v>
      </c>
      <c r="AI50" s="12">
        <f t="shared" si="4"/>
        <v>77</v>
      </c>
      <c r="AJ50" s="12">
        <f t="shared" si="5"/>
        <v>-77</v>
      </c>
    </row>
    <row r="51" spans="1:36" x14ac:dyDescent="0.25">
      <c r="A51" s="4">
        <v>45</v>
      </c>
      <c r="B51" s="5" t="s">
        <v>86</v>
      </c>
      <c r="C51" s="6" t="s">
        <v>95</v>
      </c>
      <c r="D51" s="6">
        <v>1</v>
      </c>
      <c r="E51" s="6" t="s">
        <v>58</v>
      </c>
      <c r="F51" s="6">
        <v>20</v>
      </c>
      <c r="G51" s="6" t="s">
        <v>59</v>
      </c>
      <c r="H51" s="15" t="s">
        <v>96</v>
      </c>
      <c r="I51" s="15" t="s">
        <v>63</v>
      </c>
      <c r="J51" s="16" t="s">
        <v>109</v>
      </c>
      <c r="K51" s="4">
        <v>46</v>
      </c>
      <c r="L51" s="4"/>
      <c r="M51" s="4"/>
      <c r="N51" s="4"/>
      <c r="O51" s="4"/>
      <c r="P51" s="4"/>
      <c r="Q51" s="4">
        <v>50</v>
      </c>
      <c r="R51" s="4">
        <v>50</v>
      </c>
      <c r="S51" s="4"/>
      <c r="T51" s="4"/>
      <c r="U51" s="4">
        <v>1</v>
      </c>
      <c r="V51" s="11">
        <f t="shared" si="0"/>
        <v>16.833333333333332</v>
      </c>
      <c r="W51" s="11">
        <f t="shared" si="1"/>
        <v>29.166666666666668</v>
      </c>
      <c r="X51" s="12">
        <f t="shared" si="2"/>
        <v>4.4999999999999964</v>
      </c>
      <c r="Z51" s="14"/>
      <c r="AB51" s="4"/>
      <c r="AC51" s="4"/>
      <c r="AD51" s="4"/>
      <c r="AE51" s="4"/>
      <c r="AF51" s="4"/>
      <c r="AG51" s="4"/>
      <c r="AH51" s="12">
        <f t="shared" si="3"/>
        <v>0</v>
      </c>
      <c r="AI51" s="12">
        <f t="shared" si="4"/>
        <v>46</v>
      </c>
      <c r="AJ51" s="12">
        <f t="shared" si="5"/>
        <v>-46</v>
      </c>
    </row>
    <row r="52" spans="1:36" x14ac:dyDescent="0.25">
      <c r="A52" s="4">
        <v>46</v>
      </c>
      <c r="B52" s="5" t="s">
        <v>86</v>
      </c>
      <c r="C52" s="6" t="s">
        <v>97</v>
      </c>
      <c r="D52" s="6">
        <v>1</v>
      </c>
      <c r="E52" s="6" t="s">
        <v>58</v>
      </c>
      <c r="F52" s="6">
        <v>208</v>
      </c>
      <c r="G52" s="6" t="s">
        <v>59</v>
      </c>
      <c r="H52" s="15" t="s">
        <v>98</v>
      </c>
      <c r="I52" s="15" t="s">
        <v>62</v>
      </c>
      <c r="J52" s="16" t="s">
        <v>109</v>
      </c>
      <c r="K52" s="4">
        <v>47</v>
      </c>
      <c r="L52" s="4"/>
      <c r="M52" s="4"/>
      <c r="N52" s="4"/>
      <c r="O52" s="4"/>
      <c r="P52" s="4">
        <v>73</v>
      </c>
      <c r="Q52" s="4">
        <v>82</v>
      </c>
      <c r="R52" s="4">
        <v>43.5</v>
      </c>
      <c r="S52" s="4">
        <v>81.67</v>
      </c>
      <c r="T52" s="4">
        <v>47</v>
      </c>
      <c r="U52" s="4">
        <v>35.19</v>
      </c>
      <c r="V52" s="11">
        <f t="shared" si="0"/>
        <v>60.393333333333338</v>
      </c>
      <c r="W52" s="11">
        <f t="shared" si="1"/>
        <v>-13.393333333333338</v>
      </c>
      <c r="X52" s="12">
        <f t="shared" si="2"/>
        <v>134.18</v>
      </c>
      <c r="Z52" s="14"/>
      <c r="AB52" s="4"/>
      <c r="AC52" s="4"/>
      <c r="AD52" s="4"/>
      <c r="AE52" s="4"/>
      <c r="AF52" s="4"/>
      <c r="AG52" s="4"/>
      <c r="AH52" s="12">
        <f t="shared" si="3"/>
        <v>0</v>
      </c>
      <c r="AI52" s="12">
        <f t="shared" si="4"/>
        <v>47</v>
      </c>
      <c r="AJ52" s="12">
        <f t="shared" si="5"/>
        <v>-47</v>
      </c>
    </row>
    <row r="53" spans="1:36" x14ac:dyDescent="0.25">
      <c r="A53" s="4">
        <v>47</v>
      </c>
      <c r="B53" s="5" t="s">
        <v>86</v>
      </c>
      <c r="C53" s="6" t="s">
        <v>99</v>
      </c>
      <c r="D53" s="6">
        <v>1</v>
      </c>
      <c r="E53" s="6" t="s">
        <v>58</v>
      </c>
      <c r="F53" s="6">
        <v>20</v>
      </c>
      <c r="G53" s="6" t="s">
        <v>59</v>
      </c>
      <c r="H53" s="15" t="s">
        <v>100</v>
      </c>
      <c r="I53" s="15" t="s">
        <v>63</v>
      </c>
      <c r="J53" s="16" t="s">
        <v>109</v>
      </c>
      <c r="K53" s="4">
        <v>71</v>
      </c>
      <c r="L53" s="4"/>
      <c r="M53" s="4"/>
      <c r="N53" s="4"/>
      <c r="O53" s="4"/>
      <c r="P53" s="4">
        <v>123</v>
      </c>
      <c r="Q53" s="4">
        <v>166</v>
      </c>
      <c r="R53" s="4">
        <v>116</v>
      </c>
      <c r="S53" s="4">
        <v>221</v>
      </c>
      <c r="T53" s="4">
        <v>214</v>
      </c>
      <c r="U53" s="4">
        <v>114</v>
      </c>
      <c r="V53" s="11">
        <f t="shared" si="0"/>
        <v>159</v>
      </c>
      <c r="W53" s="11">
        <f t="shared" si="1"/>
        <v>-88</v>
      </c>
      <c r="X53" s="12">
        <f t="shared" si="2"/>
        <v>406</v>
      </c>
      <c r="Z53" s="14"/>
      <c r="AB53" s="4"/>
      <c r="AC53" s="4"/>
      <c r="AD53" s="4"/>
      <c r="AE53" s="4"/>
      <c r="AF53" s="4"/>
      <c r="AG53" s="4"/>
      <c r="AH53" s="12">
        <f t="shared" si="3"/>
        <v>0</v>
      </c>
      <c r="AI53" s="12">
        <f t="shared" si="4"/>
        <v>71</v>
      </c>
      <c r="AJ53" s="12">
        <f t="shared" si="5"/>
        <v>-71</v>
      </c>
    </row>
    <row r="54" spans="1:36" x14ac:dyDescent="0.25">
      <c r="A54" s="4">
        <v>48</v>
      </c>
      <c r="B54" s="5" t="s">
        <v>86</v>
      </c>
      <c r="C54" s="6" t="s">
        <v>99</v>
      </c>
      <c r="D54" s="6">
        <v>1</v>
      </c>
      <c r="E54" s="6" t="s">
        <v>58</v>
      </c>
      <c r="F54" s="6">
        <v>208</v>
      </c>
      <c r="G54" s="6" t="s">
        <v>59</v>
      </c>
      <c r="H54" s="15" t="s">
        <v>101</v>
      </c>
      <c r="I54" s="15" t="s">
        <v>62</v>
      </c>
      <c r="J54" s="16" t="s">
        <v>109</v>
      </c>
      <c r="K54" s="4">
        <v>123</v>
      </c>
      <c r="L54" s="4"/>
      <c r="M54" s="4"/>
      <c r="N54" s="4"/>
      <c r="O54" s="4"/>
      <c r="P54" s="4">
        <v>87</v>
      </c>
      <c r="Q54" s="4">
        <v>58</v>
      </c>
      <c r="R54" s="4">
        <v>16.34</v>
      </c>
      <c r="S54" s="4">
        <v>16.29</v>
      </c>
      <c r="T54" s="4">
        <v>5.9</v>
      </c>
      <c r="U54" s="4">
        <v>23.4</v>
      </c>
      <c r="V54" s="11">
        <f t="shared" si="0"/>
        <v>34.488333333333337</v>
      </c>
      <c r="W54" s="11">
        <f t="shared" si="1"/>
        <v>88.511666666666656</v>
      </c>
      <c r="X54" s="12">
        <f t="shared" si="2"/>
        <v>-19.534999999999982</v>
      </c>
      <c r="Z54" s="14"/>
      <c r="AB54" s="4"/>
      <c r="AC54" s="4"/>
      <c r="AD54" s="4"/>
      <c r="AE54" s="4"/>
      <c r="AF54" s="4"/>
      <c r="AG54" s="4"/>
      <c r="AH54" s="12">
        <f t="shared" si="3"/>
        <v>0</v>
      </c>
      <c r="AI54" s="12">
        <f t="shared" si="4"/>
        <v>123</v>
      </c>
      <c r="AJ54" s="12">
        <f t="shared" si="5"/>
        <v>-123</v>
      </c>
    </row>
    <row r="55" spans="1:36" x14ac:dyDescent="0.25">
      <c r="A55" s="4">
        <v>49</v>
      </c>
      <c r="B55" s="5" t="s">
        <v>86</v>
      </c>
      <c r="C55" s="6" t="s">
        <v>102</v>
      </c>
      <c r="D55" s="6">
        <v>1</v>
      </c>
      <c r="E55" s="6" t="s">
        <v>58</v>
      </c>
      <c r="F55" s="6">
        <v>18</v>
      </c>
      <c r="G55" s="6" t="s">
        <v>59</v>
      </c>
      <c r="H55" s="15" t="s">
        <v>103</v>
      </c>
      <c r="I55" s="15" t="s">
        <v>63</v>
      </c>
      <c r="J55" s="16" t="s">
        <v>109</v>
      </c>
      <c r="K55" s="4">
        <v>175</v>
      </c>
      <c r="L55" s="4"/>
      <c r="M55" s="4"/>
      <c r="N55" s="4"/>
      <c r="O55" s="4"/>
      <c r="P55" s="4">
        <v>35</v>
      </c>
      <c r="Q55" s="4">
        <v>62</v>
      </c>
      <c r="R55" s="4">
        <v>155</v>
      </c>
      <c r="S55" s="4">
        <v>117</v>
      </c>
      <c r="T55" s="4">
        <v>58</v>
      </c>
      <c r="U55" s="4">
        <v>49</v>
      </c>
      <c r="V55" s="11">
        <f t="shared" si="0"/>
        <v>79.333333333333329</v>
      </c>
      <c r="W55" s="11">
        <f t="shared" si="1"/>
        <v>95.666666666666671</v>
      </c>
      <c r="X55" s="12">
        <f t="shared" si="2"/>
        <v>62.999999999999986</v>
      </c>
      <c r="Z55" s="14"/>
      <c r="AB55" s="4"/>
      <c r="AC55" s="4"/>
      <c r="AD55" s="4"/>
      <c r="AE55" s="4"/>
      <c r="AF55" s="4"/>
      <c r="AG55" s="4"/>
      <c r="AH55" s="12">
        <f t="shared" si="3"/>
        <v>0</v>
      </c>
      <c r="AI55" s="12">
        <f t="shared" si="4"/>
        <v>175</v>
      </c>
      <c r="AJ55" s="12">
        <f t="shared" si="5"/>
        <v>-175</v>
      </c>
    </row>
    <row r="56" spans="1:36" x14ac:dyDescent="0.25">
      <c r="A56" s="4">
        <v>50</v>
      </c>
      <c r="B56" s="5" t="s">
        <v>104</v>
      </c>
      <c r="C56" s="6" t="s">
        <v>105</v>
      </c>
      <c r="D56" s="6">
        <v>6</v>
      </c>
      <c r="E56" s="6" t="s">
        <v>58</v>
      </c>
      <c r="F56" s="6">
        <v>1</v>
      </c>
      <c r="G56" s="6" t="s">
        <v>106</v>
      </c>
      <c r="H56" s="15" t="s">
        <v>107</v>
      </c>
      <c r="I56" s="15" t="s">
        <v>60</v>
      </c>
      <c r="J56" s="16" t="s">
        <v>109</v>
      </c>
      <c r="K56" s="4">
        <v>2234</v>
      </c>
      <c r="L56" s="4"/>
      <c r="M56" s="4"/>
      <c r="N56" s="4"/>
      <c r="O56" s="4"/>
      <c r="P56" s="4">
        <v>43</v>
      </c>
      <c r="Q56" s="4">
        <v>19</v>
      </c>
      <c r="R56" s="4">
        <v>91</v>
      </c>
      <c r="S56" s="4">
        <v>103</v>
      </c>
      <c r="T56" s="4">
        <v>89</v>
      </c>
      <c r="U56" s="4">
        <v>84</v>
      </c>
      <c r="V56" s="11">
        <f t="shared" si="0"/>
        <v>71.5</v>
      </c>
      <c r="W56" s="11">
        <f t="shared" si="1"/>
        <v>2162.5</v>
      </c>
      <c r="X56" s="12">
        <f t="shared" si="2"/>
        <v>-2019.5</v>
      </c>
      <c r="Z56" s="14"/>
      <c r="AB56" s="4"/>
      <c r="AC56" s="4"/>
      <c r="AD56" s="4"/>
      <c r="AE56" s="4"/>
      <c r="AF56" s="4"/>
      <c r="AG56" s="4"/>
      <c r="AH56" s="12">
        <f t="shared" si="3"/>
        <v>0</v>
      </c>
      <c r="AI56" s="12">
        <f t="shared" si="4"/>
        <v>2234</v>
      </c>
      <c r="AJ56" s="12">
        <f t="shared" si="5"/>
        <v>-2234</v>
      </c>
    </row>
    <row r="57" spans="1:36" x14ac:dyDescent="0.25">
      <c r="A57" s="4">
        <v>51</v>
      </c>
      <c r="B57" s="5" t="s">
        <v>56</v>
      </c>
      <c r="C57" s="6" t="s">
        <v>108</v>
      </c>
      <c r="D57" s="6">
        <v>24</v>
      </c>
      <c r="E57" s="6" t="s">
        <v>58</v>
      </c>
      <c r="F57" s="6">
        <v>0.8</v>
      </c>
      <c r="G57" s="6" t="s">
        <v>59</v>
      </c>
      <c r="H57" s="15">
        <v>844573</v>
      </c>
      <c r="I57" s="15" t="s">
        <v>60</v>
      </c>
      <c r="J57" s="16" t="s">
        <v>109</v>
      </c>
      <c r="K57" s="4">
        <v>0</v>
      </c>
      <c r="L57" s="4"/>
      <c r="M57" s="4"/>
      <c r="N57" s="4"/>
      <c r="O57" s="4"/>
      <c r="P57" s="4"/>
      <c r="Q57" s="4"/>
      <c r="R57" s="4"/>
      <c r="S57" s="4"/>
      <c r="T57" s="4"/>
      <c r="U57" s="4"/>
      <c r="V57" s="11">
        <f t="shared" si="0"/>
        <v>0</v>
      </c>
      <c r="W57" s="11">
        <f t="shared" si="1"/>
        <v>0</v>
      </c>
      <c r="X57" s="12">
        <f t="shared" si="2"/>
        <v>0</v>
      </c>
      <c r="Z57" s="14"/>
      <c r="AB57" s="4"/>
      <c r="AC57" s="4"/>
      <c r="AD57" s="4"/>
      <c r="AE57" s="4"/>
      <c r="AF57" s="4"/>
      <c r="AG57" s="4"/>
      <c r="AH57" s="12">
        <f t="shared" si="3"/>
        <v>0</v>
      </c>
      <c r="AI57" s="12">
        <f t="shared" si="4"/>
        <v>0</v>
      </c>
      <c r="AJ57" s="12">
        <f t="shared" si="5"/>
        <v>0</v>
      </c>
    </row>
    <row r="58" spans="1:36" x14ac:dyDescent="0.25">
      <c r="A58" s="4"/>
      <c r="B58" s="5" t="s">
        <v>42</v>
      </c>
      <c r="C58" s="6" t="s">
        <v>110</v>
      </c>
      <c r="D58" s="6"/>
      <c r="E58" s="6"/>
      <c r="F58" s="6"/>
      <c r="G58" s="6"/>
      <c r="H58" s="15" t="s">
        <v>111</v>
      </c>
      <c r="I58" s="15" t="s">
        <v>112</v>
      </c>
      <c r="J58" s="16" t="s">
        <v>173</v>
      </c>
      <c r="K58" s="4">
        <v>5</v>
      </c>
      <c r="L58" s="4"/>
      <c r="M58" s="4"/>
      <c r="N58" s="4"/>
      <c r="O58" s="4"/>
      <c r="P58" s="4">
        <v>2</v>
      </c>
      <c r="Q58" s="4">
        <v>16</v>
      </c>
      <c r="R58" s="4">
        <v>2</v>
      </c>
      <c r="S58" s="4"/>
      <c r="T58" s="4">
        <v>2</v>
      </c>
      <c r="U58" s="4">
        <v>10</v>
      </c>
      <c r="V58" s="11">
        <f t="shared" si="0"/>
        <v>5.333333333333333</v>
      </c>
      <c r="W58" s="11">
        <f t="shared" si="1"/>
        <v>-0.33333333333333304</v>
      </c>
      <c r="X58" s="12">
        <f t="shared" si="2"/>
        <v>11</v>
      </c>
      <c r="Z58" s="14"/>
      <c r="AB58" s="4"/>
      <c r="AC58" s="4"/>
      <c r="AD58" s="4"/>
      <c r="AE58" s="4"/>
      <c r="AF58" s="4"/>
      <c r="AG58" s="4"/>
      <c r="AH58" s="12">
        <f t="shared" si="3"/>
        <v>0</v>
      </c>
      <c r="AI58" s="12">
        <f t="shared" si="4"/>
        <v>5</v>
      </c>
      <c r="AJ58" s="12">
        <f t="shared" si="5"/>
        <v>-5</v>
      </c>
    </row>
    <row r="59" spans="1:36" x14ac:dyDescent="0.25">
      <c r="A59" s="4"/>
      <c r="B59" s="5" t="s">
        <v>42</v>
      </c>
      <c r="C59" s="6" t="s">
        <v>113</v>
      </c>
      <c r="D59" s="6"/>
      <c r="E59" s="6"/>
      <c r="F59" s="6"/>
      <c r="G59" s="6"/>
      <c r="H59" s="15" t="s">
        <v>114</v>
      </c>
      <c r="I59" s="15" t="s">
        <v>112</v>
      </c>
      <c r="J59" s="16" t="s">
        <v>173</v>
      </c>
      <c r="K59" s="4">
        <v>52</v>
      </c>
      <c r="L59" s="4"/>
      <c r="M59" s="4"/>
      <c r="N59" s="4"/>
      <c r="O59" s="4"/>
      <c r="P59" s="4"/>
      <c r="Q59" s="4"/>
      <c r="R59" s="4"/>
      <c r="S59" s="4">
        <v>10</v>
      </c>
      <c r="T59" s="4">
        <v>21</v>
      </c>
      <c r="U59" s="4">
        <v>11</v>
      </c>
      <c r="V59" s="11">
        <f t="shared" si="0"/>
        <v>7</v>
      </c>
      <c r="W59" s="11">
        <f t="shared" si="1"/>
        <v>45</v>
      </c>
      <c r="X59" s="12">
        <f t="shared" si="2"/>
        <v>-31</v>
      </c>
      <c r="Z59" s="14"/>
      <c r="AB59" s="4"/>
      <c r="AC59" s="4"/>
      <c r="AD59" s="4"/>
      <c r="AE59" s="4"/>
      <c r="AF59" s="4"/>
      <c r="AG59" s="4"/>
      <c r="AH59" s="12">
        <f t="shared" si="3"/>
        <v>0</v>
      </c>
      <c r="AI59" s="12">
        <f t="shared" si="4"/>
        <v>52</v>
      </c>
      <c r="AJ59" s="12">
        <f t="shared" si="5"/>
        <v>-52</v>
      </c>
    </row>
    <row r="60" spans="1:36" x14ac:dyDescent="0.25">
      <c r="A60" s="4"/>
      <c r="B60" s="5" t="s">
        <v>42</v>
      </c>
      <c r="C60" s="6" t="s">
        <v>115</v>
      </c>
      <c r="D60" s="6"/>
      <c r="E60" s="6"/>
      <c r="F60" s="6"/>
      <c r="G60" s="6"/>
      <c r="H60" s="15" t="s">
        <v>116</v>
      </c>
      <c r="I60" s="15" t="s">
        <v>45</v>
      </c>
      <c r="J60" s="16" t="s">
        <v>173</v>
      </c>
      <c r="K60" s="4">
        <v>8</v>
      </c>
      <c r="L60" s="4"/>
      <c r="M60" s="4"/>
      <c r="N60" s="4"/>
      <c r="O60" s="4"/>
      <c r="P60" s="4">
        <v>30</v>
      </c>
      <c r="Q60" s="4">
        <v>29</v>
      </c>
      <c r="R60" s="4">
        <v>4</v>
      </c>
      <c r="S60" s="4">
        <v>14</v>
      </c>
      <c r="T60" s="4">
        <v>18</v>
      </c>
      <c r="U60" s="4"/>
      <c r="V60" s="11">
        <f t="shared" si="0"/>
        <v>15.833333333333334</v>
      </c>
      <c r="W60" s="11">
        <f t="shared" si="1"/>
        <v>-7.8333333333333339</v>
      </c>
      <c r="X60" s="12">
        <f t="shared" si="2"/>
        <v>39.5</v>
      </c>
      <c r="Z60" s="14"/>
      <c r="AB60" s="4"/>
      <c r="AC60" s="4"/>
      <c r="AD60" s="4"/>
      <c r="AE60" s="4"/>
      <c r="AF60" s="4"/>
      <c r="AG60" s="4"/>
      <c r="AH60" s="12">
        <f t="shared" si="3"/>
        <v>0</v>
      </c>
      <c r="AI60" s="12">
        <f t="shared" si="4"/>
        <v>8</v>
      </c>
      <c r="AJ60" s="12">
        <f t="shared" si="5"/>
        <v>-8</v>
      </c>
    </row>
    <row r="61" spans="1:36" x14ac:dyDescent="0.25">
      <c r="A61" s="4"/>
      <c r="B61" s="5" t="s">
        <v>42</v>
      </c>
      <c r="C61" s="6" t="s">
        <v>117</v>
      </c>
      <c r="D61" s="6"/>
      <c r="E61" s="6"/>
      <c r="F61" s="6"/>
      <c r="G61" s="6"/>
      <c r="H61" s="15" t="s">
        <v>118</v>
      </c>
      <c r="I61" s="15" t="s">
        <v>45</v>
      </c>
      <c r="J61" s="16" t="s">
        <v>173</v>
      </c>
      <c r="K61" s="4">
        <v>3</v>
      </c>
      <c r="L61" s="4"/>
      <c r="M61" s="4"/>
      <c r="N61" s="4"/>
      <c r="O61" s="4"/>
      <c r="P61" s="4">
        <v>6</v>
      </c>
      <c r="Q61" s="4">
        <v>2</v>
      </c>
      <c r="R61" s="4">
        <v>6</v>
      </c>
      <c r="S61" s="4">
        <v>2</v>
      </c>
      <c r="T61" s="4">
        <v>12</v>
      </c>
      <c r="U61" s="4">
        <v>2</v>
      </c>
      <c r="V61" s="11">
        <f t="shared" si="0"/>
        <v>5</v>
      </c>
      <c r="W61" s="11">
        <f t="shared" si="1"/>
        <v>-2</v>
      </c>
      <c r="X61" s="12">
        <f t="shared" si="2"/>
        <v>12</v>
      </c>
      <c r="Z61" s="14"/>
      <c r="AB61" s="4"/>
      <c r="AC61" s="4"/>
      <c r="AD61" s="4"/>
      <c r="AE61" s="4"/>
      <c r="AF61" s="4"/>
      <c r="AG61" s="4"/>
      <c r="AH61" s="12">
        <f t="shared" si="3"/>
        <v>0</v>
      </c>
      <c r="AI61" s="12">
        <f t="shared" si="4"/>
        <v>3</v>
      </c>
      <c r="AJ61" s="12">
        <f t="shared" si="5"/>
        <v>-3</v>
      </c>
    </row>
    <row r="62" spans="1:36" x14ac:dyDescent="0.25">
      <c r="A62" s="4"/>
      <c r="B62" s="5" t="s">
        <v>42</v>
      </c>
      <c r="C62" s="6" t="s">
        <v>119</v>
      </c>
      <c r="D62" s="6"/>
      <c r="E62" s="6"/>
      <c r="F62" s="6"/>
      <c r="G62" s="6"/>
      <c r="H62" s="15" t="s">
        <v>120</v>
      </c>
      <c r="I62" s="15" t="s">
        <v>45</v>
      </c>
      <c r="J62" s="16" t="s">
        <v>173</v>
      </c>
      <c r="K62" s="4">
        <v>41</v>
      </c>
      <c r="L62" s="4"/>
      <c r="M62" s="4"/>
      <c r="N62" s="4"/>
      <c r="O62" s="4"/>
      <c r="P62" s="4">
        <v>6</v>
      </c>
      <c r="Q62" s="4">
        <v>19</v>
      </c>
      <c r="R62" s="4">
        <v>14</v>
      </c>
      <c r="S62" s="4">
        <v>12</v>
      </c>
      <c r="T62" s="4">
        <v>5</v>
      </c>
      <c r="U62" s="4">
        <v>8</v>
      </c>
      <c r="V62" s="11">
        <f t="shared" si="0"/>
        <v>10.666666666666666</v>
      </c>
      <c r="W62" s="11">
        <f t="shared" si="1"/>
        <v>30.333333333333336</v>
      </c>
      <c r="X62" s="12">
        <f t="shared" si="2"/>
        <v>-9.0000000000000036</v>
      </c>
      <c r="Z62" s="14"/>
      <c r="AB62" s="4"/>
      <c r="AC62" s="4"/>
      <c r="AD62" s="4"/>
      <c r="AE62" s="4"/>
      <c r="AF62" s="4"/>
      <c r="AG62" s="4"/>
      <c r="AH62" s="12">
        <f t="shared" si="3"/>
        <v>0</v>
      </c>
      <c r="AI62" s="12">
        <f t="shared" si="4"/>
        <v>41</v>
      </c>
      <c r="AJ62" s="12">
        <f t="shared" si="5"/>
        <v>-41</v>
      </c>
    </row>
    <row r="63" spans="1:36" x14ac:dyDescent="0.25">
      <c r="A63" s="4"/>
      <c r="B63" s="5" t="s">
        <v>42</v>
      </c>
      <c r="C63" s="6" t="s">
        <v>121</v>
      </c>
      <c r="D63" s="6"/>
      <c r="E63" s="6"/>
      <c r="F63" s="6"/>
      <c r="G63" s="6"/>
      <c r="H63" s="15" t="s">
        <v>122</v>
      </c>
      <c r="I63" s="15" t="s">
        <v>45</v>
      </c>
      <c r="J63" s="16" t="s">
        <v>173</v>
      </c>
      <c r="K63" s="4">
        <v>20</v>
      </c>
      <c r="L63" s="4"/>
      <c r="M63" s="4"/>
      <c r="N63" s="4"/>
      <c r="O63" s="4"/>
      <c r="P63" s="4">
        <v>35</v>
      </c>
      <c r="Q63" s="4">
        <v>14</v>
      </c>
      <c r="R63" s="4">
        <v>8</v>
      </c>
      <c r="S63" s="4">
        <v>12</v>
      </c>
      <c r="T63" s="4"/>
      <c r="U63" s="4">
        <v>2</v>
      </c>
      <c r="V63" s="11">
        <f t="shared" si="0"/>
        <v>11.833333333333334</v>
      </c>
      <c r="W63" s="11">
        <f t="shared" si="1"/>
        <v>8.1666666666666661</v>
      </c>
      <c r="X63" s="12">
        <f t="shared" si="2"/>
        <v>15.500000000000002</v>
      </c>
      <c r="Z63" s="14"/>
      <c r="AB63" s="4"/>
      <c r="AC63" s="4"/>
      <c r="AD63" s="4"/>
      <c r="AE63" s="4"/>
      <c r="AF63" s="4"/>
      <c r="AG63" s="4"/>
      <c r="AH63" s="12">
        <f t="shared" si="3"/>
        <v>0</v>
      </c>
      <c r="AI63" s="12">
        <f t="shared" si="4"/>
        <v>20</v>
      </c>
      <c r="AJ63" s="12">
        <f t="shared" si="5"/>
        <v>-20</v>
      </c>
    </row>
    <row r="64" spans="1:36" x14ac:dyDescent="0.25">
      <c r="A64" s="4"/>
      <c r="B64" s="5" t="s">
        <v>42</v>
      </c>
      <c r="C64" s="6" t="s">
        <v>123</v>
      </c>
      <c r="D64" s="6"/>
      <c r="E64" s="6"/>
      <c r="F64" s="6"/>
      <c r="G64" s="6"/>
      <c r="H64" s="15" t="s">
        <v>124</v>
      </c>
      <c r="I64" s="15" t="s">
        <v>45</v>
      </c>
      <c r="J64" s="16" t="s">
        <v>173</v>
      </c>
      <c r="K64" s="4">
        <v>10</v>
      </c>
      <c r="L64" s="4"/>
      <c r="M64" s="4"/>
      <c r="N64" s="4"/>
      <c r="O64" s="4"/>
      <c r="P64" s="4">
        <v>10</v>
      </c>
      <c r="Q64" s="4"/>
      <c r="R64" s="4"/>
      <c r="S64" s="4">
        <v>10</v>
      </c>
      <c r="T64" s="4"/>
      <c r="U64" s="4">
        <v>22</v>
      </c>
      <c r="V64" s="11">
        <f t="shared" si="0"/>
        <v>7</v>
      </c>
      <c r="W64" s="11">
        <f t="shared" si="1"/>
        <v>3</v>
      </c>
      <c r="X64" s="12">
        <f t="shared" si="2"/>
        <v>11</v>
      </c>
      <c r="Z64" s="14"/>
      <c r="AB64" s="4"/>
      <c r="AC64" s="4"/>
      <c r="AD64" s="4"/>
      <c r="AE64" s="4"/>
      <c r="AF64" s="4"/>
      <c r="AG64" s="4"/>
      <c r="AH64" s="12">
        <f t="shared" si="3"/>
        <v>0</v>
      </c>
      <c r="AI64" s="12">
        <f t="shared" si="4"/>
        <v>10</v>
      </c>
      <c r="AJ64" s="12">
        <f t="shared" si="5"/>
        <v>-10</v>
      </c>
    </row>
    <row r="65" spans="1:36" x14ac:dyDescent="0.25">
      <c r="A65" s="4"/>
      <c r="B65" s="5" t="s">
        <v>42</v>
      </c>
      <c r="C65" s="6" t="s">
        <v>125</v>
      </c>
      <c r="D65" s="6"/>
      <c r="E65" s="6"/>
      <c r="F65" s="6"/>
      <c r="G65" s="6"/>
      <c r="H65" s="15" t="s">
        <v>126</v>
      </c>
      <c r="I65" s="15" t="s">
        <v>45</v>
      </c>
      <c r="J65" s="16" t="s">
        <v>173</v>
      </c>
      <c r="K65" s="4">
        <v>0</v>
      </c>
      <c r="L65" s="4"/>
      <c r="M65" s="4"/>
      <c r="N65" s="4"/>
      <c r="O65" s="4"/>
      <c r="P65" s="4"/>
      <c r="Q65" s="4">
        <v>5</v>
      </c>
      <c r="R65" s="4"/>
      <c r="S65" s="4"/>
      <c r="T65" s="4"/>
      <c r="U65" s="4">
        <v>15</v>
      </c>
      <c r="V65" s="11">
        <f t="shared" si="0"/>
        <v>3.3333333333333335</v>
      </c>
      <c r="W65" s="11">
        <f t="shared" si="1"/>
        <v>-3.3333333333333335</v>
      </c>
      <c r="X65" s="12">
        <f t="shared" si="2"/>
        <v>10</v>
      </c>
      <c r="Z65" s="14"/>
      <c r="AB65" s="4"/>
      <c r="AC65" s="4"/>
      <c r="AD65" s="4"/>
      <c r="AE65" s="4"/>
      <c r="AF65" s="4"/>
      <c r="AG65" s="4"/>
      <c r="AH65" s="12">
        <f t="shared" si="3"/>
        <v>0</v>
      </c>
      <c r="AI65" s="12">
        <f t="shared" si="4"/>
        <v>0</v>
      </c>
      <c r="AJ65" s="12">
        <f t="shared" si="5"/>
        <v>0</v>
      </c>
    </row>
    <row r="66" spans="1:36" x14ac:dyDescent="0.25">
      <c r="A66" s="4"/>
      <c r="B66" s="5" t="s">
        <v>42</v>
      </c>
      <c r="C66" s="6" t="s">
        <v>127</v>
      </c>
      <c r="D66" s="6"/>
      <c r="E66" s="6"/>
      <c r="F66" s="6"/>
      <c r="G66" s="6"/>
      <c r="H66" s="15" t="s">
        <v>128</v>
      </c>
      <c r="I66" s="15" t="s">
        <v>45</v>
      </c>
      <c r="J66" s="16" t="s">
        <v>173</v>
      </c>
      <c r="K66" s="4">
        <v>26</v>
      </c>
      <c r="L66" s="4"/>
      <c r="M66" s="4"/>
      <c r="N66" s="4"/>
      <c r="O66" s="4"/>
      <c r="P66" s="4">
        <v>9</v>
      </c>
      <c r="Q66" s="4">
        <v>2</v>
      </c>
      <c r="R66" s="4">
        <v>6</v>
      </c>
      <c r="S66" s="4"/>
      <c r="T66" s="4"/>
      <c r="U66" s="4">
        <v>2</v>
      </c>
      <c r="V66" s="11">
        <f t="shared" si="0"/>
        <v>3.1666666666666665</v>
      </c>
      <c r="W66" s="11">
        <f t="shared" si="1"/>
        <v>22.833333333333332</v>
      </c>
      <c r="X66" s="12">
        <f t="shared" si="2"/>
        <v>-16.5</v>
      </c>
      <c r="Z66" s="14"/>
      <c r="AB66" s="4"/>
      <c r="AC66" s="4"/>
      <c r="AD66" s="4"/>
      <c r="AE66" s="4"/>
      <c r="AF66" s="4"/>
      <c r="AG66" s="4"/>
      <c r="AH66" s="12">
        <f t="shared" si="3"/>
        <v>0</v>
      </c>
      <c r="AI66" s="12">
        <f t="shared" si="4"/>
        <v>26</v>
      </c>
      <c r="AJ66" s="12">
        <f t="shared" si="5"/>
        <v>-26</v>
      </c>
    </row>
    <row r="67" spans="1:36" x14ac:dyDescent="0.25">
      <c r="A67" s="4"/>
      <c r="B67" s="5" t="s">
        <v>42</v>
      </c>
      <c r="C67" s="6" t="s">
        <v>129</v>
      </c>
      <c r="D67" s="6"/>
      <c r="E67" s="6"/>
      <c r="F67" s="6"/>
      <c r="G67" s="6"/>
      <c r="H67" s="15" t="s">
        <v>130</v>
      </c>
      <c r="I67" s="15" t="s">
        <v>45</v>
      </c>
      <c r="J67" s="16" t="s">
        <v>173</v>
      </c>
      <c r="K67" s="4">
        <v>4</v>
      </c>
      <c r="L67" s="4"/>
      <c r="M67" s="4"/>
      <c r="N67" s="4"/>
      <c r="O67" s="4"/>
      <c r="P67" s="4"/>
      <c r="Q67" s="4"/>
      <c r="R67" s="4"/>
      <c r="S67" s="4">
        <v>10</v>
      </c>
      <c r="T67" s="4"/>
      <c r="U67" s="4">
        <v>4</v>
      </c>
      <c r="V67" s="11">
        <f t="shared" si="0"/>
        <v>2.3333333333333335</v>
      </c>
      <c r="W67" s="11">
        <f t="shared" si="1"/>
        <v>1.6666666666666665</v>
      </c>
      <c r="X67" s="12">
        <f t="shared" si="2"/>
        <v>3.0000000000000004</v>
      </c>
      <c r="Z67" s="14"/>
      <c r="AB67" s="4"/>
      <c r="AC67" s="4"/>
      <c r="AD67" s="4"/>
      <c r="AE67" s="4"/>
      <c r="AF67" s="4"/>
      <c r="AG67" s="4"/>
      <c r="AH67" s="12">
        <f t="shared" si="3"/>
        <v>0</v>
      </c>
      <c r="AI67" s="12">
        <f t="shared" si="4"/>
        <v>4</v>
      </c>
      <c r="AJ67" s="12">
        <f t="shared" si="5"/>
        <v>-4</v>
      </c>
    </row>
    <row r="68" spans="1:36" x14ac:dyDescent="0.25">
      <c r="A68" s="4"/>
      <c r="B68" s="5" t="s">
        <v>42</v>
      </c>
      <c r="C68" s="6" t="s">
        <v>131</v>
      </c>
      <c r="D68" s="6"/>
      <c r="E68" s="6"/>
      <c r="F68" s="6"/>
      <c r="G68" s="6"/>
      <c r="H68" s="15" t="s">
        <v>132</v>
      </c>
      <c r="I68" s="15" t="s">
        <v>45</v>
      </c>
      <c r="J68" s="16" t="s">
        <v>173</v>
      </c>
      <c r="K68" s="4">
        <v>1</v>
      </c>
      <c r="L68" s="4"/>
      <c r="M68" s="4"/>
      <c r="N68" s="4"/>
      <c r="O68" s="4"/>
      <c r="P68" s="4"/>
      <c r="Q68" s="4"/>
      <c r="R68" s="4"/>
      <c r="S68" s="4"/>
      <c r="T68" s="4">
        <v>10</v>
      </c>
      <c r="U68" s="4"/>
      <c r="V68" s="11">
        <f t="shared" si="0"/>
        <v>1.6666666666666667</v>
      </c>
      <c r="W68" s="11">
        <f t="shared" si="1"/>
        <v>-0.66666666666666674</v>
      </c>
      <c r="X68" s="12">
        <f t="shared" si="2"/>
        <v>4</v>
      </c>
      <c r="Z68" s="14"/>
      <c r="AB68" s="4"/>
      <c r="AC68" s="4"/>
      <c r="AD68" s="4"/>
      <c r="AE68" s="4"/>
      <c r="AF68" s="4"/>
      <c r="AG68" s="4"/>
      <c r="AH68" s="12">
        <f t="shared" si="3"/>
        <v>0</v>
      </c>
      <c r="AI68" s="12">
        <f t="shared" si="4"/>
        <v>1</v>
      </c>
      <c r="AJ68" s="12">
        <f t="shared" si="5"/>
        <v>-1</v>
      </c>
    </row>
    <row r="69" spans="1:36" x14ac:dyDescent="0.25">
      <c r="A69" s="4"/>
      <c r="B69" s="5" t="s">
        <v>42</v>
      </c>
      <c r="C69" s="6" t="s">
        <v>133</v>
      </c>
      <c r="D69" s="6"/>
      <c r="E69" s="6"/>
      <c r="F69" s="6"/>
      <c r="G69" s="6"/>
      <c r="H69" s="15" t="s">
        <v>134</v>
      </c>
      <c r="I69" s="15" t="s">
        <v>45</v>
      </c>
      <c r="J69" s="16" t="s">
        <v>173</v>
      </c>
      <c r="K69" s="4">
        <v>23</v>
      </c>
      <c r="L69" s="4"/>
      <c r="M69" s="4"/>
      <c r="N69" s="4"/>
      <c r="O69" s="4"/>
      <c r="P69" s="4">
        <v>2</v>
      </c>
      <c r="Q69" s="4"/>
      <c r="R69" s="4">
        <v>7</v>
      </c>
      <c r="S69" s="4">
        <v>8</v>
      </c>
      <c r="T69" s="4">
        <v>6</v>
      </c>
      <c r="U69" s="4">
        <v>5</v>
      </c>
      <c r="V69" s="11">
        <f t="shared" si="0"/>
        <v>4.666666666666667</v>
      </c>
      <c r="W69" s="11">
        <f t="shared" si="1"/>
        <v>18.333333333333332</v>
      </c>
      <c r="X69" s="12">
        <f t="shared" si="2"/>
        <v>-8.9999999999999982</v>
      </c>
      <c r="Z69" s="14"/>
      <c r="AB69" s="4"/>
      <c r="AC69" s="4"/>
      <c r="AD69" s="4"/>
      <c r="AE69" s="4"/>
      <c r="AF69" s="4"/>
      <c r="AG69" s="4"/>
      <c r="AH69" s="12">
        <f t="shared" si="3"/>
        <v>0</v>
      </c>
      <c r="AI69" s="12">
        <f t="shared" si="4"/>
        <v>23</v>
      </c>
      <c r="AJ69" s="12">
        <f t="shared" si="5"/>
        <v>-23</v>
      </c>
    </row>
    <row r="70" spans="1:36" x14ac:dyDescent="0.25">
      <c r="A70" s="4"/>
      <c r="B70" s="5" t="s">
        <v>42</v>
      </c>
      <c r="C70" s="6" t="s">
        <v>135</v>
      </c>
      <c r="D70" s="6"/>
      <c r="E70" s="6"/>
      <c r="F70" s="6"/>
      <c r="G70" s="6"/>
      <c r="H70" s="15" t="s">
        <v>136</v>
      </c>
      <c r="I70" s="15" t="s">
        <v>45</v>
      </c>
      <c r="J70" s="16" t="s">
        <v>173</v>
      </c>
      <c r="K70" s="4">
        <v>10</v>
      </c>
      <c r="L70" s="4"/>
      <c r="M70" s="4"/>
      <c r="N70" s="4"/>
      <c r="O70" s="4"/>
      <c r="P70" s="4"/>
      <c r="Q70" s="4">
        <v>15</v>
      </c>
      <c r="R70" s="4">
        <v>4</v>
      </c>
      <c r="S70" s="4">
        <v>13</v>
      </c>
      <c r="T70" s="4">
        <v>14</v>
      </c>
      <c r="U70" s="4">
        <v>12</v>
      </c>
      <c r="V70" s="11">
        <f t="shared" si="0"/>
        <v>9.6666666666666661</v>
      </c>
      <c r="W70" s="11">
        <f t="shared" si="1"/>
        <v>0.33333333333333393</v>
      </c>
      <c r="X70" s="12">
        <f t="shared" si="2"/>
        <v>19</v>
      </c>
      <c r="Z70" s="14"/>
      <c r="AB70" s="4"/>
      <c r="AC70" s="4"/>
      <c r="AD70" s="4"/>
      <c r="AE70" s="4"/>
      <c r="AF70" s="4"/>
      <c r="AG70" s="4"/>
      <c r="AH70" s="12">
        <f t="shared" si="3"/>
        <v>0</v>
      </c>
      <c r="AI70" s="12">
        <f t="shared" si="4"/>
        <v>10</v>
      </c>
      <c r="AJ70" s="12">
        <f t="shared" si="5"/>
        <v>-10</v>
      </c>
    </row>
    <row r="71" spans="1:36" x14ac:dyDescent="0.25">
      <c r="A71" s="4"/>
      <c r="B71" s="5" t="s">
        <v>42</v>
      </c>
      <c r="C71" s="6" t="s">
        <v>137</v>
      </c>
      <c r="D71" s="6"/>
      <c r="E71" s="6"/>
      <c r="F71" s="6"/>
      <c r="G71" s="6"/>
      <c r="H71" s="15" t="s">
        <v>138</v>
      </c>
      <c r="I71" s="15" t="s">
        <v>45</v>
      </c>
      <c r="J71" s="16" t="s">
        <v>173</v>
      </c>
      <c r="K71" s="4">
        <v>11</v>
      </c>
      <c r="L71" s="4"/>
      <c r="M71" s="4"/>
      <c r="N71" s="4"/>
      <c r="O71" s="4"/>
      <c r="P71" s="4">
        <v>7</v>
      </c>
      <c r="Q71" s="4">
        <v>8</v>
      </c>
      <c r="R71" s="4"/>
      <c r="S71" s="4">
        <v>14</v>
      </c>
      <c r="T71" s="4">
        <v>4</v>
      </c>
      <c r="U71" s="4">
        <v>10</v>
      </c>
      <c r="V71" s="11">
        <f t="shared" si="0"/>
        <v>7.166666666666667</v>
      </c>
      <c r="W71" s="11">
        <f t="shared" si="1"/>
        <v>3.833333333333333</v>
      </c>
      <c r="X71" s="12">
        <f t="shared" si="2"/>
        <v>10.5</v>
      </c>
      <c r="Z71" s="14"/>
      <c r="AB71" s="4"/>
      <c r="AC71" s="4"/>
      <c r="AD71" s="4"/>
      <c r="AE71" s="4"/>
      <c r="AF71" s="4"/>
      <c r="AG71" s="4"/>
      <c r="AH71" s="12">
        <f t="shared" si="3"/>
        <v>0</v>
      </c>
      <c r="AI71" s="12">
        <f t="shared" si="4"/>
        <v>11</v>
      </c>
      <c r="AJ71" s="12">
        <f t="shared" si="5"/>
        <v>-11</v>
      </c>
    </row>
    <row r="72" spans="1:36" x14ac:dyDescent="0.25">
      <c r="A72" s="4"/>
      <c r="B72" s="5" t="s">
        <v>42</v>
      </c>
      <c r="C72" s="6" t="s">
        <v>139</v>
      </c>
      <c r="D72" s="6"/>
      <c r="E72" s="6"/>
      <c r="F72" s="6"/>
      <c r="G72" s="6"/>
      <c r="H72" s="15" t="s">
        <v>140</v>
      </c>
      <c r="I72" s="15" t="s">
        <v>45</v>
      </c>
      <c r="J72" s="16" t="s">
        <v>173</v>
      </c>
      <c r="K72" s="4">
        <v>15</v>
      </c>
      <c r="L72" s="4"/>
      <c r="M72" s="4"/>
      <c r="N72" s="4"/>
      <c r="O72" s="4"/>
      <c r="P72" s="4"/>
      <c r="Q72" s="4">
        <v>8</v>
      </c>
      <c r="R72" s="4">
        <v>24</v>
      </c>
      <c r="S72" s="4">
        <v>4</v>
      </c>
      <c r="T72" s="4">
        <v>6</v>
      </c>
      <c r="U72" s="4">
        <v>2</v>
      </c>
      <c r="V72" s="11">
        <f t="shared" ref="V72:V135" si="6">SUM(P72:U72)/6</f>
        <v>7.333333333333333</v>
      </c>
      <c r="W72" s="11">
        <f t="shared" ref="W72:W135" si="7">(K72+L72+M72+N72)-(O72+V72)</f>
        <v>7.666666666666667</v>
      </c>
      <c r="X72" s="12">
        <f t="shared" ref="X72:X135" si="8">(V72*2)-W72</f>
        <v>6.9999999999999991</v>
      </c>
      <c r="Z72" s="14"/>
      <c r="AB72" s="4"/>
      <c r="AC72" s="4"/>
      <c r="AD72" s="4"/>
      <c r="AE72" s="4"/>
      <c r="AF72" s="4"/>
      <c r="AG72" s="4"/>
      <c r="AH72" s="12">
        <f t="shared" ref="AH72:AH135" si="9">SUM(AB72:AG72)/7</f>
        <v>0</v>
      </c>
      <c r="AI72" s="12">
        <f t="shared" ref="AI72:AI135" si="10">(K72+L72+M72+N72)-(O72+AH72)</f>
        <v>15</v>
      </c>
      <c r="AJ72" s="12">
        <f t="shared" ref="AJ72:AJ135" si="11">(AH72*2)-AI72</f>
        <v>-15</v>
      </c>
    </row>
    <row r="73" spans="1:36" x14ac:dyDescent="0.25">
      <c r="A73" s="4"/>
      <c r="B73" s="5" t="s">
        <v>42</v>
      </c>
      <c r="C73" s="6" t="s">
        <v>141</v>
      </c>
      <c r="D73" s="6"/>
      <c r="E73" s="6"/>
      <c r="F73" s="6"/>
      <c r="G73" s="6"/>
      <c r="H73" s="15" t="s">
        <v>142</v>
      </c>
      <c r="I73" s="15" t="s">
        <v>45</v>
      </c>
      <c r="J73" s="16" t="s">
        <v>173</v>
      </c>
      <c r="K73" s="4">
        <v>1</v>
      </c>
      <c r="L73" s="4"/>
      <c r="M73" s="4"/>
      <c r="N73" s="4"/>
      <c r="O73" s="4"/>
      <c r="P73" s="4">
        <v>13</v>
      </c>
      <c r="Q73" s="4">
        <v>4</v>
      </c>
      <c r="R73" s="4"/>
      <c r="S73" s="4"/>
      <c r="T73" s="4">
        <v>22</v>
      </c>
      <c r="U73" s="4">
        <v>10</v>
      </c>
      <c r="V73" s="11">
        <f t="shared" si="6"/>
        <v>8.1666666666666661</v>
      </c>
      <c r="W73" s="11">
        <f t="shared" si="7"/>
        <v>-7.1666666666666661</v>
      </c>
      <c r="X73" s="12">
        <f t="shared" si="8"/>
        <v>23.5</v>
      </c>
      <c r="Z73" s="14"/>
      <c r="AB73" s="4"/>
      <c r="AC73" s="4"/>
      <c r="AD73" s="4"/>
      <c r="AE73" s="4"/>
      <c r="AF73" s="4"/>
      <c r="AG73" s="4"/>
      <c r="AH73" s="12">
        <f t="shared" si="9"/>
        <v>0</v>
      </c>
      <c r="AI73" s="12">
        <f t="shared" si="10"/>
        <v>1</v>
      </c>
      <c r="AJ73" s="12">
        <f t="shared" si="11"/>
        <v>-1</v>
      </c>
    </row>
    <row r="74" spans="1:36" x14ac:dyDescent="0.25">
      <c r="A74" s="4"/>
      <c r="B74" s="5" t="s">
        <v>143</v>
      </c>
      <c r="C74" s="6" t="s">
        <v>144</v>
      </c>
      <c r="D74" s="6"/>
      <c r="E74" s="6"/>
      <c r="F74" s="6"/>
      <c r="G74" s="6"/>
      <c r="H74" s="15" t="s">
        <v>145</v>
      </c>
      <c r="I74" s="15" t="s">
        <v>146</v>
      </c>
      <c r="J74" s="16" t="s">
        <v>173</v>
      </c>
      <c r="K74" s="4">
        <v>124</v>
      </c>
      <c r="L74" s="4"/>
      <c r="M74" s="4"/>
      <c r="N74" s="4"/>
      <c r="O74" s="4"/>
      <c r="P74" s="4">
        <v>1</v>
      </c>
      <c r="Q74" s="4">
        <v>1</v>
      </c>
      <c r="R74" s="4">
        <v>2</v>
      </c>
      <c r="S74" s="4">
        <v>2</v>
      </c>
      <c r="T74" s="4">
        <v>6</v>
      </c>
      <c r="U74" s="4">
        <v>2</v>
      </c>
      <c r="V74" s="11">
        <f t="shared" si="6"/>
        <v>2.3333333333333335</v>
      </c>
      <c r="W74" s="11">
        <f t="shared" si="7"/>
        <v>121.66666666666667</v>
      </c>
      <c r="X74" s="12">
        <f t="shared" si="8"/>
        <v>-117</v>
      </c>
      <c r="Z74" s="14"/>
      <c r="AB74" s="4"/>
      <c r="AC74" s="4"/>
      <c r="AD74" s="4"/>
      <c r="AE74" s="4"/>
      <c r="AF74" s="4"/>
      <c r="AG74" s="4"/>
      <c r="AH74" s="12">
        <f t="shared" si="9"/>
        <v>0</v>
      </c>
      <c r="AI74" s="12">
        <f t="shared" si="10"/>
        <v>124</v>
      </c>
      <c r="AJ74" s="12">
        <f t="shared" si="11"/>
        <v>-124</v>
      </c>
    </row>
    <row r="75" spans="1:36" x14ac:dyDescent="0.25">
      <c r="A75" s="4"/>
      <c r="B75" s="5" t="s">
        <v>143</v>
      </c>
      <c r="C75" s="6" t="s">
        <v>147</v>
      </c>
      <c r="D75" s="6"/>
      <c r="E75" s="6"/>
      <c r="F75" s="6"/>
      <c r="G75" s="6"/>
      <c r="H75" s="15" t="s">
        <v>148</v>
      </c>
      <c r="I75" s="15" t="s">
        <v>146</v>
      </c>
      <c r="J75" s="16" t="s">
        <v>173</v>
      </c>
      <c r="K75" s="4">
        <v>9</v>
      </c>
      <c r="L75" s="4"/>
      <c r="M75" s="4"/>
      <c r="N75" s="4"/>
      <c r="O75" s="4"/>
      <c r="P75" s="4"/>
      <c r="Q75" s="4"/>
      <c r="R75" s="4"/>
      <c r="S75" s="4">
        <v>8</v>
      </c>
      <c r="T75" s="4"/>
      <c r="U75" s="4"/>
      <c r="V75" s="11">
        <f t="shared" si="6"/>
        <v>1.3333333333333333</v>
      </c>
      <c r="W75" s="11">
        <f t="shared" si="7"/>
        <v>7.666666666666667</v>
      </c>
      <c r="X75" s="12">
        <f t="shared" si="8"/>
        <v>-5</v>
      </c>
      <c r="Z75" s="14"/>
      <c r="AB75" s="4"/>
      <c r="AC75" s="4"/>
      <c r="AD75" s="4"/>
      <c r="AE75" s="4"/>
      <c r="AF75" s="4"/>
      <c r="AG75" s="4"/>
      <c r="AH75" s="12">
        <f t="shared" si="9"/>
        <v>0</v>
      </c>
      <c r="AI75" s="12">
        <f t="shared" si="10"/>
        <v>9</v>
      </c>
      <c r="AJ75" s="12">
        <f t="shared" si="11"/>
        <v>-9</v>
      </c>
    </row>
    <row r="76" spans="1:36" x14ac:dyDescent="0.25">
      <c r="A76" s="4"/>
      <c r="B76" s="5" t="s">
        <v>143</v>
      </c>
      <c r="C76" s="6" t="s">
        <v>149</v>
      </c>
      <c r="D76" s="6"/>
      <c r="E76" s="6"/>
      <c r="F76" s="6"/>
      <c r="G76" s="6"/>
      <c r="H76" s="15" t="s">
        <v>150</v>
      </c>
      <c r="I76" s="15" t="s">
        <v>146</v>
      </c>
      <c r="J76" s="16" t="s">
        <v>173</v>
      </c>
      <c r="K76" s="4">
        <v>109</v>
      </c>
      <c r="L76" s="4"/>
      <c r="M76" s="4"/>
      <c r="N76" s="4"/>
      <c r="O76" s="4"/>
      <c r="P76" s="4"/>
      <c r="Q76" s="4">
        <v>2</v>
      </c>
      <c r="R76" s="4">
        <v>5</v>
      </c>
      <c r="S76" s="4">
        <v>4</v>
      </c>
      <c r="T76" s="4">
        <v>4</v>
      </c>
      <c r="U76" s="4">
        <v>8</v>
      </c>
      <c r="V76" s="11">
        <f t="shared" si="6"/>
        <v>3.8333333333333335</v>
      </c>
      <c r="W76" s="11">
        <f t="shared" si="7"/>
        <v>105.16666666666667</v>
      </c>
      <c r="X76" s="12">
        <f t="shared" si="8"/>
        <v>-97.5</v>
      </c>
      <c r="Z76" s="14"/>
      <c r="AB76" s="4"/>
      <c r="AC76" s="4"/>
      <c r="AD76" s="4"/>
      <c r="AE76" s="4"/>
      <c r="AF76" s="4"/>
      <c r="AG76" s="4"/>
      <c r="AH76" s="12">
        <f t="shared" si="9"/>
        <v>0</v>
      </c>
      <c r="AI76" s="12">
        <f t="shared" si="10"/>
        <v>109</v>
      </c>
      <c r="AJ76" s="12">
        <f t="shared" si="11"/>
        <v>-109</v>
      </c>
    </row>
    <row r="77" spans="1:36" x14ac:dyDescent="0.25">
      <c r="A77" s="4"/>
      <c r="B77" s="5" t="s">
        <v>143</v>
      </c>
      <c r="C77" s="6" t="s">
        <v>151</v>
      </c>
      <c r="D77" s="6"/>
      <c r="E77" s="6"/>
      <c r="F77" s="6"/>
      <c r="G77" s="6"/>
      <c r="H77" s="15" t="s">
        <v>152</v>
      </c>
      <c r="I77" s="15" t="s">
        <v>146</v>
      </c>
      <c r="J77" s="16" t="s">
        <v>173</v>
      </c>
      <c r="K77" s="4">
        <v>1</v>
      </c>
      <c r="L77" s="4"/>
      <c r="M77" s="4"/>
      <c r="N77" s="4"/>
      <c r="O77" s="4"/>
      <c r="P77" s="4"/>
      <c r="Q77" s="4"/>
      <c r="R77" s="4">
        <v>1</v>
      </c>
      <c r="S77" s="4">
        <v>1</v>
      </c>
      <c r="T77" s="4">
        <v>12</v>
      </c>
      <c r="U77" s="4"/>
      <c r="V77" s="11">
        <f t="shared" si="6"/>
        <v>2.3333333333333335</v>
      </c>
      <c r="W77" s="11">
        <f t="shared" si="7"/>
        <v>-1.3333333333333335</v>
      </c>
      <c r="X77" s="12">
        <f t="shared" si="8"/>
        <v>6</v>
      </c>
      <c r="Z77" s="14"/>
      <c r="AB77" s="4"/>
      <c r="AC77" s="4"/>
      <c r="AD77" s="4"/>
      <c r="AE77" s="4"/>
      <c r="AF77" s="4"/>
      <c r="AG77" s="4"/>
      <c r="AH77" s="12">
        <f t="shared" si="9"/>
        <v>0</v>
      </c>
      <c r="AI77" s="12">
        <f t="shared" si="10"/>
        <v>1</v>
      </c>
      <c r="AJ77" s="12">
        <f t="shared" si="11"/>
        <v>-1</v>
      </c>
    </row>
    <row r="78" spans="1:36" x14ac:dyDescent="0.25">
      <c r="A78" s="4"/>
      <c r="B78" s="5" t="s">
        <v>56</v>
      </c>
      <c r="C78" s="6" t="s">
        <v>153</v>
      </c>
      <c r="D78" s="6">
        <v>1</v>
      </c>
      <c r="E78" s="6" t="s">
        <v>58</v>
      </c>
      <c r="F78" s="6">
        <v>200</v>
      </c>
      <c r="G78" s="6" t="s">
        <v>59</v>
      </c>
      <c r="H78" s="15">
        <v>691782</v>
      </c>
      <c r="I78" s="15" t="s">
        <v>62</v>
      </c>
      <c r="J78" s="16" t="s">
        <v>173</v>
      </c>
      <c r="K78" s="4">
        <v>7.91</v>
      </c>
      <c r="L78" s="4"/>
      <c r="M78" s="4"/>
      <c r="N78" s="4"/>
      <c r="O78" s="4"/>
      <c r="P78" s="4">
        <v>0.24</v>
      </c>
      <c r="Q78" s="4">
        <v>0.48</v>
      </c>
      <c r="R78" s="4">
        <v>3</v>
      </c>
      <c r="S78" s="4">
        <v>4.82</v>
      </c>
      <c r="T78" s="4">
        <v>1.76</v>
      </c>
      <c r="U78" s="4">
        <v>6.39</v>
      </c>
      <c r="V78" s="11">
        <f t="shared" si="6"/>
        <v>2.7816666666666663</v>
      </c>
      <c r="W78" s="11">
        <f t="shared" si="7"/>
        <v>5.1283333333333339</v>
      </c>
      <c r="X78" s="12">
        <f t="shared" si="8"/>
        <v>0.43499999999999872</v>
      </c>
      <c r="Z78" s="14"/>
      <c r="AB78" s="4"/>
      <c r="AC78" s="4"/>
      <c r="AD78" s="4"/>
      <c r="AE78" s="4"/>
      <c r="AF78" s="4"/>
      <c r="AG78" s="4"/>
      <c r="AH78" s="12">
        <f t="shared" si="9"/>
        <v>0</v>
      </c>
      <c r="AI78" s="12">
        <f t="shared" si="10"/>
        <v>7.91</v>
      </c>
      <c r="AJ78" s="12">
        <f t="shared" si="11"/>
        <v>-7.91</v>
      </c>
    </row>
    <row r="79" spans="1:36" x14ac:dyDescent="0.25">
      <c r="A79" s="4"/>
      <c r="B79" s="5" t="s">
        <v>56</v>
      </c>
      <c r="C79" s="6" t="s">
        <v>154</v>
      </c>
      <c r="D79" s="6">
        <v>1</v>
      </c>
      <c r="E79" s="6" t="s">
        <v>58</v>
      </c>
      <c r="F79" s="6">
        <v>18</v>
      </c>
      <c r="G79" s="6" t="s">
        <v>59</v>
      </c>
      <c r="H79" s="15">
        <v>724026</v>
      </c>
      <c r="I79" s="15" t="s">
        <v>63</v>
      </c>
      <c r="J79" s="16" t="s">
        <v>173</v>
      </c>
      <c r="K79" s="4">
        <v>91</v>
      </c>
      <c r="L79" s="4"/>
      <c r="M79" s="4"/>
      <c r="N79" s="4"/>
      <c r="O79" s="4"/>
      <c r="P79" s="4">
        <v>13</v>
      </c>
      <c r="Q79" s="4">
        <v>24</v>
      </c>
      <c r="R79" s="4">
        <v>1</v>
      </c>
      <c r="S79" s="4">
        <v>27</v>
      </c>
      <c r="T79" s="4">
        <v>2</v>
      </c>
      <c r="U79" s="4">
        <v>2</v>
      </c>
      <c r="V79" s="11">
        <f t="shared" si="6"/>
        <v>11.5</v>
      </c>
      <c r="W79" s="11">
        <f t="shared" si="7"/>
        <v>79.5</v>
      </c>
      <c r="X79" s="12">
        <f t="shared" si="8"/>
        <v>-56.5</v>
      </c>
      <c r="Z79" s="14"/>
      <c r="AB79" s="4"/>
      <c r="AC79" s="4"/>
      <c r="AD79" s="4"/>
      <c r="AE79" s="4"/>
      <c r="AF79" s="4"/>
      <c r="AG79" s="4"/>
      <c r="AH79" s="12">
        <f t="shared" si="9"/>
        <v>0</v>
      </c>
      <c r="AI79" s="12">
        <f t="shared" si="10"/>
        <v>91</v>
      </c>
      <c r="AJ79" s="12">
        <f t="shared" si="11"/>
        <v>-91</v>
      </c>
    </row>
    <row r="80" spans="1:36" x14ac:dyDescent="0.25">
      <c r="A80" s="4"/>
      <c r="B80" s="5" t="s">
        <v>56</v>
      </c>
      <c r="C80" s="6" t="s">
        <v>154</v>
      </c>
      <c r="D80" s="6">
        <v>1</v>
      </c>
      <c r="E80" s="6" t="s">
        <v>58</v>
      </c>
      <c r="F80" s="6">
        <v>200</v>
      </c>
      <c r="G80" s="6" t="s">
        <v>59</v>
      </c>
      <c r="H80" s="15">
        <v>724027</v>
      </c>
      <c r="I80" s="15" t="s">
        <v>62</v>
      </c>
      <c r="J80" s="16" t="s">
        <v>173</v>
      </c>
      <c r="K80" s="4">
        <v>5</v>
      </c>
      <c r="L80" s="4"/>
      <c r="M80" s="4"/>
      <c r="N80" s="4"/>
      <c r="O80" s="4"/>
      <c r="P80" s="4">
        <v>4</v>
      </c>
      <c r="Q80" s="4">
        <v>1.02</v>
      </c>
      <c r="R80" s="4"/>
      <c r="S80" s="4">
        <v>2</v>
      </c>
      <c r="T80" s="4">
        <v>1</v>
      </c>
      <c r="U80" s="4">
        <v>2</v>
      </c>
      <c r="V80" s="11">
        <f t="shared" si="6"/>
        <v>1.67</v>
      </c>
      <c r="W80" s="11">
        <f t="shared" si="7"/>
        <v>3.33</v>
      </c>
      <c r="X80" s="12">
        <f t="shared" si="8"/>
        <v>9.9999999999997868E-3</v>
      </c>
      <c r="Z80" s="14"/>
      <c r="AB80" s="4"/>
      <c r="AC80" s="4"/>
      <c r="AD80" s="4"/>
      <c r="AE80" s="4"/>
      <c r="AF80" s="4"/>
      <c r="AG80" s="4"/>
      <c r="AH80" s="12">
        <f t="shared" si="9"/>
        <v>0</v>
      </c>
      <c r="AI80" s="12">
        <f t="shared" si="10"/>
        <v>5</v>
      </c>
      <c r="AJ80" s="12">
        <f t="shared" si="11"/>
        <v>-5</v>
      </c>
    </row>
    <row r="81" spans="1:36" x14ac:dyDescent="0.25">
      <c r="A81" s="4"/>
      <c r="B81" s="5" t="s">
        <v>56</v>
      </c>
      <c r="C81" s="6" t="s">
        <v>155</v>
      </c>
      <c r="D81" s="6">
        <v>1</v>
      </c>
      <c r="E81" s="6" t="s">
        <v>58</v>
      </c>
      <c r="F81" s="6">
        <v>18</v>
      </c>
      <c r="G81" s="6" t="s">
        <v>59</v>
      </c>
      <c r="H81" s="15">
        <v>692173</v>
      </c>
      <c r="I81" s="15" t="s">
        <v>63</v>
      </c>
      <c r="J81" s="16" t="s">
        <v>173</v>
      </c>
      <c r="K81" s="4">
        <v>44</v>
      </c>
      <c r="L81" s="4"/>
      <c r="M81" s="4"/>
      <c r="N81" s="4"/>
      <c r="O81" s="4"/>
      <c r="P81" s="4"/>
      <c r="Q81" s="4"/>
      <c r="R81" s="4"/>
      <c r="S81" s="4">
        <v>1</v>
      </c>
      <c r="T81" s="4">
        <v>19</v>
      </c>
      <c r="U81" s="4">
        <v>2</v>
      </c>
      <c r="V81" s="11">
        <f t="shared" si="6"/>
        <v>3.6666666666666665</v>
      </c>
      <c r="W81" s="11">
        <f t="shared" si="7"/>
        <v>40.333333333333336</v>
      </c>
      <c r="X81" s="12">
        <f t="shared" si="8"/>
        <v>-33</v>
      </c>
      <c r="Z81" s="14"/>
      <c r="AB81" s="4"/>
      <c r="AC81" s="4"/>
      <c r="AD81" s="4"/>
      <c r="AE81" s="4"/>
      <c r="AF81" s="4"/>
      <c r="AG81" s="4"/>
      <c r="AH81" s="12">
        <f t="shared" si="9"/>
        <v>0</v>
      </c>
      <c r="AI81" s="12">
        <f t="shared" si="10"/>
        <v>44</v>
      </c>
      <c r="AJ81" s="12">
        <f t="shared" si="11"/>
        <v>-44</v>
      </c>
    </row>
    <row r="82" spans="1:36" x14ac:dyDescent="0.25">
      <c r="A82" s="4"/>
      <c r="B82" s="5" t="s">
        <v>56</v>
      </c>
      <c r="C82" s="6" t="s">
        <v>156</v>
      </c>
      <c r="D82" s="6">
        <v>4</v>
      </c>
      <c r="E82" s="6" t="s">
        <v>58</v>
      </c>
      <c r="F82" s="6">
        <v>5</v>
      </c>
      <c r="G82" s="6" t="s">
        <v>59</v>
      </c>
      <c r="H82" s="15">
        <v>691870</v>
      </c>
      <c r="I82" s="15" t="s">
        <v>60</v>
      </c>
      <c r="J82" s="16" t="s">
        <v>173</v>
      </c>
      <c r="K82" s="4">
        <v>314</v>
      </c>
      <c r="L82" s="4"/>
      <c r="M82" s="4"/>
      <c r="N82" s="4"/>
      <c r="O82" s="4"/>
      <c r="P82" s="4">
        <v>5</v>
      </c>
      <c r="Q82" s="4">
        <v>11</v>
      </c>
      <c r="R82" s="4"/>
      <c r="S82" s="4">
        <v>4</v>
      </c>
      <c r="T82" s="4">
        <v>4</v>
      </c>
      <c r="U82" s="4">
        <v>21</v>
      </c>
      <c r="V82" s="11">
        <f t="shared" si="6"/>
        <v>7.5</v>
      </c>
      <c r="W82" s="11">
        <f t="shared" si="7"/>
        <v>306.5</v>
      </c>
      <c r="X82" s="12">
        <f t="shared" si="8"/>
        <v>-291.5</v>
      </c>
      <c r="Z82" s="14"/>
      <c r="AB82" s="4"/>
      <c r="AC82" s="4"/>
      <c r="AD82" s="4"/>
      <c r="AE82" s="4"/>
      <c r="AF82" s="4"/>
      <c r="AG82" s="4"/>
      <c r="AH82" s="12">
        <f t="shared" si="9"/>
        <v>0</v>
      </c>
      <c r="AI82" s="12">
        <f t="shared" si="10"/>
        <v>314</v>
      </c>
      <c r="AJ82" s="12">
        <f t="shared" si="11"/>
        <v>-314</v>
      </c>
    </row>
    <row r="83" spans="1:36" x14ac:dyDescent="0.25">
      <c r="A83" s="4"/>
      <c r="B83" s="5" t="s">
        <v>56</v>
      </c>
      <c r="C83" s="6" t="s">
        <v>156</v>
      </c>
      <c r="D83" s="6">
        <v>6</v>
      </c>
      <c r="E83" s="6" t="s">
        <v>58</v>
      </c>
      <c r="F83" s="6">
        <v>1</v>
      </c>
      <c r="G83" s="6" t="s">
        <v>59</v>
      </c>
      <c r="H83" s="15">
        <v>692051</v>
      </c>
      <c r="I83" s="15" t="s">
        <v>60</v>
      </c>
      <c r="J83" s="16" t="s">
        <v>173</v>
      </c>
      <c r="K83" s="4">
        <v>366</v>
      </c>
      <c r="L83" s="4"/>
      <c r="M83" s="4"/>
      <c r="N83" s="4"/>
      <c r="O83" s="4"/>
      <c r="P83" s="4">
        <v>3</v>
      </c>
      <c r="Q83" s="4">
        <v>13</v>
      </c>
      <c r="R83" s="4">
        <v>4</v>
      </c>
      <c r="S83" s="4">
        <v>9</v>
      </c>
      <c r="T83" s="4">
        <v>9</v>
      </c>
      <c r="U83" s="4">
        <v>39</v>
      </c>
      <c r="V83" s="11">
        <f t="shared" si="6"/>
        <v>12.833333333333334</v>
      </c>
      <c r="W83" s="11">
        <f t="shared" si="7"/>
        <v>353.16666666666669</v>
      </c>
      <c r="X83" s="12">
        <f t="shared" si="8"/>
        <v>-327.5</v>
      </c>
      <c r="Z83" s="14"/>
      <c r="AB83" s="4"/>
      <c r="AC83" s="4"/>
      <c r="AD83" s="4"/>
      <c r="AE83" s="4"/>
      <c r="AF83" s="4"/>
      <c r="AG83" s="4"/>
      <c r="AH83" s="12">
        <f t="shared" si="9"/>
        <v>0</v>
      </c>
      <c r="AI83" s="12">
        <f t="shared" si="10"/>
        <v>366</v>
      </c>
      <c r="AJ83" s="12">
        <f t="shared" si="11"/>
        <v>-366</v>
      </c>
    </row>
    <row r="84" spans="1:36" x14ac:dyDescent="0.25">
      <c r="A84" s="4"/>
      <c r="B84" s="5" t="s">
        <v>56</v>
      </c>
      <c r="C84" s="6" t="s">
        <v>157</v>
      </c>
      <c r="D84" s="6">
        <v>1</v>
      </c>
      <c r="E84" s="6" t="s">
        <v>58</v>
      </c>
      <c r="F84" s="6">
        <v>18</v>
      </c>
      <c r="G84" s="6" t="s">
        <v>59</v>
      </c>
      <c r="H84" s="15">
        <v>804723</v>
      </c>
      <c r="I84" s="15" t="s">
        <v>63</v>
      </c>
      <c r="J84" s="16" t="s">
        <v>173</v>
      </c>
      <c r="K84" s="4">
        <v>927</v>
      </c>
      <c r="L84" s="4"/>
      <c r="M84" s="4"/>
      <c r="N84" s="4"/>
      <c r="O84" s="4"/>
      <c r="P84" s="4">
        <v>9</v>
      </c>
      <c r="Q84" s="4">
        <v>19</v>
      </c>
      <c r="R84" s="4">
        <v>2</v>
      </c>
      <c r="S84" s="4">
        <v>26</v>
      </c>
      <c r="T84" s="4">
        <v>20</v>
      </c>
      <c r="U84" s="4">
        <v>23</v>
      </c>
      <c r="V84" s="11">
        <f t="shared" si="6"/>
        <v>16.5</v>
      </c>
      <c r="W84" s="11">
        <f t="shared" si="7"/>
        <v>910.5</v>
      </c>
      <c r="X84" s="12">
        <f t="shared" si="8"/>
        <v>-877.5</v>
      </c>
      <c r="Z84" s="14"/>
      <c r="AB84" s="4"/>
      <c r="AC84" s="4"/>
      <c r="AD84" s="4"/>
      <c r="AE84" s="4"/>
      <c r="AF84" s="4"/>
      <c r="AG84" s="4"/>
      <c r="AH84" s="12">
        <f t="shared" si="9"/>
        <v>0</v>
      </c>
      <c r="AI84" s="12">
        <f t="shared" si="10"/>
        <v>927</v>
      </c>
      <c r="AJ84" s="12">
        <f t="shared" si="11"/>
        <v>-927</v>
      </c>
    </row>
    <row r="85" spans="1:36" x14ac:dyDescent="0.25">
      <c r="A85" s="4"/>
      <c r="B85" s="5" t="s">
        <v>56</v>
      </c>
      <c r="C85" s="6" t="s">
        <v>74</v>
      </c>
      <c r="D85" s="6">
        <v>1</v>
      </c>
      <c r="E85" s="6" t="s">
        <v>58</v>
      </c>
      <c r="F85" s="6">
        <v>200</v>
      </c>
      <c r="G85" s="6" t="s">
        <v>59</v>
      </c>
      <c r="H85" s="15">
        <v>692077</v>
      </c>
      <c r="I85" s="15" t="s">
        <v>62</v>
      </c>
      <c r="J85" s="16" t="s">
        <v>173</v>
      </c>
      <c r="K85" s="4">
        <v>11</v>
      </c>
      <c r="L85" s="4"/>
      <c r="M85" s="4"/>
      <c r="N85" s="4"/>
      <c r="O85" s="4"/>
      <c r="P85" s="4">
        <v>3.44</v>
      </c>
      <c r="Q85" s="4">
        <v>3</v>
      </c>
      <c r="R85" s="4">
        <v>2</v>
      </c>
      <c r="S85" s="4">
        <v>1</v>
      </c>
      <c r="T85" s="4">
        <v>3</v>
      </c>
      <c r="U85" s="4">
        <v>6</v>
      </c>
      <c r="V85" s="11">
        <f t="shared" si="6"/>
        <v>3.0733333333333328</v>
      </c>
      <c r="W85" s="11">
        <f t="shared" si="7"/>
        <v>7.9266666666666676</v>
      </c>
      <c r="X85" s="12">
        <f t="shared" si="8"/>
        <v>-1.780000000000002</v>
      </c>
      <c r="Z85" s="14"/>
      <c r="AB85" s="4"/>
      <c r="AC85" s="4"/>
      <c r="AD85" s="4"/>
      <c r="AE85" s="4"/>
      <c r="AF85" s="4"/>
      <c r="AG85" s="4"/>
      <c r="AH85" s="12">
        <f t="shared" si="9"/>
        <v>0</v>
      </c>
      <c r="AI85" s="12">
        <f t="shared" si="10"/>
        <v>11</v>
      </c>
      <c r="AJ85" s="12">
        <f t="shared" si="11"/>
        <v>-11</v>
      </c>
    </row>
    <row r="86" spans="1:36" x14ac:dyDescent="0.25">
      <c r="A86" s="4"/>
      <c r="B86" s="5" t="s">
        <v>56</v>
      </c>
      <c r="C86" s="6" t="s">
        <v>158</v>
      </c>
      <c r="D86" s="6">
        <v>1</v>
      </c>
      <c r="E86" s="6" t="s">
        <v>58</v>
      </c>
      <c r="F86" s="6">
        <v>200</v>
      </c>
      <c r="G86" s="6" t="s">
        <v>59</v>
      </c>
      <c r="H86" s="15">
        <v>692030</v>
      </c>
      <c r="I86" s="15" t="s">
        <v>62</v>
      </c>
      <c r="J86" s="16" t="s">
        <v>173</v>
      </c>
      <c r="K86" s="4">
        <v>5</v>
      </c>
      <c r="L86" s="4"/>
      <c r="M86" s="4"/>
      <c r="N86" s="4"/>
      <c r="O86" s="4"/>
      <c r="P86" s="4">
        <v>5</v>
      </c>
      <c r="Q86" s="4">
        <v>1</v>
      </c>
      <c r="R86" s="4">
        <v>1</v>
      </c>
      <c r="S86" s="4">
        <v>2</v>
      </c>
      <c r="T86" s="4">
        <v>3</v>
      </c>
      <c r="U86" s="4">
        <v>2</v>
      </c>
      <c r="V86" s="11">
        <f t="shared" si="6"/>
        <v>2.3333333333333335</v>
      </c>
      <c r="W86" s="11">
        <f t="shared" si="7"/>
        <v>2.6666666666666665</v>
      </c>
      <c r="X86" s="12">
        <f t="shared" si="8"/>
        <v>2.0000000000000004</v>
      </c>
      <c r="Z86" s="14"/>
      <c r="AB86" s="4"/>
      <c r="AC86" s="4"/>
      <c r="AD86" s="4"/>
      <c r="AE86" s="4"/>
      <c r="AF86" s="4"/>
      <c r="AG86" s="4"/>
      <c r="AH86" s="12">
        <f t="shared" si="9"/>
        <v>0</v>
      </c>
      <c r="AI86" s="12">
        <f t="shared" si="10"/>
        <v>5</v>
      </c>
      <c r="AJ86" s="12">
        <f t="shared" si="11"/>
        <v>-5</v>
      </c>
    </row>
    <row r="87" spans="1:36" x14ac:dyDescent="0.25">
      <c r="A87" s="4"/>
      <c r="B87" s="5" t="s">
        <v>56</v>
      </c>
      <c r="C87" s="6" t="s">
        <v>159</v>
      </c>
      <c r="D87" s="6">
        <v>1</v>
      </c>
      <c r="E87" s="6" t="s">
        <v>58</v>
      </c>
      <c r="F87" s="6">
        <v>200</v>
      </c>
      <c r="G87" s="6" t="s">
        <v>59</v>
      </c>
      <c r="H87" s="15">
        <v>692026</v>
      </c>
      <c r="I87" s="15" t="s">
        <v>62</v>
      </c>
      <c r="J87" s="16" t="s">
        <v>173</v>
      </c>
      <c r="K87" s="4">
        <v>9</v>
      </c>
      <c r="L87" s="4"/>
      <c r="M87" s="4"/>
      <c r="N87" s="4"/>
      <c r="O87" s="4"/>
      <c r="P87" s="4">
        <v>0.8</v>
      </c>
      <c r="Q87" s="4">
        <v>42</v>
      </c>
      <c r="R87" s="4">
        <v>1</v>
      </c>
      <c r="S87" s="4">
        <v>1</v>
      </c>
      <c r="T87" s="4">
        <v>8.33</v>
      </c>
      <c r="U87" s="4">
        <v>2.1</v>
      </c>
      <c r="V87" s="11">
        <f t="shared" si="6"/>
        <v>9.2050000000000001</v>
      </c>
      <c r="W87" s="11">
        <f t="shared" si="7"/>
        <v>-0.20500000000000007</v>
      </c>
      <c r="X87" s="12">
        <f t="shared" si="8"/>
        <v>18.615000000000002</v>
      </c>
      <c r="Z87" s="14"/>
      <c r="AB87" s="4"/>
      <c r="AC87" s="4"/>
      <c r="AD87" s="4"/>
      <c r="AE87" s="4"/>
      <c r="AF87" s="4"/>
      <c r="AG87" s="4"/>
      <c r="AH87" s="12">
        <f t="shared" si="9"/>
        <v>0</v>
      </c>
      <c r="AI87" s="12">
        <f t="shared" si="10"/>
        <v>9</v>
      </c>
      <c r="AJ87" s="12">
        <f t="shared" si="11"/>
        <v>-9</v>
      </c>
    </row>
    <row r="88" spans="1:36" x14ac:dyDescent="0.25">
      <c r="A88" s="4"/>
      <c r="B88" s="5" t="s">
        <v>56</v>
      </c>
      <c r="C88" s="6" t="s">
        <v>159</v>
      </c>
      <c r="D88" s="6">
        <v>1</v>
      </c>
      <c r="E88" s="6" t="s">
        <v>58</v>
      </c>
      <c r="F88" s="6">
        <v>18</v>
      </c>
      <c r="G88" s="6" t="s">
        <v>59</v>
      </c>
      <c r="H88" s="15">
        <v>692027</v>
      </c>
      <c r="I88" s="15" t="s">
        <v>63</v>
      </c>
      <c r="J88" s="16" t="s">
        <v>173</v>
      </c>
      <c r="K88" s="4">
        <v>50</v>
      </c>
      <c r="L88" s="4"/>
      <c r="M88" s="4"/>
      <c r="N88" s="4"/>
      <c r="O88" s="4"/>
      <c r="P88" s="4">
        <v>19</v>
      </c>
      <c r="Q88" s="4">
        <v>14</v>
      </c>
      <c r="R88" s="4">
        <v>21</v>
      </c>
      <c r="S88" s="4">
        <v>23</v>
      </c>
      <c r="T88" s="4">
        <v>10</v>
      </c>
      <c r="U88" s="4">
        <v>11</v>
      </c>
      <c r="V88" s="11">
        <f t="shared" si="6"/>
        <v>16.333333333333332</v>
      </c>
      <c r="W88" s="11">
        <f t="shared" si="7"/>
        <v>33.666666666666671</v>
      </c>
      <c r="X88" s="12">
        <f t="shared" si="8"/>
        <v>-1.0000000000000071</v>
      </c>
      <c r="Z88" s="14"/>
      <c r="AB88" s="4"/>
      <c r="AC88" s="4"/>
      <c r="AD88" s="4"/>
      <c r="AE88" s="4"/>
      <c r="AF88" s="4"/>
      <c r="AG88" s="4"/>
      <c r="AH88" s="12">
        <f t="shared" si="9"/>
        <v>0</v>
      </c>
      <c r="AI88" s="12">
        <f t="shared" si="10"/>
        <v>50</v>
      </c>
      <c r="AJ88" s="12">
        <f t="shared" si="11"/>
        <v>-50</v>
      </c>
    </row>
    <row r="89" spans="1:36" x14ac:dyDescent="0.25">
      <c r="A89" s="4"/>
      <c r="B89" s="5" t="s">
        <v>56</v>
      </c>
      <c r="C89" s="6" t="s">
        <v>160</v>
      </c>
      <c r="D89" s="6"/>
      <c r="E89" s="6"/>
      <c r="F89" s="6"/>
      <c r="G89" s="6"/>
      <c r="H89" s="15">
        <v>692333</v>
      </c>
      <c r="I89" s="15" t="s">
        <v>63</v>
      </c>
      <c r="J89" s="16" t="s">
        <v>173</v>
      </c>
      <c r="K89" s="4">
        <v>41</v>
      </c>
      <c r="L89" s="4"/>
      <c r="M89" s="4"/>
      <c r="N89" s="4"/>
      <c r="O89" s="4"/>
      <c r="P89" s="4"/>
      <c r="Q89" s="4">
        <v>7</v>
      </c>
      <c r="R89" s="4">
        <v>11</v>
      </c>
      <c r="S89" s="4">
        <v>16</v>
      </c>
      <c r="T89" s="4">
        <v>36</v>
      </c>
      <c r="U89" s="4">
        <v>19</v>
      </c>
      <c r="V89" s="11">
        <f t="shared" si="6"/>
        <v>14.833333333333334</v>
      </c>
      <c r="W89" s="11">
        <f t="shared" si="7"/>
        <v>26.166666666666664</v>
      </c>
      <c r="X89" s="12">
        <f t="shared" si="8"/>
        <v>3.5000000000000036</v>
      </c>
      <c r="Z89" s="14"/>
      <c r="AB89" s="4"/>
      <c r="AC89" s="4"/>
      <c r="AD89" s="4"/>
      <c r="AE89" s="4"/>
      <c r="AF89" s="4"/>
      <c r="AG89" s="4"/>
      <c r="AH89" s="12">
        <f t="shared" si="9"/>
        <v>0</v>
      </c>
      <c r="AI89" s="12">
        <f t="shared" si="10"/>
        <v>41</v>
      </c>
      <c r="AJ89" s="12">
        <f t="shared" si="11"/>
        <v>-41</v>
      </c>
    </row>
    <row r="90" spans="1:36" x14ac:dyDescent="0.25">
      <c r="A90" s="4"/>
      <c r="B90" s="5" t="s">
        <v>56</v>
      </c>
      <c r="C90" s="6" t="s">
        <v>82</v>
      </c>
      <c r="D90" s="6">
        <v>6</v>
      </c>
      <c r="E90" s="6" t="s">
        <v>58</v>
      </c>
      <c r="F90" s="6">
        <v>1</v>
      </c>
      <c r="G90" s="6" t="s">
        <v>59</v>
      </c>
      <c r="H90" s="15">
        <v>686032</v>
      </c>
      <c r="I90" s="15" t="s">
        <v>60</v>
      </c>
      <c r="J90" s="16" t="s">
        <v>173</v>
      </c>
      <c r="K90" s="4">
        <v>205</v>
      </c>
      <c r="L90" s="4"/>
      <c r="M90" s="4"/>
      <c r="N90" s="4"/>
      <c r="O90" s="4"/>
      <c r="P90" s="4">
        <v>5</v>
      </c>
      <c r="Q90" s="4">
        <v>8</v>
      </c>
      <c r="R90" s="4">
        <v>19</v>
      </c>
      <c r="S90" s="4">
        <v>12</v>
      </c>
      <c r="T90" s="4">
        <v>34</v>
      </c>
      <c r="U90" s="4">
        <v>7</v>
      </c>
      <c r="V90" s="11">
        <f t="shared" si="6"/>
        <v>14.166666666666666</v>
      </c>
      <c r="W90" s="11">
        <f t="shared" si="7"/>
        <v>190.83333333333334</v>
      </c>
      <c r="X90" s="12">
        <f t="shared" si="8"/>
        <v>-162.5</v>
      </c>
      <c r="Z90" s="14"/>
      <c r="AB90" s="4"/>
      <c r="AC90" s="4"/>
      <c r="AD90" s="4"/>
      <c r="AE90" s="4"/>
      <c r="AF90" s="4"/>
      <c r="AG90" s="4"/>
      <c r="AH90" s="12">
        <f t="shared" si="9"/>
        <v>0</v>
      </c>
      <c r="AI90" s="12">
        <f t="shared" si="10"/>
        <v>205</v>
      </c>
      <c r="AJ90" s="12">
        <f t="shared" si="11"/>
        <v>-205</v>
      </c>
    </row>
    <row r="91" spans="1:36" x14ac:dyDescent="0.25">
      <c r="A91" s="4"/>
      <c r="B91" s="5" t="s">
        <v>56</v>
      </c>
      <c r="C91" s="6" t="s">
        <v>161</v>
      </c>
      <c r="D91" s="6">
        <v>1</v>
      </c>
      <c r="E91" s="6" t="s">
        <v>58</v>
      </c>
      <c r="F91" s="6">
        <v>200</v>
      </c>
      <c r="G91" s="6" t="s">
        <v>59</v>
      </c>
      <c r="H91" s="15">
        <v>692250</v>
      </c>
      <c r="I91" s="15" t="s">
        <v>62</v>
      </c>
      <c r="J91" s="16" t="s">
        <v>173</v>
      </c>
      <c r="K91" s="4">
        <v>4</v>
      </c>
      <c r="L91" s="4"/>
      <c r="M91" s="4"/>
      <c r="N91" s="4"/>
      <c r="O91" s="4"/>
      <c r="P91" s="4"/>
      <c r="Q91" s="4">
        <v>7</v>
      </c>
      <c r="R91" s="4">
        <v>3</v>
      </c>
      <c r="S91" s="4">
        <v>2</v>
      </c>
      <c r="T91" s="4">
        <v>2</v>
      </c>
      <c r="U91" s="4">
        <v>4</v>
      </c>
      <c r="V91" s="11">
        <f t="shared" si="6"/>
        <v>3</v>
      </c>
      <c r="W91" s="11">
        <f t="shared" si="7"/>
        <v>1</v>
      </c>
      <c r="X91" s="12">
        <f t="shared" si="8"/>
        <v>5</v>
      </c>
      <c r="Z91" s="14"/>
      <c r="AB91" s="4"/>
      <c r="AC91" s="4"/>
      <c r="AD91" s="4"/>
      <c r="AE91" s="4"/>
      <c r="AF91" s="4"/>
      <c r="AG91" s="4"/>
      <c r="AH91" s="12">
        <f t="shared" si="9"/>
        <v>0</v>
      </c>
      <c r="AI91" s="12">
        <f t="shared" si="10"/>
        <v>4</v>
      </c>
      <c r="AJ91" s="12">
        <f t="shared" si="11"/>
        <v>-4</v>
      </c>
    </row>
    <row r="92" spans="1:36" x14ac:dyDescent="0.25">
      <c r="A92" s="4"/>
      <c r="B92" s="5" t="s">
        <v>86</v>
      </c>
      <c r="C92" s="6" t="s">
        <v>162</v>
      </c>
      <c r="D92" s="6">
        <v>1</v>
      </c>
      <c r="E92" s="6" t="s">
        <v>58</v>
      </c>
      <c r="F92" s="6">
        <v>20</v>
      </c>
      <c r="G92" s="6" t="s">
        <v>59</v>
      </c>
      <c r="H92" s="15" t="s">
        <v>163</v>
      </c>
      <c r="I92" s="15" t="s">
        <v>63</v>
      </c>
      <c r="J92" s="16" t="s">
        <v>173</v>
      </c>
      <c r="K92" s="4">
        <v>0</v>
      </c>
      <c r="L92" s="4"/>
      <c r="M92" s="4"/>
      <c r="N92" s="4"/>
      <c r="O92" s="4"/>
      <c r="P92" s="4">
        <v>10</v>
      </c>
      <c r="Q92" s="4">
        <v>1</v>
      </c>
      <c r="R92" s="4"/>
      <c r="S92" s="4">
        <v>1</v>
      </c>
      <c r="T92" s="4">
        <v>2</v>
      </c>
      <c r="U92" s="4"/>
      <c r="V92" s="11">
        <f t="shared" si="6"/>
        <v>2.3333333333333335</v>
      </c>
      <c r="W92" s="11">
        <f t="shared" si="7"/>
        <v>-2.3333333333333335</v>
      </c>
      <c r="X92" s="12">
        <f t="shared" si="8"/>
        <v>7</v>
      </c>
      <c r="Z92" s="14"/>
      <c r="AB92" s="4"/>
      <c r="AC92" s="4"/>
      <c r="AD92" s="4"/>
      <c r="AE92" s="4"/>
      <c r="AF92" s="4"/>
      <c r="AG92" s="4"/>
      <c r="AH92" s="12">
        <f t="shared" si="9"/>
        <v>0</v>
      </c>
      <c r="AI92" s="12">
        <f t="shared" si="10"/>
        <v>0</v>
      </c>
      <c r="AJ92" s="12">
        <f t="shared" si="11"/>
        <v>0</v>
      </c>
    </row>
    <row r="93" spans="1:36" x14ac:dyDescent="0.25">
      <c r="A93" s="4"/>
      <c r="B93" s="5" t="s">
        <v>86</v>
      </c>
      <c r="C93" s="6" t="s">
        <v>164</v>
      </c>
      <c r="D93" s="6">
        <v>1</v>
      </c>
      <c r="E93" s="6" t="s">
        <v>58</v>
      </c>
      <c r="F93" s="6">
        <v>20</v>
      </c>
      <c r="G93" s="6" t="s">
        <v>59</v>
      </c>
      <c r="H93" s="15">
        <v>1161937</v>
      </c>
      <c r="I93" s="15" t="s">
        <v>63</v>
      </c>
      <c r="J93" s="16" t="s">
        <v>173</v>
      </c>
      <c r="K93" s="4">
        <v>0</v>
      </c>
      <c r="L93" s="4"/>
      <c r="M93" s="4"/>
      <c r="N93" s="4"/>
      <c r="O93" s="4"/>
      <c r="P93" s="4"/>
      <c r="Q93" s="4"/>
      <c r="R93" s="4"/>
      <c r="S93" s="4">
        <v>10</v>
      </c>
      <c r="T93" s="4"/>
      <c r="U93" s="4">
        <v>1</v>
      </c>
      <c r="V93" s="11">
        <f t="shared" si="6"/>
        <v>1.8333333333333333</v>
      </c>
      <c r="W93" s="11">
        <f t="shared" si="7"/>
        <v>-1.8333333333333333</v>
      </c>
      <c r="X93" s="12">
        <f t="shared" si="8"/>
        <v>5.5</v>
      </c>
      <c r="Z93" s="14"/>
      <c r="AB93" s="4"/>
      <c r="AC93" s="4"/>
      <c r="AD93" s="4"/>
      <c r="AE93" s="4"/>
      <c r="AF93" s="4"/>
      <c r="AG93" s="4"/>
      <c r="AH93" s="12">
        <f t="shared" si="9"/>
        <v>0</v>
      </c>
      <c r="AI93" s="12">
        <f t="shared" si="10"/>
        <v>0</v>
      </c>
      <c r="AJ93" s="12">
        <f t="shared" si="11"/>
        <v>0</v>
      </c>
    </row>
    <row r="94" spans="1:36" x14ac:dyDescent="0.25">
      <c r="A94" s="4"/>
      <c r="B94" s="5" t="s">
        <v>86</v>
      </c>
      <c r="C94" s="6" t="s">
        <v>165</v>
      </c>
      <c r="D94" s="6">
        <v>1</v>
      </c>
      <c r="E94" s="6" t="s">
        <v>58</v>
      </c>
      <c r="F94" s="6">
        <v>20</v>
      </c>
      <c r="G94" s="6" t="s">
        <v>59</v>
      </c>
      <c r="H94" s="15" t="s">
        <v>166</v>
      </c>
      <c r="I94" s="15" t="s">
        <v>63</v>
      </c>
      <c r="J94" s="16" t="s">
        <v>173</v>
      </c>
      <c r="K94" s="4">
        <v>42</v>
      </c>
      <c r="L94" s="4"/>
      <c r="M94" s="4"/>
      <c r="N94" s="4"/>
      <c r="O94" s="4"/>
      <c r="P94" s="4"/>
      <c r="Q94" s="4">
        <v>25</v>
      </c>
      <c r="R94" s="4">
        <v>25</v>
      </c>
      <c r="S94" s="4"/>
      <c r="T94" s="4">
        <v>5</v>
      </c>
      <c r="U94" s="4"/>
      <c r="V94" s="11">
        <f t="shared" si="6"/>
        <v>9.1666666666666661</v>
      </c>
      <c r="W94" s="11">
        <f t="shared" si="7"/>
        <v>32.833333333333336</v>
      </c>
      <c r="X94" s="12">
        <f t="shared" si="8"/>
        <v>-14.500000000000004</v>
      </c>
      <c r="Z94" s="14"/>
      <c r="AB94" s="4"/>
      <c r="AC94" s="4"/>
      <c r="AD94" s="4"/>
      <c r="AE94" s="4"/>
      <c r="AF94" s="4"/>
      <c r="AG94" s="4"/>
      <c r="AH94" s="12">
        <f t="shared" si="9"/>
        <v>0</v>
      </c>
      <c r="AI94" s="12">
        <f t="shared" si="10"/>
        <v>42</v>
      </c>
      <c r="AJ94" s="12">
        <f t="shared" si="11"/>
        <v>-42</v>
      </c>
    </row>
    <row r="95" spans="1:36" x14ac:dyDescent="0.25">
      <c r="A95" s="4"/>
      <c r="B95" s="5" t="s">
        <v>86</v>
      </c>
      <c r="C95" s="6" t="s">
        <v>167</v>
      </c>
      <c r="D95" s="6">
        <v>1</v>
      </c>
      <c r="E95" s="6" t="s">
        <v>58</v>
      </c>
      <c r="F95" s="6">
        <v>18</v>
      </c>
      <c r="G95" s="6" t="s">
        <v>59</v>
      </c>
      <c r="H95" s="15" t="s">
        <v>168</v>
      </c>
      <c r="I95" s="15" t="s">
        <v>63</v>
      </c>
      <c r="J95" s="16" t="s">
        <v>173</v>
      </c>
      <c r="K95" s="4">
        <v>208</v>
      </c>
      <c r="L95" s="4"/>
      <c r="M95" s="4"/>
      <c r="N95" s="4"/>
      <c r="O95" s="4"/>
      <c r="P95" s="4">
        <v>8</v>
      </c>
      <c r="Q95" s="4">
        <v>61</v>
      </c>
      <c r="R95" s="4">
        <v>4</v>
      </c>
      <c r="S95" s="4">
        <v>6</v>
      </c>
      <c r="T95" s="4">
        <v>5</v>
      </c>
      <c r="U95" s="4">
        <v>1</v>
      </c>
      <c r="V95" s="11">
        <f t="shared" si="6"/>
        <v>14.166666666666666</v>
      </c>
      <c r="W95" s="11">
        <f t="shared" si="7"/>
        <v>193.83333333333334</v>
      </c>
      <c r="X95" s="12">
        <f t="shared" si="8"/>
        <v>-165.5</v>
      </c>
      <c r="Z95" s="14"/>
      <c r="AB95" s="4"/>
      <c r="AC95" s="4"/>
      <c r="AD95" s="4"/>
      <c r="AE95" s="4"/>
      <c r="AF95" s="4"/>
      <c r="AG95" s="4"/>
      <c r="AH95" s="12">
        <f t="shared" si="9"/>
        <v>0</v>
      </c>
      <c r="AI95" s="12">
        <f t="shared" si="10"/>
        <v>208</v>
      </c>
      <c r="AJ95" s="12">
        <f t="shared" si="11"/>
        <v>-208</v>
      </c>
    </row>
    <row r="96" spans="1:36" x14ac:dyDescent="0.25">
      <c r="A96" s="4"/>
      <c r="B96" s="5" t="s">
        <v>169</v>
      </c>
      <c r="C96" s="6" t="s">
        <v>170</v>
      </c>
      <c r="D96" s="6"/>
      <c r="E96" s="6"/>
      <c r="F96" s="6"/>
      <c r="G96" s="6"/>
      <c r="H96" s="15" t="s">
        <v>171</v>
      </c>
      <c r="I96" s="15" t="s">
        <v>172</v>
      </c>
      <c r="J96" s="16" t="s">
        <v>173</v>
      </c>
      <c r="K96" s="4">
        <v>10</v>
      </c>
      <c r="L96" s="4"/>
      <c r="M96" s="4"/>
      <c r="N96" s="4"/>
      <c r="O96" s="4"/>
      <c r="P96" s="4">
        <v>4</v>
      </c>
      <c r="Q96" s="4">
        <v>2</v>
      </c>
      <c r="R96" s="4">
        <v>1</v>
      </c>
      <c r="S96" s="4">
        <v>2</v>
      </c>
      <c r="T96" s="4">
        <v>2</v>
      </c>
      <c r="U96" s="4">
        <v>1</v>
      </c>
      <c r="V96" s="11">
        <f t="shared" si="6"/>
        <v>2</v>
      </c>
      <c r="W96" s="11">
        <f t="shared" si="7"/>
        <v>8</v>
      </c>
      <c r="X96" s="12">
        <f t="shared" si="8"/>
        <v>-4</v>
      </c>
      <c r="Z96" s="14"/>
      <c r="AB96" s="4"/>
      <c r="AC96" s="4"/>
      <c r="AD96" s="4"/>
      <c r="AE96" s="4"/>
      <c r="AF96" s="4"/>
      <c r="AG96" s="4"/>
      <c r="AH96" s="12">
        <f t="shared" si="9"/>
        <v>0</v>
      </c>
      <c r="AI96" s="12">
        <f t="shared" si="10"/>
        <v>10</v>
      </c>
      <c r="AJ96" s="12">
        <f t="shared" si="11"/>
        <v>-10</v>
      </c>
    </row>
    <row r="97" spans="1:36" x14ac:dyDescent="0.25">
      <c r="A97" s="4"/>
      <c r="B97" s="5" t="s">
        <v>36</v>
      </c>
      <c r="C97" s="6" t="s">
        <v>174</v>
      </c>
      <c r="D97" s="6">
        <v>1</v>
      </c>
      <c r="E97" s="6" t="s">
        <v>175</v>
      </c>
      <c r="F97" s="6">
        <v>200</v>
      </c>
      <c r="G97" s="6" t="s">
        <v>176</v>
      </c>
      <c r="H97" s="15" t="s">
        <v>177</v>
      </c>
      <c r="I97" s="15" t="s">
        <v>39</v>
      </c>
      <c r="J97" s="16" t="s">
        <v>243</v>
      </c>
      <c r="K97" s="17">
        <v>9292</v>
      </c>
      <c r="L97" s="4"/>
      <c r="M97" s="4"/>
      <c r="N97" s="4"/>
      <c r="O97" s="4"/>
      <c r="P97" s="4"/>
      <c r="Q97" s="4"/>
      <c r="R97" s="4">
        <v>270</v>
      </c>
      <c r="S97" s="4">
        <v>540</v>
      </c>
      <c r="T97" s="4">
        <v>390</v>
      </c>
      <c r="U97" s="4">
        <v>270</v>
      </c>
      <c r="V97" s="11">
        <f t="shared" si="6"/>
        <v>245</v>
      </c>
      <c r="W97" s="11">
        <f t="shared" si="7"/>
        <v>9047</v>
      </c>
      <c r="X97" s="12">
        <f t="shared" si="8"/>
        <v>-8557</v>
      </c>
      <c r="Z97" s="14"/>
      <c r="AB97" s="4"/>
      <c r="AC97" s="4"/>
      <c r="AD97" s="4"/>
      <c r="AE97" s="4"/>
      <c r="AF97" s="4"/>
      <c r="AG97" s="4"/>
      <c r="AH97" s="12">
        <f t="shared" si="9"/>
        <v>0</v>
      </c>
      <c r="AI97" s="12">
        <f t="shared" si="10"/>
        <v>9292</v>
      </c>
      <c r="AJ97" s="12">
        <f t="shared" si="11"/>
        <v>-9292</v>
      </c>
    </row>
    <row r="98" spans="1:36" x14ac:dyDescent="0.25">
      <c r="A98" s="4"/>
      <c r="B98" s="5" t="s">
        <v>42</v>
      </c>
      <c r="C98" s="6" t="s">
        <v>178</v>
      </c>
      <c r="D98" s="6"/>
      <c r="E98" s="6"/>
      <c r="F98" s="6"/>
      <c r="G98" s="6"/>
      <c r="H98" s="15" t="s">
        <v>179</v>
      </c>
      <c r="I98" s="15" t="s">
        <v>45</v>
      </c>
      <c r="J98" s="16" t="s">
        <v>243</v>
      </c>
      <c r="K98" s="17">
        <v>0</v>
      </c>
      <c r="L98" s="4"/>
      <c r="M98" s="4"/>
      <c r="N98" s="4"/>
      <c r="O98" s="4"/>
      <c r="P98" s="4">
        <v>1</v>
      </c>
      <c r="Q98" s="4"/>
      <c r="R98" s="4"/>
      <c r="S98" s="4"/>
      <c r="T98" s="4"/>
      <c r="U98" s="4">
        <v>2</v>
      </c>
      <c r="V98" s="11">
        <f t="shared" si="6"/>
        <v>0.5</v>
      </c>
      <c r="W98" s="11">
        <f t="shared" si="7"/>
        <v>-0.5</v>
      </c>
      <c r="X98" s="12">
        <f t="shared" si="8"/>
        <v>1.5</v>
      </c>
      <c r="Z98" s="14"/>
      <c r="AB98" s="4"/>
      <c r="AC98" s="4"/>
      <c r="AD98" s="4"/>
      <c r="AE98" s="4"/>
      <c r="AF98" s="4"/>
      <c r="AG98" s="4"/>
      <c r="AH98" s="12">
        <f t="shared" si="9"/>
        <v>0</v>
      </c>
      <c r="AI98" s="12">
        <f t="shared" si="10"/>
        <v>0</v>
      </c>
      <c r="AJ98" s="12">
        <f t="shared" si="11"/>
        <v>0</v>
      </c>
    </row>
    <row r="99" spans="1:36" x14ac:dyDescent="0.25">
      <c r="A99" s="4"/>
      <c r="B99" s="5" t="s">
        <v>42</v>
      </c>
      <c r="C99" s="6" t="s">
        <v>180</v>
      </c>
      <c r="D99" s="6"/>
      <c r="E99" s="6"/>
      <c r="F99" s="6"/>
      <c r="G99" s="6"/>
      <c r="H99" s="15" t="s">
        <v>181</v>
      </c>
      <c r="I99" s="15" t="s">
        <v>45</v>
      </c>
      <c r="J99" s="16" t="s">
        <v>243</v>
      </c>
      <c r="K99" s="17">
        <v>0</v>
      </c>
      <c r="L99" s="4"/>
      <c r="M99" s="4"/>
      <c r="N99" s="4"/>
      <c r="O99" s="4"/>
      <c r="P99" s="4"/>
      <c r="Q99" s="4"/>
      <c r="R99" s="4">
        <v>2</v>
      </c>
      <c r="S99" s="4"/>
      <c r="T99" s="4"/>
      <c r="U99" s="4"/>
      <c r="V99" s="11">
        <f t="shared" si="6"/>
        <v>0.33333333333333331</v>
      </c>
      <c r="W99" s="11">
        <f t="shared" si="7"/>
        <v>-0.33333333333333331</v>
      </c>
      <c r="X99" s="12">
        <f t="shared" si="8"/>
        <v>1</v>
      </c>
      <c r="Z99" s="14"/>
      <c r="AB99" s="4"/>
      <c r="AC99" s="4"/>
      <c r="AD99" s="4"/>
      <c r="AE99" s="4"/>
      <c r="AF99" s="4"/>
      <c r="AG99" s="4"/>
      <c r="AH99" s="12">
        <f t="shared" si="9"/>
        <v>0</v>
      </c>
      <c r="AI99" s="12">
        <f t="shared" si="10"/>
        <v>0</v>
      </c>
      <c r="AJ99" s="12">
        <f t="shared" si="11"/>
        <v>0</v>
      </c>
    </row>
    <row r="100" spans="1:36" x14ac:dyDescent="0.25">
      <c r="A100" s="4"/>
      <c r="B100" s="5" t="s">
        <v>42</v>
      </c>
      <c r="C100" s="6" t="s">
        <v>182</v>
      </c>
      <c r="D100" s="6"/>
      <c r="E100" s="6"/>
      <c r="F100" s="6"/>
      <c r="G100" s="6"/>
      <c r="H100" s="15" t="s">
        <v>183</v>
      </c>
      <c r="I100" s="15" t="s">
        <v>45</v>
      </c>
      <c r="J100" s="16" t="s">
        <v>243</v>
      </c>
      <c r="K100" s="17">
        <v>10</v>
      </c>
      <c r="L100" s="4"/>
      <c r="M100" s="4"/>
      <c r="N100" s="4"/>
      <c r="O100" s="4"/>
      <c r="P100" s="4">
        <v>6</v>
      </c>
      <c r="Q100" s="4"/>
      <c r="R100" s="4"/>
      <c r="S100" s="4"/>
      <c r="T100" s="4"/>
      <c r="U100" s="4"/>
      <c r="V100" s="11">
        <f t="shared" si="6"/>
        <v>1</v>
      </c>
      <c r="W100" s="11">
        <f t="shared" si="7"/>
        <v>9</v>
      </c>
      <c r="X100" s="12">
        <f t="shared" si="8"/>
        <v>-7</v>
      </c>
      <c r="Z100" s="14"/>
      <c r="AB100" s="4"/>
      <c r="AC100" s="4"/>
      <c r="AD100" s="4"/>
      <c r="AE100" s="4"/>
      <c r="AF100" s="4"/>
      <c r="AG100" s="4"/>
      <c r="AH100" s="12">
        <f t="shared" si="9"/>
        <v>0</v>
      </c>
      <c r="AI100" s="12">
        <f t="shared" si="10"/>
        <v>10</v>
      </c>
      <c r="AJ100" s="12">
        <f t="shared" si="11"/>
        <v>-10</v>
      </c>
    </row>
    <row r="101" spans="1:36" x14ac:dyDescent="0.25">
      <c r="A101" s="4"/>
      <c r="B101" s="5" t="s">
        <v>42</v>
      </c>
      <c r="C101" s="6" t="s">
        <v>184</v>
      </c>
      <c r="D101" s="6"/>
      <c r="E101" s="6"/>
      <c r="F101" s="6"/>
      <c r="G101" s="6"/>
      <c r="H101" s="15" t="s">
        <v>185</v>
      </c>
      <c r="I101" s="15" t="s">
        <v>45</v>
      </c>
      <c r="J101" s="16" t="s">
        <v>243</v>
      </c>
      <c r="K101" s="17">
        <v>4</v>
      </c>
      <c r="L101" s="4"/>
      <c r="M101" s="4"/>
      <c r="N101" s="4"/>
      <c r="O101" s="4"/>
      <c r="P101" s="4"/>
      <c r="Q101" s="4"/>
      <c r="R101" s="4">
        <v>2</v>
      </c>
      <c r="S101" s="4"/>
      <c r="T101" s="4">
        <v>2</v>
      </c>
      <c r="U101" s="4">
        <v>2</v>
      </c>
      <c r="V101" s="11">
        <f t="shared" si="6"/>
        <v>1</v>
      </c>
      <c r="W101" s="11">
        <f t="shared" si="7"/>
        <v>3</v>
      </c>
      <c r="X101" s="12">
        <f t="shared" si="8"/>
        <v>-1</v>
      </c>
      <c r="Z101" s="14"/>
      <c r="AB101" s="4"/>
      <c r="AC101" s="4"/>
      <c r="AD101" s="4"/>
      <c r="AE101" s="4"/>
      <c r="AF101" s="4"/>
      <c r="AG101" s="4"/>
      <c r="AH101" s="12">
        <f t="shared" si="9"/>
        <v>0</v>
      </c>
      <c r="AI101" s="12">
        <f t="shared" si="10"/>
        <v>4</v>
      </c>
      <c r="AJ101" s="12">
        <f t="shared" si="11"/>
        <v>-4</v>
      </c>
    </row>
    <row r="102" spans="1:36" x14ac:dyDescent="0.25">
      <c r="A102" s="4"/>
      <c r="B102" s="5" t="s">
        <v>186</v>
      </c>
      <c r="C102" s="6" t="s">
        <v>187</v>
      </c>
      <c r="D102" s="6"/>
      <c r="E102" s="6"/>
      <c r="F102" s="6"/>
      <c r="G102" s="6"/>
      <c r="H102" s="15" t="s">
        <v>187</v>
      </c>
      <c r="I102" s="15" t="s">
        <v>45</v>
      </c>
      <c r="J102" s="16" t="s">
        <v>243</v>
      </c>
      <c r="K102" s="17">
        <v>165</v>
      </c>
      <c r="L102" s="4"/>
      <c r="M102" s="4"/>
      <c r="N102" s="4"/>
      <c r="O102" s="4"/>
      <c r="P102" s="4"/>
      <c r="Q102" s="4">
        <v>7</v>
      </c>
      <c r="R102" s="4"/>
      <c r="S102" s="4"/>
      <c r="T102" s="4"/>
      <c r="U102" s="4"/>
      <c r="V102" s="11">
        <f t="shared" si="6"/>
        <v>1.1666666666666667</v>
      </c>
      <c r="W102" s="11">
        <f t="shared" si="7"/>
        <v>163.83333333333334</v>
      </c>
      <c r="X102" s="12">
        <f t="shared" si="8"/>
        <v>-161.5</v>
      </c>
      <c r="Z102" s="14"/>
      <c r="AB102" s="4"/>
      <c r="AC102" s="4"/>
      <c r="AD102" s="4"/>
      <c r="AE102" s="4"/>
      <c r="AF102" s="4"/>
      <c r="AG102" s="4"/>
      <c r="AH102" s="12">
        <f t="shared" si="9"/>
        <v>0</v>
      </c>
      <c r="AI102" s="12">
        <f t="shared" si="10"/>
        <v>165</v>
      </c>
      <c r="AJ102" s="12">
        <f t="shared" si="11"/>
        <v>-165</v>
      </c>
    </row>
    <row r="103" spans="1:36" x14ac:dyDescent="0.25">
      <c r="A103" s="4"/>
      <c r="B103" s="5" t="s">
        <v>188</v>
      </c>
      <c r="C103" s="6" t="s">
        <v>189</v>
      </c>
      <c r="D103" s="6"/>
      <c r="E103" s="6"/>
      <c r="F103" s="6"/>
      <c r="G103" s="6"/>
      <c r="H103" s="15" t="s">
        <v>190</v>
      </c>
      <c r="I103" s="15" t="s">
        <v>45</v>
      </c>
      <c r="J103" s="16" t="s">
        <v>243</v>
      </c>
      <c r="K103" s="17">
        <v>34</v>
      </c>
      <c r="L103" s="4"/>
      <c r="M103" s="4"/>
      <c r="N103" s="4"/>
      <c r="O103" s="4"/>
      <c r="P103" s="4"/>
      <c r="Q103" s="4"/>
      <c r="R103" s="4">
        <v>1</v>
      </c>
      <c r="S103" s="4"/>
      <c r="T103" s="4"/>
      <c r="U103" s="4"/>
      <c r="V103" s="11">
        <f t="shared" si="6"/>
        <v>0.16666666666666666</v>
      </c>
      <c r="W103" s="11">
        <f t="shared" si="7"/>
        <v>33.833333333333336</v>
      </c>
      <c r="X103" s="12">
        <f t="shared" si="8"/>
        <v>-33.5</v>
      </c>
      <c r="Z103" s="14"/>
      <c r="AB103" s="4"/>
      <c r="AC103" s="4"/>
      <c r="AD103" s="4"/>
      <c r="AE103" s="4"/>
      <c r="AF103" s="4"/>
      <c r="AG103" s="4"/>
      <c r="AH103" s="12">
        <f t="shared" si="9"/>
        <v>0</v>
      </c>
      <c r="AI103" s="12">
        <f t="shared" si="10"/>
        <v>34</v>
      </c>
      <c r="AJ103" s="12">
        <f t="shared" si="11"/>
        <v>-34</v>
      </c>
    </row>
    <row r="104" spans="1:36" x14ac:dyDescent="0.25">
      <c r="A104" s="4"/>
      <c r="B104" s="5" t="s">
        <v>188</v>
      </c>
      <c r="C104" s="6" t="s">
        <v>189</v>
      </c>
      <c r="D104" s="6"/>
      <c r="E104" s="6"/>
      <c r="F104" s="6"/>
      <c r="G104" s="6"/>
      <c r="H104" s="15" t="s">
        <v>191</v>
      </c>
      <c r="I104" s="15" t="s">
        <v>45</v>
      </c>
      <c r="J104" s="16" t="s">
        <v>243</v>
      </c>
      <c r="K104" s="17">
        <v>6</v>
      </c>
      <c r="L104" s="4"/>
      <c r="M104" s="4"/>
      <c r="N104" s="4"/>
      <c r="O104" s="4"/>
      <c r="P104" s="4">
        <v>20</v>
      </c>
      <c r="Q104" s="4">
        <v>40</v>
      </c>
      <c r="R104" s="4"/>
      <c r="S104" s="4">
        <v>25</v>
      </c>
      <c r="T104" s="4">
        <v>15</v>
      </c>
      <c r="U104" s="4"/>
      <c r="V104" s="11">
        <f t="shared" si="6"/>
        <v>16.666666666666668</v>
      </c>
      <c r="W104" s="11">
        <f t="shared" si="7"/>
        <v>-10.666666666666668</v>
      </c>
      <c r="X104" s="12">
        <f t="shared" si="8"/>
        <v>44</v>
      </c>
      <c r="Z104" s="14"/>
      <c r="AB104" s="4"/>
      <c r="AC104" s="4"/>
      <c r="AD104" s="4"/>
      <c r="AE104" s="4"/>
      <c r="AF104" s="4"/>
      <c r="AG104" s="4"/>
      <c r="AH104" s="12">
        <f t="shared" si="9"/>
        <v>0</v>
      </c>
      <c r="AI104" s="12">
        <f t="shared" si="10"/>
        <v>6</v>
      </c>
      <c r="AJ104" s="12">
        <f t="shared" si="11"/>
        <v>-6</v>
      </c>
    </row>
    <row r="105" spans="1:36" x14ac:dyDescent="0.25">
      <c r="A105" s="4"/>
      <c r="B105" s="5" t="s">
        <v>188</v>
      </c>
      <c r="C105" s="6" t="s">
        <v>189</v>
      </c>
      <c r="D105" s="6"/>
      <c r="E105" s="6"/>
      <c r="F105" s="6"/>
      <c r="G105" s="6"/>
      <c r="H105" s="15" t="s">
        <v>192</v>
      </c>
      <c r="I105" s="15" t="s">
        <v>45</v>
      </c>
      <c r="J105" s="16" t="s">
        <v>243</v>
      </c>
      <c r="K105" s="17">
        <v>86</v>
      </c>
      <c r="L105" s="4"/>
      <c r="M105" s="4"/>
      <c r="N105" s="4"/>
      <c r="O105" s="4"/>
      <c r="P105" s="4"/>
      <c r="Q105" s="4">
        <v>8</v>
      </c>
      <c r="R105" s="4"/>
      <c r="S105" s="4"/>
      <c r="T105" s="4">
        <v>12</v>
      </c>
      <c r="U105" s="4">
        <v>8</v>
      </c>
      <c r="V105" s="11">
        <f t="shared" si="6"/>
        <v>4.666666666666667</v>
      </c>
      <c r="W105" s="11">
        <f t="shared" si="7"/>
        <v>81.333333333333329</v>
      </c>
      <c r="X105" s="12">
        <f t="shared" si="8"/>
        <v>-72</v>
      </c>
      <c r="Z105" s="14"/>
      <c r="AB105" s="4"/>
      <c r="AC105" s="4"/>
      <c r="AD105" s="4"/>
      <c r="AE105" s="4"/>
      <c r="AF105" s="4"/>
      <c r="AG105" s="4"/>
      <c r="AH105" s="12">
        <f t="shared" si="9"/>
        <v>0</v>
      </c>
      <c r="AI105" s="12">
        <f t="shared" si="10"/>
        <v>86</v>
      </c>
      <c r="AJ105" s="12">
        <f t="shared" si="11"/>
        <v>-86</v>
      </c>
    </row>
    <row r="106" spans="1:36" x14ac:dyDescent="0.25">
      <c r="A106" s="4"/>
      <c r="B106" s="5" t="s">
        <v>188</v>
      </c>
      <c r="C106" s="6" t="s">
        <v>189</v>
      </c>
      <c r="D106" s="6"/>
      <c r="E106" s="6"/>
      <c r="F106" s="6"/>
      <c r="G106" s="6"/>
      <c r="H106" s="15" t="s">
        <v>193</v>
      </c>
      <c r="I106" s="15" t="s">
        <v>45</v>
      </c>
      <c r="J106" s="16" t="s">
        <v>243</v>
      </c>
      <c r="K106" s="17">
        <v>4</v>
      </c>
      <c r="L106" s="4"/>
      <c r="M106" s="4"/>
      <c r="N106" s="4"/>
      <c r="O106" s="4"/>
      <c r="P106" s="4"/>
      <c r="Q106" s="4"/>
      <c r="R106" s="4"/>
      <c r="S106" s="4"/>
      <c r="T106" s="4">
        <v>4</v>
      </c>
      <c r="U106" s="4">
        <v>4</v>
      </c>
      <c r="V106" s="11">
        <f t="shared" si="6"/>
        <v>1.3333333333333333</v>
      </c>
      <c r="W106" s="11">
        <f t="shared" si="7"/>
        <v>2.666666666666667</v>
      </c>
      <c r="X106" s="12">
        <f t="shared" si="8"/>
        <v>0</v>
      </c>
      <c r="Z106" s="14"/>
      <c r="AB106" s="4"/>
      <c r="AC106" s="4"/>
      <c r="AD106" s="4"/>
      <c r="AE106" s="4"/>
      <c r="AF106" s="4"/>
      <c r="AG106" s="4"/>
      <c r="AH106" s="12">
        <f t="shared" si="9"/>
        <v>0</v>
      </c>
      <c r="AI106" s="12">
        <f t="shared" si="10"/>
        <v>4</v>
      </c>
      <c r="AJ106" s="12">
        <f t="shared" si="11"/>
        <v>-4</v>
      </c>
    </row>
    <row r="107" spans="1:36" x14ac:dyDescent="0.25">
      <c r="A107" s="4"/>
      <c r="B107" s="5" t="s">
        <v>188</v>
      </c>
      <c r="C107" s="6" t="s">
        <v>189</v>
      </c>
      <c r="D107" s="6"/>
      <c r="E107" s="6"/>
      <c r="F107" s="6"/>
      <c r="G107" s="6"/>
      <c r="H107" s="15" t="s">
        <v>194</v>
      </c>
      <c r="I107" s="15" t="s">
        <v>45</v>
      </c>
      <c r="J107" s="16" t="s">
        <v>243</v>
      </c>
      <c r="K107" s="17">
        <v>21</v>
      </c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11">
        <f t="shared" si="6"/>
        <v>0</v>
      </c>
      <c r="W107" s="11">
        <f t="shared" si="7"/>
        <v>21</v>
      </c>
      <c r="X107" s="12">
        <f t="shared" si="8"/>
        <v>-21</v>
      </c>
      <c r="Z107" s="14"/>
      <c r="AB107" s="4"/>
      <c r="AC107" s="4"/>
      <c r="AD107" s="4"/>
      <c r="AE107" s="4"/>
      <c r="AF107" s="4"/>
      <c r="AG107" s="4"/>
      <c r="AH107" s="12">
        <f t="shared" si="9"/>
        <v>0</v>
      </c>
      <c r="AI107" s="12">
        <f t="shared" si="10"/>
        <v>21</v>
      </c>
      <c r="AJ107" s="12">
        <f t="shared" si="11"/>
        <v>-21</v>
      </c>
    </row>
    <row r="108" spans="1:36" x14ac:dyDescent="0.25">
      <c r="A108" s="4"/>
      <c r="B108" s="5" t="s">
        <v>143</v>
      </c>
      <c r="C108" s="6" t="s">
        <v>195</v>
      </c>
      <c r="D108" s="6"/>
      <c r="E108" s="6"/>
      <c r="F108" s="6"/>
      <c r="G108" s="6"/>
      <c r="H108" s="15" t="s">
        <v>196</v>
      </c>
      <c r="I108" s="15" t="s">
        <v>146</v>
      </c>
      <c r="J108" s="16" t="s">
        <v>243</v>
      </c>
      <c r="K108" s="17">
        <v>14</v>
      </c>
      <c r="L108" s="4"/>
      <c r="M108" s="4"/>
      <c r="N108" s="4"/>
      <c r="O108" s="4"/>
      <c r="P108" s="4"/>
      <c r="Q108" s="4"/>
      <c r="R108" s="4"/>
      <c r="S108" s="4">
        <v>2</v>
      </c>
      <c r="T108" s="4"/>
      <c r="U108" s="4"/>
      <c r="V108" s="11">
        <f t="shared" si="6"/>
        <v>0.33333333333333331</v>
      </c>
      <c r="W108" s="11">
        <f t="shared" si="7"/>
        <v>13.666666666666666</v>
      </c>
      <c r="X108" s="12">
        <f t="shared" si="8"/>
        <v>-13</v>
      </c>
      <c r="Z108" s="14"/>
      <c r="AB108" s="4"/>
      <c r="AC108" s="4"/>
      <c r="AD108" s="4"/>
      <c r="AE108" s="4"/>
      <c r="AF108" s="4"/>
      <c r="AG108" s="4"/>
      <c r="AH108" s="12">
        <f t="shared" si="9"/>
        <v>0</v>
      </c>
      <c r="AI108" s="12">
        <f t="shared" si="10"/>
        <v>14</v>
      </c>
      <c r="AJ108" s="12">
        <f t="shared" si="11"/>
        <v>-14</v>
      </c>
    </row>
    <row r="109" spans="1:36" x14ac:dyDescent="0.25">
      <c r="A109" s="4"/>
      <c r="B109" s="5" t="s">
        <v>143</v>
      </c>
      <c r="C109" s="6" t="s">
        <v>197</v>
      </c>
      <c r="D109" s="6"/>
      <c r="E109" s="6"/>
      <c r="F109" s="6"/>
      <c r="G109" s="6"/>
      <c r="H109" s="15" t="s">
        <v>198</v>
      </c>
      <c r="I109" s="15" t="s">
        <v>146</v>
      </c>
      <c r="J109" s="16" t="s">
        <v>243</v>
      </c>
      <c r="K109" s="17">
        <v>0</v>
      </c>
      <c r="L109" s="4"/>
      <c r="M109" s="4"/>
      <c r="N109" s="4"/>
      <c r="O109" s="4"/>
      <c r="P109" s="4"/>
      <c r="Q109" s="4"/>
      <c r="R109" s="4"/>
      <c r="S109" s="4">
        <v>1</v>
      </c>
      <c r="T109" s="4"/>
      <c r="U109" s="4"/>
      <c r="V109" s="11">
        <f t="shared" si="6"/>
        <v>0.16666666666666666</v>
      </c>
      <c r="W109" s="11">
        <f t="shared" si="7"/>
        <v>-0.16666666666666666</v>
      </c>
      <c r="X109" s="12">
        <f t="shared" si="8"/>
        <v>0.5</v>
      </c>
      <c r="Z109" s="14"/>
      <c r="AB109" s="4"/>
      <c r="AC109" s="4"/>
      <c r="AD109" s="4"/>
      <c r="AE109" s="4"/>
      <c r="AF109" s="4"/>
      <c r="AG109" s="4"/>
      <c r="AH109" s="12">
        <f t="shared" si="9"/>
        <v>0</v>
      </c>
      <c r="AI109" s="12">
        <f t="shared" si="10"/>
        <v>0</v>
      </c>
      <c r="AJ109" s="12">
        <f t="shared" si="11"/>
        <v>0</v>
      </c>
    </row>
    <row r="110" spans="1:36" x14ac:dyDescent="0.25">
      <c r="A110" s="4"/>
      <c r="B110" s="5" t="s">
        <v>143</v>
      </c>
      <c r="C110" s="6" t="s">
        <v>199</v>
      </c>
      <c r="D110" s="6"/>
      <c r="E110" s="6"/>
      <c r="F110" s="6"/>
      <c r="G110" s="6"/>
      <c r="H110" s="15" t="s">
        <v>200</v>
      </c>
      <c r="I110" s="15" t="s">
        <v>146</v>
      </c>
      <c r="J110" s="16" t="s">
        <v>243</v>
      </c>
      <c r="K110" s="17">
        <v>3</v>
      </c>
      <c r="L110" s="4"/>
      <c r="M110" s="4"/>
      <c r="N110" s="4"/>
      <c r="O110" s="4"/>
      <c r="P110" s="4"/>
      <c r="Q110" s="4">
        <v>1</v>
      </c>
      <c r="R110" s="4">
        <v>1</v>
      </c>
      <c r="S110" s="4">
        <v>3</v>
      </c>
      <c r="T110" s="4"/>
      <c r="U110" s="4"/>
      <c r="V110" s="11">
        <f t="shared" si="6"/>
        <v>0.83333333333333337</v>
      </c>
      <c r="W110" s="11">
        <f t="shared" si="7"/>
        <v>2.1666666666666665</v>
      </c>
      <c r="X110" s="12">
        <f t="shared" si="8"/>
        <v>-0.49999999999999978</v>
      </c>
      <c r="Z110" s="14"/>
      <c r="AB110" s="4"/>
      <c r="AC110" s="4"/>
      <c r="AD110" s="4"/>
      <c r="AE110" s="4"/>
      <c r="AF110" s="4"/>
      <c r="AG110" s="4"/>
      <c r="AH110" s="12">
        <f t="shared" si="9"/>
        <v>0</v>
      </c>
      <c r="AI110" s="12">
        <f t="shared" si="10"/>
        <v>3</v>
      </c>
      <c r="AJ110" s="12">
        <f t="shared" si="11"/>
        <v>-3</v>
      </c>
    </row>
    <row r="111" spans="1:36" x14ac:dyDescent="0.25">
      <c r="A111" s="4"/>
      <c r="B111" s="5" t="s">
        <v>143</v>
      </c>
      <c r="C111" s="6" t="s">
        <v>201</v>
      </c>
      <c r="D111" s="6"/>
      <c r="E111" s="6"/>
      <c r="F111" s="6"/>
      <c r="G111" s="6"/>
      <c r="H111" s="15" t="s">
        <v>202</v>
      </c>
      <c r="I111" s="15" t="s">
        <v>146</v>
      </c>
      <c r="J111" s="16" t="s">
        <v>243</v>
      </c>
      <c r="K111" s="17">
        <v>48</v>
      </c>
      <c r="L111" s="4"/>
      <c r="M111" s="4"/>
      <c r="N111" s="4"/>
      <c r="O111" s="4"/>
      <c r="P111" s="4"/>
      <c r="Q111" s="4">
        <v>1</v>
      </c>
      <c r="R111" s="4"/>
      <c r="S111" s="4"/>
      <c r="T111" s="4"/>
      <c r="U111" s="4"/>
      <c r="V111" s="11">
        <f t="shared" si="6"/>
        <v>0.16666666666666666</v>
      </c>
      <c r="W111" s="11">
        <f t="shared" si="7"/>
        <v>47.833333333333336</v>
      </c>
      <c r="X111" s="12">
        <f t="shared" si="8"/>
        <v>-47.5</v>
      </c>
      <c r="Z111" s="14"/>
      <c r="AB111" s="4"/>
      <c r="AC111" s="4"/>
      <c r="AD111" s="4"/>
      <c r="AE111" s="4"/>
      <c r="AF111" s="4"/>
      <c r="AG111" s="4"/>
      <c r="AH111" s="12">
        <f t="shared" si="9"/>
        <v>0</v>
      </c>
      <c r="AI111" s="12">
        <f t="shared" si="10"/>
        <v>48</v>
      </c>
      <c r="AJ111" s="12">
        <f t="shared" si="11"/>
        <v>-48</v>
      </c>
    </row>
    <row r="112" spans="1:36" x14ac:dyDescent="0.25">
      <c r="A112" s="4"/>
      <c r="B112" s="5" t="s">
        <v>143</v>
      </c>
      <c r="C112" s="6" t="s">
        <v>203</v>
      </c>
      <c r="D112" s="6"/>
      <c r="E112" s="6"/>
      <c r="F112" s="6"/>
      <c r="G112" s="6"/>
      <c r="H112" s="15" t="s">
        <v>204</v>
      </c>
      <c r="I112" s="15" t="s">
        <v>146</v>
      </c>
      <c r="J112" s="16" t="s">
        <v>243</v>
      </c>
      <c r="K112" s="17">
        <v>32</v>
      </c>
      <c r="L112" s="4"/>
      <c r="M112" s="4"/>
      <c r="N112" s="4"/>
      <c r="O112" s="4"/>
      <c r="P112" s="4"/>
      <c r="Q112" s="4">
        <v>1</v>
      </c>
      <c r="R112" s="4">
        <v>3</v>
      </c>
      <c r="S112" s="4"/>
      <c r="T112" s="4"/>
      <c r="U112" s="4"/>
      <c r="V112" s="11">
        <f t="shared" si="6"/>
        <v>0.66666666666666663</v>
      </c>
      <c r="W112" s="11">
        <f t="shared" si="7"/>
        <v>31.333333333333332</v>
      </c>
      <c r="X112" s="12">
        <f t="shared" si="8"/>
        <v>-30</v>
      </c>
      <c r="Z112" s="14"/>
      <c r="AB112" s="4"/>
      <c r="AC112" s="4"/>
      <c r="AD112" s="4"/>
      <c r="AE112" s="4"/>
      <c r="AF112" s="4"/>
      <c r="AG112" s="4"/>
      <c r="AH112" s="12">
        <f t="shared" si="9"/>
        <v>0</v>
      </c>
      <c r="AI112" s="12">
        <f t="shared" si="10"/>
        <v>32</v>
      </c>
      <c r="AJ112" s="12">
        <f t="shared" si="11"/>
        <v>-32</v>
      </c>
    </row>
    <row r="113" spans="1:36" x14ac:dyDescent="0.25">
      <c r="A113" s="4"/>
      <c r="B113" s="5" t="s">
        <v>143</v>
      </c>
      <c r="C113" s="6" t="s">
        <v>205</v>
      </c>
      <c r="D113" s="6"/>
      <c r="E113" s="6"/>
      <c r="F113" s="6"/>
      <c r="G113" s="6"/>
      <c r="H113" s="15" t="s">
        <v>206</v>
      </c>
      <c r="I113" s="15" t="s">
        <v>146</v>
      </c>
      <c r="J113" s="16" t="s">
        <v>243</v>
      </c>
      <c r="K113" s="17">
        <v>0</v>
      </c>
      <c r="L113" s="4"/>
      <c r="M113" s="4"/>
      <c r="N113" s="4"/>
      <c r="O113" s="4"/>
      <c r="P113" s="4"/>
      <c r="Q113" s="4">
        <v>2</v>
      </c>
      <c r="R113" s="4"/>
      <c r="S113" s="4"/>
      <c r="T113" s="4"/>
      <c r="U113" s="4"/>
      <c r="V113" s="11">
        <f t="shared" si="6"/>
        <v>0.33333333333333331</v>
      </c>
      <c r="W113" s="11">
        <f t="shared" si="7"/>
        <v>-0.33333333333333331</v>
      </c>
      <c r="X113" s="12">
        <f t="shared" si="8"/>
        <v>1</v>
      </c>
      <c r="Z113" s="14"/>
      <c r="AB113" s="4"/>
      <c r="AC113" s="4"/>
      <c r="AD113" s="4"/>
      <c r="AE113" s="4"/>
      <c r="AF113" s="4"/>
      <c r="AG113" s="4"/>
      <c r="AH113" s="12">
        <f t="shared" si="9"/>
        <v>0</v>
      </c>
      <c r="AI113" s="12">
        <f t="shared" si="10"/>
        <v>0</v>
      </c>
      <c r="AJ113" s="12">
        <f t="shared" si="11"/>
        <v>0</v>
      </c>
    </row>
    <row r="114" spans="1:36" x14ac:dyDescent="0.25">
      <c r="A114" s="4"/>
      <c r="B114" s="5" t="s">
        <v>143</v>
      </c>
      <c r="C114" s="6" t="s">
        <v>207</v>
      </c>
      <c r="D114" s="6"/>
      <c r="E114" s="6"/>
      <c r="F114" s="6"/>
      <c r="G114" s="6"/>
      <c r="H114" s="15" t="s">
        <v>208</v>
      </c>
      <c r="I114" s="15" t="s">
        <v>146</v>
      </c>
      <c r="J114" s="16" t="s">
        <v>243</v>
      </c>
      <c r="K114" s="17">
        <v>4</v>
      </c>
      <c r="L114" s="4"/>
      <c r="M114" s="4"/>
      <c r="N114" s="4"/>
      <c r="O114" s="4"/>
      <c r="P114" s="4"/>
      <c r="Q114" s="4"/>
      <c r="R114" s="4"/>
      <c r="S114" s="4"/>
      <c r="T114" s="4"/>
      <c r="U114" s="4">
        <v>1</v>
      </c>
      <c r="V114" s="11">
        <f t="shared" si="6"/>
        <v>0.16666666666666666</v>
      </c>
      <c r="W114" s="11">
        <f t="shared" si="7"/>
        <v>3.8333333333333335</v>
      </c>
      <c r="X114" s="12">
        <f t="shared" si="8"/>
        <v>-3.5</v>
      </c>
      <c r="Z114" s="14"/>
      <c r="AB114" s="4"/>
      <c r="AC114" s="4"/>
      <c r="AD114" s="4"/>
      <c r="AE114" s="4"/>
      <c r="AF114" s="4"/>
      <c r="AG114" s="4"/>
      <c r="AH114" s="12">
        <f t="shared" si="9"/>
        <v>0</v>
      </c>
      <c r="AI114" s="12">
        <f t="shared" si="10"/>
        <v>4</v>
      </c>
      <c r="AJ114" s="12">
        <f t="shared" si="11"/>
        <v>-4</v>
      </c>
    </row>
    <row r="115" spans="1:36" x14ac:dyDescent="0.25">
      <c r="A115" s="4"/>
      <c r="B115" s="5" t="s">
        <v>143</v>
      </c>
      <c r="C115" s="6" t="s">
        <v>209</v>
      </c>
      <c r="D115" s="6"/>
      <c r="E115" s="6"/>
      <c r="F115" s="6"/>
      <c r="G115" s="6"/>
      <c r="H115" s="15" t="s">
        <v>210</v>
      </c>
      <c r="I115" s="15" t="s">
        <v>146</v>
      </c>
      <c r="J115" s="16" t="s">
        <v>243</v>
      </c>
      <c r="K115" s="17">
        <v>0</v>
      </c>
      <c r="L115" s="4"/>
      <c r="M115" s="4"/>
      <c r="N115" s="4"/>
      <c r="O115" s="4"/>
      <c r="P115" s="4">
        <v>2</v>
      </c>
      <c r="Q115" s="4"/>
      <c r="R115" s="4"/>
      <c r="S115" s="4"/>
      <c r="T115" s="4"/>
      <c r="U115" s="4"/>
      <c r="V115" s="11">
        <f t="shared" si="6"/>
        <v>0.33333333333333331</v>
      </c>
      <c r="W115" s="11">
        <f t="shared" si="7"/>
        <v>-0.33333333333333331</v>
      </c>
      <c r="X115" s="12">
        <f t="shared" si="8"/>
        <v>1</v>
      </c>
      <c r="Z115" s="14"/>
      <c r="AB115" s="4"/>
      <c r="AC115" s="4"/>
      <c r="AD115" s="4"/>
      <c r="AE115" s="4"/>
      <c r="AF115" s="4"/>
      <c r="AG115" s="4"/>
      <c r="AH115" s="12">
        <f t="shared" si="9"/>
        <v>0</v>
      </c>
      <c r="AI115" s="12">
        <f t="shared" si="10"/>
        <v>0</v>
      </c>
      <c r="AJ115" s="12">
        <f t="shared" si="11"/>
        <v>0</v>
      </c>
    </row>
    <row r="116" spans="1:36" x14ac:dyDescent="0.25">
      <c r="A116" s="4"/>
      <c r="B116" s="5" t="s">
        <v>143</v>
      </c>
      <c r="C116" s="6" t="s">
        <v>211</v>
      </c>
      <c r="D116" s="6"/>
      <c r="E116" s="6"/>
      <c r="F116" s="6"/>
      <c r="G116" s="6"/>
      <c r="H116" s="15" t="s">
        <v>212</v>
      </c>
      <c r="I116" s="15" t="s">
        <v>146</v>
      </c>
      <c r="J116" s="16" t="s">
        <v>243</v>
      </c>
      <c r="K116" s="17">
        <v>1</v>
      </c>
      <c r="L116" s="4"/>
      <c r="M116" s="4"/>
      <c r="N116" s="4"/>
      <c r="O116" s="4"/>
      <c r="P116" s="4"/>
      <c r="Q116" s="4"/>
      <c r="R116" s="4"/>
      <c r="S116" s="4">
        <v>2</v>
      </c>
      <c r="T116" s="4"/>
      <c r="U116" s="4">
        <v>2</v>
      </c>
      <c r="V116" s="11">
        <f t="shared" si="6"/>
        <v>0.66666666666666663</v>
      </c>
      <c r="W116" s="11">
        <f t="shared" si="7"/>
        <v>0.33333333333333337</v>
      </c>
      <c r="X116" s="12">
        <f t="shared" si="8"/>
        <v>0.99999999999999989</v>
      </c>
      <c r="Z116" s="14"/>
      <c r="AB116" s="4"/>
      <c r="AC116" s="4"/>
      <c r="AD116" s="4"/>
      <c r="AE116" s="4"/>
      <c r="AF116" s="4"/>
      <c r="AG116" s="4"/>
      <c r="AH116" s="12">
        <f t="shared" si="9"/>
        <v>0</v>
      </c>
      <c r="AI116" s="12">
        <f t="shared" si="10"/>
        <v>1</v>
      </c>
      <c r="AJ116" s="12">
        <f t="shared" si="11"/>
        <v>-1</v>
      </c>
    </row>
    <row r="117" spans="1:36" x14ac:dyDescent="0.25">
      <c r="A117" s="4"/>
      <c r="B117" s="5" t="s">
        <v>143</v>
      </c>
      <c r="C117" s="6" t="s">
        <v>213</v>
      </c>
      <c r="D117" s="6"/>
      <c r="E117" s="6"/>
      <c r="F117" s="6"/>
      <c r="G117" s="6"/>
      <c r="H117" s="15" t="s">
        <v>214</v>
      </c>
      <c r="I117" s="15" t="s">
        <v>146</v>
      </c>
      <c r="J117" s="16" t="s">
        <v>243</v>
      </c>
      <c r="K117" s="17">
        <v>11</v>
      </c>
      <c r="L117" s="4"/>
      <c r="M117" s="4"/>
      <c r="N117" s="4"/>
      <c r="O117" s="4"/>
      <c r="P117" s="4"/>
      <c r="Q117" s="4"/>
      <c r="R117" s="4"/>
      <c r="S117" s="4"/>
      <c r="T117" s="4">
        <v>1</v>
      </c>
      <c r="U117" s="4"/>
      <c r="V117" s="11">
        <f t="shared" si="6"/>
        <v>0.16666666666666666</v>
      </c>
      <c r="W117" s="11">
        <f t="shared" si="7"/>
        <v>10.833333333333334</v>
      </c>
      <c r="X117" s="12">
        <f t="shared" si="8"/>
        <v>-10.5</v>
      </c>
      <c r="Z117" s="14"/>
      <c r="AB117" s="4"/>
      <c r="AC117" s="4"/>
      <c r="AD117" s="4"/>
      <c r="AE117" s="4"/>
      <c r="AF117" s="4"/>
      <c r="AG117" s="4"/>
      <c r="AH117" s="12">
        <f t="shared" si="9"/>
        <v>0</v>
      </c>
      <c r="AI117" s="12">
        <f t="shared" si="10"/>
        <v>11</v>
      </c>
      <c r="AJ117" s="12">
        <f t="shared" si="11"/>
        <v>-11</v>
      </c>
    </row>
    <row r="118" spans="1:36" x14ac:dyDescent="0.25">
      <c r="A118" s="4"/>
      <c r="B118" s="5" t="s">
        <v>143</v>
      </c>
      <c r="C118" s="6" t="s">
        <v>215</v>
      </c>
      <c r="D118" s="6"/>
      <c r="E118" s="6"/>
      <c r="F118" s="6"/>
      <c r="G118" s="6"/>
      <c r="H118" s="15" t="s">
        <v>216</v>
      </c>
      <c r="I118" s="15" t="s">
        <v>146</v>
      </c>
      <c r="J118" s="16" t="s">
        <v>243</v>
      </c>
      <c r="K118" s="17">
        <v>0</v>
      </c>
      <c r="L118" s="4"/>
      <c r="M118" s="4"/>
      <c r="N118" s="4"/>
      <c r="O118" s="4"/>
      <c r="P118" s="4">
        <v>1</v>
      </c>
      <c r="Q118" s="4">
        <v>1</v>
      </c>
      <c r="R118" s="4"/>
      <c r="S118" s="4"/>
      <c r="T118" s="4">
        <v>5</v>
      </c>
      <c r="U118" s="4"/>
      <c r="V118" s="11">
        <f t="shared" si="6"/>
        <v>1.1666666666666667</v>
      </c>
      <c r="W118" s="11">
        <f t="shared" si="7"/>
        <v>-1.1666666666666667</v>
      </c>
      <c r="X118" s="12">
        <f t="shared" si="8"/>
        <v>3.5</v>
      </c>
      <c r="Z118" s="14"/>
      <c r="AB118" s="4"/>
      <c r="AC118" s="4"/>
      <c r="AD118" s="4"/>
      <c r="AE118" s="4"/>
      <c r="AF118" s="4"/>
      <c r="AG118" s="4"/>
      <c r="AH118" s="12">
        <f t="shared" si="9"/>
        <v>0</v>
      </c>
      <c r="AI118" s="12">
        <f t="shared" si="10"/>
        <v>0</v>
      </c>
      <c r="AJ118" s="12">
        <f t="shared" si="11"/>
        <v>0</v>
      </c>
    </row>
    <row r="119" spans="1:36" x14ac:dyDescent="0.25">
      <c r="A119" s="4"/>
      <c r="B119" s="5" t="s">
        <v>143</v>
      </c>
      <c r="C119" s="6" t="s">
        <v>217</v>
      </c>
      <c r="D119" s="6"/>
      <c r="E119" s="6"/>
      <c r="F119" s="6"/>
      <c r="G119" s="6"/>
      <c r="H119" s="15" t="s">
        <v>218</v>
      </c>
      <c r="I119" s="15" t="s">
        <v>146</v>
      </c>
      <c r="J119" s="16" t="s">
        <v>243</v>
      </c>
      <c r="K119" s="17">
        <v>3</v>
      </c>
      <c r="L119" s="4"/>
      <c r="M119" s="4"/>
      <c r="N119" s="4"/>
      <c r="O119" s="4"/>
      <c r="P119" s="4"/>
      <c r="Q119" s="4"/>
      <c r="R119" s="4"/>
      <c r="S119" s="4"/>
      <c r="T119" s="4">
        <v>1</v>
      </c>
      <c r="U119" s="4"/>
      <c r="V119" s="11">
        <f t="shared" si="6"/>
        <v>0.16666666666666666</v>
      </c>
      <c r="W119" s="11">
        <f t="shared" si="7"/>
        <v>2.8333333333333335</v>
      </c>
      <c r="X119" s="12">
        <f t="shared" si="8"/>
        <v>-2.5</v>
      </c>
      <c r="Z119" s="14"/>
      <c r="AB119" s="4"/>
      <c r="AC119" s="4"/>
      <c r="AD119" s="4"/>
      <c r="AE119" s="4"/>
      <c r="AF119" s="4"/>
      <c r="AG119" s="4"/>
      <c r="AH119" s="12">
        <f t="shared" si="9"/>
        <v>0</v>
      </c>
      <c r="AI119" s="12">
        <f t="shared" si="10"/>
        <v>3</v>
      </c>
      <c r="AJ119" s="12">
        <f t="shared" si="11"/>
        <v>-3</v>
      </c>
    </row>
    <row r="120" spans="1:36" x14ac:dyDescent="0.25">
      <c r="A120" s="4"/>
      <c r="B120" s="5" t="s">
        <v>143</v>
      </c>
      <c r="C120" s="6" t="s">
        <v>219</v>
      </c>
      <c r="D120" s="6"/>
      <c r="E120" s="6"/>
      <c r="F120" s="6"/>
      <c r="G120" s="6"/>
      <c r="H120" s="15" t="s">
        <v>220</v>
      </c>
      <c r="I120" s="15" t="s">
        <v>146</v>
      </c>
      <c r="J120" s="16" t="s">
        <v>243</v>
      </c>
      <c r="K120" s="17">
        <v>5</v>
      </c>
      <c r="L120" s="4"/>
      <c r="M120" s="4"/>
      <c r="N120" s="4"/>
      <c r="O120" s="4"/>
      <c r="P120" s="4"/>
      <c r="Q120" s="4"/>
      <c r="R120" s="4">
        <v>1</v>
      </c>
      <c r="S120" s="4"/>
      <c r="T120" s="4"/>
      <c r="U120" s="4"/>
      <c r="V120" s="11">
        <f t="shared" si="6"/>
        <v>0.16666666666666666</v>
      </c>
      <c r="W120" s="11">
        <f t="shared" si="7"/>
        <v>4.833333333333333</v>
      </c>
      <c r="X120" s="12">
        <f t="shared" si="8"/>
        <v>-4.5</v>
      </c>
      <c r="Z120" s="14"/>
      <c r="AB120" s="4"/>
      <c r="AC120" s="4"/>
      <c r="AD120" s="4"/>
      <c r="AE120" s="4"/>
      <c r="AF120" s="4"/>
      <c r="AG120" s="4"/>
      <c r="AH120" s="12">
        <f t="shared" si="9"/>
        <v>0</v>
      </c>
      <c r="AI120" s="12">
        <f t="shared" si="10"/>
        <v>5</v>
      </c>
      <c r="AJ120" s="12">
        <f t="shared" si="11"/>
        <v>-5</v>
      </c>
    </row>
    <row r="121" spans="1:36" x14ac:dyDescent="0.25">
      <c r="A121" s="4"/>
      <c r="B121" s="5" t="s">
        <v>143</v>
      </c>
      <c r="C121" s="6" t="s">
        <v>221</v>
      </c>
      <c r="D121" s="6"/>
      <c r="E121" s="6"/>
      <c r="F121" s="6"/>
      <c r="G121" s="6"/>
      <c r="H121" s="15" t="s">
        <v>222</v>
      </c>
      <c r="I121" s="15" t="s">
        <v>146</v>
      </c>
      <c r="J121" s="16" t="s">
        <v>243</v>
      </c>
      <c r="K121" s="17">
        <v>1</v>
      </c>
      <c r="L121" s="4"/>
      <c r="M121" s="4"/>
      <c r="N121" s="4"/>
      <c r="O121" s="4"/>
      <c r="P121" s="4"/>
      <c r="Q121" s="4"/>
      <c r="R121" s="4">
        <v>3</v>
      </c>
      <c r="S121" s="4">
        <v>3</v>
      </c>
      <c r="T121" s="4"/>
      <c r="U121" s="4"/>
      <c r="V121" s="11">
        <f t="shared" si="6"/>
        <v>1</v>
      </c>
      <c r="W121" s="11">
        <f t="shared" si="7"/>
        <v>0</v>
      </c>
      <c r="X121" s="12">
        <f t="shared" si="8"/>
        <v>2</v>
      </c>
      <c r="Z121" s="14"/>
      <c r="AB121" s="4"/>
      <c r="AC121" s="4"/>
      <c r="AD121" s="4"/>
      <c r="AE121" s="4"/>
      <c r="AF121" s="4"/>
      <c r="AG121" s="4"/>
      <c r="AH121" s="12">
        <f t="shared" si="9"/>
        <v>0</v>
      </c>
      <c r="AI121" s="12">
        <f t="shared" si="10"/>
        <v>1</v>
      </c>
      <c r="AJ121" s="12">
        <f t="shared" si="11"/>
        <v>-1</v>
      </c>
    </row>
    <row r="122" spans="1:36" x14ac:dyDescent="0.25">
      <c r="A122" s="4"/>
      <c r="B122" s="5" t="s">
        <v>143</v>
      </c>
      <c r="C122" s="6" t="s">
        <v>223</v>
      </c>
      <c r="D122" s="6"/>
      <c r="E122" s="6"/>
      <c r="F122" s="6"/>
      <c r="G122" s="6"/>
      <c r="H122" s="15" t="s">
        <v>224</v>
      </c>
      <c r="I122" s="15" t="s">
        <v>146</v>
      </c>
      <c r="J122" s="16" t="s">
        <v>243</v>
      </c>
      <c r="K122" s="17">
        <v>1</v>
      </c>
      <c r="L122" s="4"/>
      <c r="M122" s="4"/>
      <c r="N122" s="4"/>
      <c r="O122" s="4"/>
      <c r="P122" s="4"/>
      <c r="Q122" s="4">
        <v>2</v>
      </c>
      <c r="R122" s="4"/>
      <c r="S122" s="4"/>
      <c r="T122" s="4">
        <v>3</v>
      </c>
      <c r="U122" s="4"/>
      <c r="V122" s="11">
        <f t="shared" si="6"/>
        <v>0.83333333333333337</v>
      </c>
      <c r="W122" s="11">
        <f t="shared" si="7"/>
        <v>0.16666666666666663</v>
      </c>
      <c r="X122" s="12">
        <f t="shared" si="8"/>
        <v>1.5</v>
      </c>
      <c r="Z122" s="14"/>
      <c r="AB122" s="4"/>
      <c r="AC122" s="4"/>
      <c r="AD122" s="4"/>
      <c r="AE122" s="4"/>
      <c r="AF122" s="4"/>
      <c r="AG122" s="4"/>
      <c r="AH122" s="12">
        <f t="shared" si="9"/>
        <v>0</v>
      </c>
      <c r="AI122" s="12">
        <f t="shared" si="10"/>
        <v>1</v>
      </c>
      <c r="AJ122" s="12">
        <f t="shared" si="11"/>
        <v>-1</v>
      </c>
    </row>
    <row r="123" spans="1:36" x14ac:dyDescent="0.25">
      <c r="A123" s="4"/>
      <c r="B123" s="5" t="s">
        <v>56</v>
      </c>
      <c r="C123" s="6" t="s">
        <v>64</v>
      </c>
      <c r="D123" s="6">
        <v>1</v>
      </c>
      <c r="E123" s="6" t="s">
        <v>58</v>
      </c>
      <c r="F123" s="6">
        <v>200</v>
      </c>
      <c r="G123" s="6" t="s">
        <v>59</v>
      </c>
      <c r="H123" s="15">
        <v>692090</v>
      </c>
      <c r="I123" s="15" t="s">
        <v>62</v>
      </c>
      <c r="J123" s="16" t="s">
        <v>243</v>
      </c>
      <c r="K123" s="17">
        <v>20</v>
      </c>
      <c r="L123" s="4"/>
      <c r="M123" s="4"/>
      <c r="N123" s="4"/>
      <c r="O123" s="4"/>
      <c r="P123" s="4"/>
      <c r="Q123" s="4">
        <v>1</v>
      </c>
      <c r="R123" s="4">
        <v>1</v>
      </c>
      <c r="S123" s="4">
        <v>2</v>
      </c>
      <c r="T123" s="4">
        <v>2</v>
      </c>
      <c r="U123" s="4"/>
      <c r="V123" s="11">
        <f t="shared" si="6"/>
        <v>1</v>
      </c>
      <c r="W123" s="11">
        <f t="shared" si="7"/>
        <v>19</v>
      </c>
      <c r="X123" s="12">
        <f t="shared" si="8"/>
        <v>-17</v>
      </c>
      <c r="Z123" s="14"/>
      <c r="AB123" s="4"/>
      <c r="AC123" s="4"/>
      <c r="AD123" s="4"/>
      <c r="AE123" s="4"/>
      <c r="AF123" s="4"/>
      <c r="AG123" s="4"/>
      <c r="AH123" s="12">
        <f t="shared" si="9"/>
        <v>0</v>
      </c>
      <c r="AI123" s="12">
        <f t="shared" si="10"/>
        <v>20</v>
      </c>
      <c r="AJ123" s="12">
        <f t="shared" si="11"/>
        <v>-20</v>
      </c>
    </row>
    <row r="124" spans="1:36" x14ac:dyDescent="0.25">
      <c r="A124" s="4"/>
      <c r="B124" s="5" t="s">
        <v>56</v>
      </c>
      <c r="C124" s="6" t="s">
        <v>225</v>
      </c>
      <c r="D124" s="6">
        <v>1</v>
      </c>
      <c r="E124" s="6" t="s">
        <v>58</v>
      </c>
      <c r="F124" s="6">
        <v>200</v>
      </c>
      <c r="G124" s="6" t="s">
        <v>59</v>
      </c>
      <c r="H124" s="15">
        <v>692172</v>
      </c>
      <c r="I124" s="15" t="s">
        <v>62</v>
      </c>
      <c r="J124" s="16" t="s">
        <v>243</v>
      </c>
      <c r="K124" s="17">
        <v>8</v>
      </c>
      <c r="L124" s="4"/>
      <c r="M124" s="4"/>
      <c r="N124" s="4"/>
      <c r="O124" s="4"/>
      <c r="P124" s="4"/>
      <c r="Q124" s="4"/>
      <c r="R124" s="4">
        <v>1</v>
      </c>
      <c r="S124" s="4">
        <v>1</v>
      </c>
      <c r="T124" s="4"/>
      <c r="U124" s="4"/>
      <c r="V124" s="11">
        <f t="shared" si="6"/>
        <v>0.33333333333333331</v>
      </c>
      <c r="W124" s="11">
        <f t="shared" si="7"/>
        <v>7.666666666666667</v>
      </c>
      <c r="X124" s="12">
        <f t="shared" si="8"/>
        <v>-7</v>
      </c>
      <c r="Z124" s="14"/>
      <c r="AB124" s="4"/>
      <c r="AC124" s="4"/>
      <c r="AD124" s="4"/>
      <c r="AE124" s="4"/>
      <c r="AF124" s="4"/>
      <c r="AG124" s="4"/>
      <c r="AH124" s="12">
        <f t="shared" si="9"/>
        <v>0</v>
      </c>
      <c r="AI124" s="12">
        <f t="shared" si="10"/>
        <v>8</v>
      </c>
      <c r="AJ124" s="12">
        <f t="shared" si="11"/>
        <v>-8</v>
      </c>
    </row>
    <row r="125" spans="1:36" x14ac:dyDescent="0.25">
      <c r="A125" s="4"/>
      <c r="B125" s="5" t="s">
        <v>143</v>
      </c>
      <c r="C125" s="6" t="s">
        <v>226</v>
      </c>
      <c r="D125" s="6"/>
      <c r="E125" s="6"/>
      <c r="F125" s="6"/>
      <c r="G125" s="6"/>
      <c r="H125" s="15" t="s">
        <v>227</v>
      </c>
      <c r="I125" s="15" t="s">
        <v>146</v>
      </c>
      <c r="J125" s="16" t="s">
        <v>243</v>
      </c>
      <c r="K125" s="17">
        <v>183</v>
      </c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11">
        <f t="shared" si="6"/>
        <v>0</v>
      </c>
      <c r="W125" s="11">
        <f t="shared" si="7"/>
        <v>183</v>
      </c>
      <c r="X125" s="12">
        <f t="shared" si="8"/>
        <v>-183</v>
      </c>
      <c r="Z125" s="14"/>
      <c r="AB125" s="4"/>
      <c r="AC125" s="4"/>
      <c r="AD125" s="4"/>
      <c r="AE125" s="4"/>
      <c r="AF125" s="4"/>
      <c r="AG125" s="4"/>
      <c r="AH125" s="12">
        <f t="shared" si="9"/>
        <v>0</v>
      </c>
      <c r="AI125" s="12">
        <f t="shared" si="10"/>
        <v>183</v>
      </c>
      <c r="AJ125" s="12">
        <f t="shared" si="11"/>
        <v>-183</v>
      </c>
    </row>
    <row r="126" spans="1:36" x14ac:dyDescent="0.25">
      <c r="A126" s="4"/>
      <c r="B126" s="5" t="s">
        <v>56</v>
      </c>
      <c r="C126" s="6" t="s">
        <v>228</v>
      </c>
      <c r="D126" s="6">
        <v>1</v>
      </c>
      <c r="E126" s="6" t="s">
        <v>58</v>
      </c>
      <c r="F126" s="6">
        <v>18</v>
      </c>
      <c r="G126" s="6" t="s">
        <v>59</v>
      </c>
      <c r="H126" s="15">
        <v>692335</v>
      </c>
      <c r="I126" s="15" t="s">
        <v>63</v>
      </c>
      <c r="J126" s="16" t="s">
        <v>243</v>
      </c>
      <c r="K126" s="17">
        <v>4</v>
      </c>
      <c r="L126" s="4"/>
      <c r="M126" s="4"/>
      <c r="N126" s="4"/>
      <c r="O126" s="4"/>
      <c r="P126" s="4"/>
      <c r="Q126" s="4"/>
      <c r="R126" s="4"/>
      <c r="S126" s="4"/>
      <c r="T126" s="4"/>
      <c r="U126" s="4">
        <v>7</v>
      </c>
      <c r="V126" s="11">
        <f t="shared" si="6"/>
        <v>1.1666666666666667</v>
      </c>
      <c r="W126" s="11">
        <f t="shared" si="7"/>
        <v>2.833333333333333</v>
      </c>
      <c r="X126" s="12">
        <f t="shared" si="8"/>
        <v>-0.49999999999999956</v>
      </c>
      <c r="Z126" s="14"/>
      <c r="AB126" s="4"/>
      <c r="AC126" s="4"/>
      <c r="AD126" s="4"/>
      <c r="AE126" s="4"/>
      <c r="AF126" s="4"/>
      <c r="AG126" s="4"/>
      <c r="AH126" s="12">
        <f t="shared" si="9"/>
        <v>0</v>
      </c>
      <c r="AI126" s="12">
        <f t="shared" si="10"/>
        <v>4</v>
      </c>
      <c r="AJ126" s="12">
        <f t="shared" si="11"/>
        <v>-4</v>
      </c>
    </row>
    <row r="127" spans="1:36" x14ac:dyDescent="0.25">
      <c r="A127" s="4"/>
      <c r="B127" s="5" t="s">
        <v>86</v>
      </c>
      <c r="C127" s="6" t="s">
        <v>162</v>
      </c>
      <c r="D127" s="6">
        <v>1</v>
      </c>
      <c r="E127" s="6" t="s">
        <v>58</v>
      </c>
      <c r="F127" s="6">
        <v>208</v>
      </c>
      <c r="G127" s="6" t="s">
        <v>59</v>
      </c>
      <c r="H127" s="15" t="s">
        <v>229</v>
      </c>
      <c r="I127" s="15" t="s">
        <v>62</v>
      </c>
      <c r="J127" s="16" t="s">
        <v>243</v>
      </c>
      <c r="K127" s="17">
        <v>5</v>
      </c>
      <c r="L127" s="4"/>
      <c r="M127" s="4"/>
      <c r="N127" s="4"/>
      <c r="O127" s="4"/>
      <c r="P127" s="4"/>
      <c r="Q127" s="4">
        <v>3</v>
      </c>
      <c r="R127" s="4"/>
      <c r="S127" s="4">
        <v>1</v>
      </c>
      <c r="T127" s="4">
        <v>1</v>
      </c>
      <c r="U127" s="4"/>
      <c r="V127" s="11">
        <f t="shared" si="6"/>
        <v>0.83333333333333337</v>
      </c>
      <c r="W127" s="11">
        <f t="shared" si="7"/>
        <v>4.166666666666667</v>
      </c>
      <c r="X127" s="12">
        <f t="shared" si="8"/>
        <v>-2.5</v>
      </c>
      <c r="Z127" s="14"/>
      <c r="AB127" s="4"/>
      <c r="AC127" s="4"/>
      <c r="AD127" s="4"/>
      <c r="AE127" s="4"/>
      <c r="AF127" s="4"/>
      <c r="AG127" s="4"/>
      <c r="AH127" s="12">
        <f t="shared" si="9"/>
        <v>0</v>
      </c>
      <c r="AI127" s="12">
        <f t="shared" si="10"/>
        <v>5</v>
      </c>
      <c r="AJ127" s="12">
        <f t="shared" si="11"/>
        <v>-5</v>
      </c>
    </row>
    <row r="128" spans="1:36" x14ac:dyDescent="0.25">
      <c r="A128" s="4"/>
      <c r="B128" s="5" t="s">
        <v>86</v>
      </c>
      <c r="C128" s="6" t="s">
        <v>230</v>
      </c>
      <c r="D128" s="6">
        <v>1</v>
      </c>
      <c r="E128" s="6" t="s">
        <v>58</v>
      </c>
      <c r="F128" s="6">
        <v>208</v>
      </c>
      <c r="G128" s="6" t="s">
        <v>59</v>
      </c>
      <c r="H128" s="15" t="s">
        <v>231</v>
      </c>
      <c r="I128" s="15" t="s">
        <v>62</v>
      </c>
      <c r="J128" s="16" t="s">
        <v>243</v>
      </c>
      <c r="K128" s="17">
        <v>3</v>
      </c>
      <c r="L128" s="4"/>
      <c r="M128" s="4"/>
      <c r="N128" s="4"/>
      <c r="O128" s="4"/>
      <c r="P128" s="4"/>
      <c r="Q128" s="4"/>
      <c r="R128" s="4">
        <v>0.01</v>
      </c>
      <c r="S128" s="4"/>
      <c r="T128" s="4"/>
      <c r="U128" s="4"/>
      <c r="V128" s="11">
        <f t="shared" si="6"/>
        <v>1.6666666666666668E-3</v>
      </c>
      <c r="W128" s="11">
        <f t="shared" si="7"/>
        <v>2.9983333333333335</v>
      </c>
      <c r="X128" s="12">
        <f t="shared" si="8"/>
        <v>-2.9950000000000001</v>
      </c>
      <c r="Z128" s="14"/>
      <c r="AB128" s="4"/>
      <c r="AC128" s="4"/>
      <c r="AD128" s="4"/>
      <c r="AE128" s="4"/>
      <c r="AF128" s="4"/>
      <c r="AG128" s="4"/>
      <c r="AH128" s="12">
        <f t="shared" si="9"/>
        <v>0</v>
      </c>
      <c r="AI128" s="12">
        <f t="shared" si="10"/>
        <v>3</v>
      </c>
      <c r="AJ128" s="12">
        <f t="shared" si="11"/>
        <v>-3</v>
      </c>
    </row>
    <row r="129" spans="1:36" x14ac:dyDescent="0.25">
      <c r="A129" s="4"/>
      <c r="B129" s="5" t="s">
        <v>86</v>
      </c>
      <c r="C129" s="6" t="s">
        <v>232</v>
      </c>
      <c r="D129" s="6">
        <v>1</v>
      </c>
      <c r="E129" s="6" t="s">
        <v>58</v>
      </c>
      <c r="F129" s="6">
        <v>20</v>
      </c>
      <c r="G129" s="6" t="s">
        <v>59</v>
      </c>
      <c r="H129" s="15">
        <v>85136371</v>
      </c>
      <c r="I129" s="15" t="s">
        <v>63</v>
      </c>
      <c r="J129" s="16" t="s">
        <v>243</v>
      </c>
      <c r="K129" s="17">
        <v>29</v>
      </c>
      <c r="L129" s="4"/>
      <c r="M129" s="4"/>
      <c r="N129" s="4"/>
      <c r="O129" s="4"/>
      <c r="P129" s="4">
        <v>2</v>
      </c>
      <c r="Q129" s="4"/>
      <c r="R129" s="4"/>
      <c r="S129" s="4"/>
      <c r="T129" s="4"/>
      <c r="U129" s="4">
        <v>1</v>
      </c>
      <c r="V129" s="11">
        <f t="shared" si="6"/>
        <v>0.5</v>
      </c>
      <c r="W129" s="11">
        <f t="shared" si="7"/>
        <v>28.5</v>
      </c>
      <c r="X129" s="12">
        <f t="shared" si="8"/>
        <v>-27.5</v>
      </c>
      <c r="Z129" s="14"/>
      <c r="AB129" s="4"/>
      <c r="AC129" s="4"/>
      <c r="AD129" s="4"/>
      <c r="AE129" s="4"/>
      <c r="AF129" s="4"/>
      <c r="AG129" s="4"/>
      <c r="AH129" s="12">
        <f t="shared" si="9"/>
        <v>0</v>
      </c>
      <c r="AI129" s="12">
        <f t="shared" si="10"/>
        <v>29</v>
      </c>
      <c r="AJ129" s="12">
        <f t="shared" si="11"/>
        <v>-29</v>
      </c>
    </row>
    <row r="130" spans="1:36" x14ac:dyDescent="0.25">
      <c r="A130" s="4"/>
      <c r="B130" s="5" t="s">
        <v>86</v>
      </c>
      <c r="C130" s="6" t="s">
        <v>233</v>
      </c>
      <c r="D130" s="6">
        <v>1</v>
      </c>
      <c r="E130" s="6" t="s">
        <v>58</v>
      </c>
      <c r="F130" s="6">
        <v>20</v>
      </c>
      <c r="G130" s="6" t="s">
        <v>59</v>
      </c>
      <c r="H130" s="15" t="s">
        <v>234</v>
      </c>
      <c r="I130" s="15" t="s">
        <v>63</v>
      </c>
      <c r="J130" s="16" t="s">
        <v>243</v>
      </c>
      <c r="K130" s="17">
        <v>12</v>
      </c>
      <c r="L130" s="4"/>
      <c r="M130" s="4"/>
      <c r="N130" s="4"/>
      <c r="O130" s="4"/>
      <c r="P130" s="4"/>
      <c r="Q130" s="4"/>
      <c r="R130" s="4"/>
      <c r="S130" s="4">
        <v>5</v>
      </c>
      <c r="T130" s="4"/>
      <c r="U130" s="4">
        <v>1</v>
      </c>
      <c r="V130" s="11">
        <f t="shared" si="6"/>
        <v>1</v>
      </c>
      <c r="W130" s="11">
        <f t="shared" si="7"/>
        <v>11</v>
      </c>
      <c r="X130" s="12">
        <f t="shared" si="8"/>
        <v>-9</v>
      </c>
      <c r="Z130" s="14"/>
      <c r="AB130" s="4"/>
      <c r="AC130" s="4"/>
      <c r="AD130" s="4"/>
      <c r="AE130" s="4"/>
      <c r="AF130" s="4"/>
      <c r="AG130" s="4"/>
      <c r="AH130" s="12">
        <f t="shared" si="9"/>
        <v>0</v>
      </c>
      <c r="AI130" s="12">
        <f t="shared" si="10"/>
        <v>12</v>
      </c>
      <c r="AJ130" s="12">
        <f t="shared" si="11"/>
        <v>-12</v>
      </c>
    </row>
    <row r="131" spans="1:36" x14ac:dyDescent="0.25">
      <c r="A131" s="4"/>
      <c r="B131" s="5" t="s">
        <v>86</v>
      </c>
      <c r="C131" s="6" t="s">
        <v>235</v>
      </c>
      <c r="D131" s="6">
        <v>1</v>
      </c>
      <c r="E131" s="6" t="s">
        <v>58</v>
      </c>
      <c r="F131" s="6">
        <v>20</v>
      </c>
      <c r="G131" s="6" t="s">
        <v>59</v>
      </c>
      <c r="H131" s="15">
        <v>15058290</v>
      </c>
      <c r="I131" s="15" t="s">
        <v>63</v>
      </c>
      <c r="J131" s="16" t="s">
        <v>243</v>
      </c>
      <c r="K131" s="17">
        <v>278</v>
      </c>
      <c r="L131" s="4"/>
      <c r="M131" s="4"/>
      <c r="N131" s="4"/>
      <c r="O131" s="4"/>
      <c r="P131" s="4"/>
      <c r="Q131" s="4"/>
      <c r="R131" s="4"/>
      <c r="S131" s="4"/>
      <c r="T131" s="4">
        <v>5</v>
      </c>
      <c r="U131" s="4">
        <v>1</v>
      </c>
      <c r="V131" s="11">
        <f t="shared" si="6"/>
        <v>1</v>
      </c>
      <c r="W131" s="11">
        <f t="shared" si="7"/>
        <v>277</v>
      </c>
      <c r="X131" s="12">
        <f t="shared" si="8"/>
        <v>-275</v>
      </c>
      <c r="Z131" s="14"/>
      <c r="AB131" s="4"/>
      <c r="AC131" s="4"/>
      <c r="AD131" s="4"/>
      <c r="AE131" s="4"/>
      <c r="AF131" s="4"/>
      <c r="AG131" s="4"/>
      <c r="AH131" s="12">
        <f t="shared" si="9"/>
        <v>0</v>
      </c>
      <c r="AI131" s="12">
        <f t="shared" si="10"/>
        <v>278</v>
      </c>
      <c r="AJ131" s="12">
        <f t="shared" si="11"/>
        <v>-278</v>
      </c>
    </row>
    <row r="132" spans="1:36" x14ac:dyDescent="0.25">
      <c r="A132" s="4"/>
      <c r="B132" s="5" t="s">
        <v>86</v>
      </c>
      <c r="C132" s="6" t="s">
        <v>99</v>
      </c>
      <c r="D132" s="6">
        <v>3</v>
      </c>
      <c r="E132" s="6" t="s">
        <v>58</v>
      </c>
      <c r="F132" s="6">
        <v>6</v>
      </c>
      <c r="G132" s="6" t="s">
        <v>59</v>
      </c>
      <c r="H132" s="15" t="s">
        <v>236</v>
      </c>
      <c r="I132" s="15" t="s">
        <v>60</v>
      </c>
      <c r="J132" s="16" t="s">
        <v>243</v>
      </c>
      <c r="K132" s="17">
        <v>50</v>
      </c>
      <c r="L132" s="4"/>
      <c r="M132" s="4"/>
      <c r="N132" s="4"/>
      <c r="O132" s="4"/>
      <c r="P132" s="4"/>
      <c r="Q132" s="4"/>
      <c r="R132" s="4"/>
      <c r="S132" s="4"/>
      <c r="T132" s="4">
        <v>5</v>
      </c>
      <c r="U132" s="4">
        <v>2</v>
      </c>
      <c r="V132" s="11">
        <f t="shared" si="6"/>
        <v>1.1666666666666667</v>
      </c>
      <c r="W132" s="11">
        <f t="shared" si="7"/>
        <v>48.833333333333336</v>
      </c>
      <c r="X132" s="12">
        <f t="shared" si="8"/>
        <v>-46.5</v>
      </c>
      <c r="Z132" s="14"/>
      <c r="AB132" s="4"/>
      <c r="AC132" s="4"/>
      <c r="AD132" s="4"/>
      <c r="AE132" s="4"/>
      <c r="AF132" s="4"/>
      <c r="AG132" s="4"/>
      <c r="AH132" s="12">
        <f t="shared" si="9"/>
        <v>0</v>
      </c>
      <c r="AI132" s="12">
        <f t="shared" si="10"/>
        <v>50</v>
      </c>
      <c r="AJ132" s="12">
        <f t="shared" si="11"/>
        <v>-50</v>
      </c>
    </row>
    <row r="133" spans="1:36" x14ac:dyDescent="0.25">
      <c r="A133" s="4"/>
      <c r="B133" s="5" t="s">
        <v>86</v>
      </c>
      <c r="C133" s="6" t="s">
        <v>237</v>
      </c>
      <c r="D133" s="6">
        <v>1</v>
      </c>
      <c r="E133" s="6" t="s">
        <v>58</v>
      </c>
      <c r="F133" s="6">
        <v>20</v>
      </c>
      <c r="G133" s="6" t="s">
        <v>59</v>
      </c>
      <c r="H133" s="15" t="s">
        <v>238</v>
      </c>
      <c r="I133" s="15" t="s">
        <v>63</v>
      </c>
      <c r="J133" s="16" t="s">
        <v>243</v>
      </c>
      <c r="K133" s="17">
        <v>0</v>
      </c>
      <c r="L133" s="4"/>
      <c r="M133" s="4"/>
      <c r="N133" s="4"/>
      <c r="O133" s="4"/>
      <c r="P133" s="4"/>
      <c r="Q133" s="4"/>
      <c r="R133" s="4"/>
      <c r="S133" s="4"/>
      <c r="T133" s="4"/>
      <c r="U133" s="4">
        <v>6</v>
      </c>
      <c r="V133" s="11">
        <f t="shared" si="6"/>
        <v>1</v>
      </c>
      <c r="W133" s="11">
        <f t="shared" si="7"/>
        <v>-1</v>
      </c>
      <c r="X133" s="12">
        <f t="shared" si="8"/>
        <v>3</v>
      </c>
      <c r="Z133" s="14"/>
      <c r="AB133" s="4"/>
      <c r="AC133" s="4"/>
      <c r="AD133" s="4"/>
      <c r="AE133" s="4"/>
      <c r="AF133" s="4"/>
      <c r="AG133" s="4"/>
      <c r="AH133" s="12">
        <f t="shared" si="9"/>
        <v>0</v>
      </c>
      <c r="AI133" s="12">
        <f t="shared" si="10"/>
        <v>0</v>
      </c>
      <c r="AJ133" s="12">
        <f t="shared" si="11"/>
        <v>0</v>
      </c>
    </row>
    <row r="134" spans="1:36" x14ac:dyDescent="0.25">
      <c r="A134" s="4"/>
      <c r="B134" s="5" t="s">
        <v>169</v>
      </c>
      <c r="C134" s="6" t="s">
        <v>239</v>
      </c>
      <c r="D134" s="6"/>
      <c r="E134" s="6"/>
      <c r="F134" s="6"/>
      <c r="G134" s="6"/>
      <c r="H134" s="15" t="s">
        <v>240</v>
      </c>
      <c r="I134" s="15" t="s">
        <v>172</v>
      </c>
      <c r="J134" s="16" t="s">
        <v>243</v>
      </c>
      <c r="K134" s="17">
        <v>0</v>
      </c>
      <c r="L134" s="4"/>
      <c r="M134" s="4"/>
      <c r="N134" s="4"/>
      <c r="O134" s="4"/>
      <c r="P134" s="4"/>
      <c r="Q134" s="4"/>
      <c r="R134" s="4">
        <v>4</v>
      </c>
      <c r="S134" s="4"/>
      <c r="T134" s="4"/>
      <c r="U134" s="4"/>
      <c r="V134" s="11">
        <f t="shared" si="6"/>
        <v>0.66666666666666663</v>
      </c>
      <c r="W134" s="11">
        <f t="shared" si="7"/>
        <v>-0.66666666666666663</v>
      </c>
      <c r="X134" s="12">
        <f t="shared" si="8"/>
        <v>2</v>
      </c>
      <c r="Z134" s="14"/>
      <c r="AB134" s="4"/>
      <c r="AC134" s="4"/>
      <c r="AD134" s="4"/>
      <c r="AE134" s="4"/>
      <c r="AF134" s="4"/>
      <c r="AG134" s="4"/>
      <c r="AH134" s="12">
        <f t="shared" si="9"/>
        <v>0</v>
      </c>
      <c r="AI134" s="12">
        <f t="shared" si="10"/>
        <v>0</v>
      </c>
      <c r="AJ134" s="12">
        <f t="shared" si="11"/>
        <v>0</v>
      </c>
    </row>
    <row r="135" spans="1:36" x14ac:dyDescent="0.25">
      <c r="A135" s="4"/>
      <c r="B135" s="5" t="s">
        <v>169</v>
      </c>
      <c r="C135" s="6" t="s">
        <v>241</v>
      </c>
      <c r="D135" s="6"/>
      <c r="E135" s="6"/>
      <c r="F135" s="6"/>
      <c r="G135" s="6"/>
      <c r="H135" s="15" t="s">
        <v>242</v>
      </c>
      <c r="I135" s="15" t="s">
        <v>146</v>
      </c>
      <c r="J135" s="16" t="s">
        <v>243</v>
      </c>
      <c r="K135" s="17">
        <v>9</v>
      </c>
      <c r="L135" s="4"/>
      <c r="M135" s="4"/>
      <c r="N135" s="4"/>
      <c r="O135" s="4"/>
      <c r="P135" s="4"/>
      <c r="Q135" s="4">
        <v>3</v>
      </c>
      <c r="R135" s="4"/>
      <c r="S135" s="4"/>
      <c r="T135" s="4"/>
      <c r="U135" s="4">
        <v>1</v>
      </c>
      <c r="V135" s="11">
        <f t="shared" si="6"/>
        <v>0.66666666666666663</v>
      </c>
      <c r="W135" s="11">
        <f t="shared" si="7"/>
        <v>8.3333333333333339</v>
      </c>
      <c r="X135" s="12">
        <f t="shared" si="8"/>
        <v>-7.0000000000000009</v>
      </c>
      <c r="Z135" s="14"/>
      <c r="AB135" s="4"/>
      <c r="AC135" s="4"/>
      <c r="AD135" s="4"/>
      <c r="AE135" s="4"/>
      <c r="AF135" s="4"/>
      <c r="AG135" s="4"/>
      <c r="AH135" s="12">
        <f t="shared" si="9"/>
        <v>0</v>
      </c>
      <c r="AI135" s="12">
        <f t="shared" si="10"/>
        <v>9</v>
      </c>
      <c r="AJ135" s="12">
        <f t="shared" si="11"/>
        <v>-9</v>
      </c>
    </row>
  </sheetData>
  <mergeCells count="33">
    <mergeCell ref="Q5:Q6"/>
    <mergeCell ref="P4:V4"/>
    <mergeCell ref="AB4:AH4"/>
    <mergeCell ref="A5:A6"/>
    <mergeCell ref="B5:B6"/>
    <mergeCell ref="C5:C6"/>
    <mergeCell ref="D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AE5:AE6"/>
    <mergeCell ref="R5:R6"/>
    <mergeCell ref="S5:S6"/>
    <mergeCell ref="T5:T6"/>
    <mergeCell ref="U5:U6"/>
    <mergeCell ref="V5:V6"/>
    <mergeCell ref="W5:W6"/>
    <mergeCell ref="X5:X6"/>
    <mergeCell ref="Z5:Z6"/>
    <mergeCell ref="AB5:AB6"/>
    <mergeCell ref="AC5:AC6"/>
    <mergeCell ref="AD5:AD6"/>
    <mergeCell ref="AF5:AF6"/>
    <mergeCell ref="AG5:AG6"/>
    <mergeCell ref="AH5:AH6"/>
    <mergeCell ref="AI5:AI6"/>
    <mergeCell ref="AJ5:AJ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>
    <tabColor rgb="FF00B050"/>
  </sheetPr>
  <dimension ref="A1:FD39"/>
  <sheetViews>
    <sheetView tabSelected="1" zoomScale="95" zoomScaleNormal="95" workbookViewId="0">
      <pane xSplit="10" ySplit="7" topLeftCell="DT8" activePane="bottomRight" state="frozen"/>
      <selection pane="topRight" activeCell="J1" sqref="J1"/>
      <selection pane="bottomLeft" activeCell="A7" sqref="A7"/>
      <selection pane="bottomRight" activeCell="F38" sqref="F38"/>
    </sheetView>
  </sheetViews>
  <sheetFormatPr defaultColWidth="9.140625" defaultRowHeight="15" x14ac:dyDescent="0.25"/>
  <cols>
    <col min="1" max="2" width="9.140625" style="7"/>
    <col min="3" max="3" width="10.42578125" style="9" bestFit="1" customWidth="1"/>
    <col min="4" max="4" width="39.5703125" style="7" bestFit="1" customWidth="1"/>
    <col min="5" max="5" width="9" style="26" bestFit="1" customWidth="1"/>
    <col min="6" max="6" width="3.42578125" style="26" bestFit="1" customWidth="1"/>
    <col min="7" max="7" width="7" style="18" bestFit="1" customWidth="1"/>
    <col min="8" max="8" width="5.7109375" style="26" customWidth="1"/>
    <col min="9" max="9" width="13.140625" style="26" bestFit="1" customWidth="1"/>
    <col min="10" max="10" width="9.85546875" style="26" customWidth="1"/>
    <col min="11" max="11" width="12.28515625" style="26" bestFit="1" customWidth="1"/>
    <col min="12" max="12" width="18.140625" style="20" customWidth="1"/>
    <col min="13" max="17" width="14.5703125" style="3" customWidth="1"/>
    <col min="18" max="18" width="11" style="3" customWidth="1"/>
    <col min="19" max="24" width="6.28515625" style="7" hidden="1" customWidth="1"/>
    <col min="25" max="39" width="6.28515625" style="26" hidden="1" customWidth="1"/>
    <col min="40" max="126" width="8.42578125" style="26" hidden="1" customWidth="1"/>
    <col min="127" max="127" width="8.5703125" style="19" customWidth="1"/>
    <col min="128" max="128" width="6.28515625" style="7" customWidth="1"/>
    <col min="129" max="129" width="13.42578125" style="7" customWidth="1"/>
    <col min="130" max="130" width="8.42578125" style="7" customWidth="1"/>
    <col min="131" max="131" width="12.140625" style="23" customWidth="1"/>
    <col min="132" max="132" width="6.85546875" style="7" customWidth="1"/>
    <col min="133" max="133" width="6" style="7" hidden="1" customWidth="1"/>
    <col min="134" max="134" width="4.5703125" style="7" hidden="1" customWidth="1"/>
    <col min="135" max="135" width="4.28515625" style="7" hidden="1" customWidth="1"/>
    <col min="136" max="136" width="5" style="7" hidden="1" customWidth="1"/>
    <col min="137" max="137" width="4.7109375" style="7" hidden="1" customWidth="1"/>
    <col min="138" max="138" width="4.28515625" style="7" hidden="1" customWidth="1"/>
    <col min="139" max="139" width="6.5703125" style="7" hidden="1" customWidth="1"/>
    <col min="140" max="140" width="6.85546875" style="7" hidden="1" customWidth="1"/>
    <col min="141" max="141" width="7.140625" style="7" hidden="1" customWidth="1"/>
    <col min="142" max="142" width="6.7109375" style="7" hidden="1" customWidth="1"/>
    <col min="143" max="143" width="7.5703125" style="7" hidden="1" customWidth="1"/>
    <col min="144" max="144" width="6.7109375" style="7" hidden="1" customWidth="1"/>
    <col min="145" max="145" width="6" style="7" hidden="1" customWidth="1"/>
    <col min="146" max="146" width="9.28515625" style="7" hidden="1" customWidth="1"/>
    <col min="147" max="148" width="9.140625" style="7" hidden="1" customWidth="1"/>
    <col min="149" max="154" width="9.28515625" style="7" hidden="1" customWidth="1"/>
    <col min="155" max="155" width="8.5703125" style="7" hidden="1" customWidth="1"/>
    <col min="156" max="156" width="10.7109375" style="7" customWidth="1"/>
    <col min="157" max="157" width="15.42578125" style="19" customWidth="1"/>
    <col min="158" max="158" width="13.5703125" style="7" customWidth="1"/>
    <col min="159" max="159" width="9.140625" style="7"/>
    <col min="160" max="160" width="11.140625" style="7" bestFit="1" customWidth="1"/>
    <col min="161" max="16384" width="9.140625" style="7"/>
  </cols>
  <sheetData>
    <row r="1" spans="1:160" x14ac:dyDescent="0.25">
      <c r="C1" s="2" t="s">
        <v>252</v>
      </c>
      <c r="D1" s="1" t="s">
        <v>253</v>
      </c>
    </row>
    <row r="2" spans="1:160" x14ac:dyDescent="0.25">
      <c r="C2" s="2" t="s">
        <v>62</v>
      </c>
      <c r="D2" s="1" t="s">
        <v>254</v>
      </c>
      <c r="J2" s="26">
        <f>318+20</f>
        <v>338</v>
      </c>
      <c r="K2" s="26">
        <f>500000/1330</f>
        <v>375.93984962406017</v>
      </c>
      <c r="L2" s="20">
        <f>35000/1330</f>
        <v>26.315789473684209</v>
      </c>
    </row>
    <row r="3" spans="1:160" x14ac:dyDescent="0.25">
      <c r="C3" s="2" t="s">
        <v>255</v>
      </c>
      <c r="D3" s="1" t="s">
        <v>256</v>
      </c>
    </row>
    <row r="4" spans="1:160" x14ac:dyDescent="0.25">
      <c r="C4" s="2" t="s">
        <v>257</v>
      </c>
      <c r="D4" s="1" t="s">
        <v>258</v>
      </c>
    </row>
    <row r="5" spans="1:160" x14ac:dyDescent="0.25"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7"/>
      <c r="AI5" s="87"/>
      <c r="AJ5" s="87"/>
      <c r="AK5" s="87"/>
      <c r="AL5" s="87"/>
      <c r="AM5" s="87"/>
      <c r="AN5" s="87"/>
      <c r="AO5" s="87"/>
      <c r="AP5" s="87"/>
      <c r="AQ5" s="87"/>
      <c r="AR5" s="87"/>
      <c r="AS5" s="87"/>
      <c r="AT5" s="87"/>
      <c r="AU5" s="87"/>
      <c r="AV5" s="87"/>
      <c r="AW5" s="87"/>
      <c r="AX5" s="87"/>
      <c r="AY5" s="87"/>
      <c r="AZ5" s="87"/>
      <c r="BA5" s="87"/>
      <c r="BB5" s="87"/>
      <c r="BC5" s="87"/>
      <c r="BD5" s="87"/>
      <c r="BE5" s="87"/>
      <c r="BF5" s="87"/>
      <c r="BG5" s="87"/>
      <c r="BH5" s="87"/>
      <c r="BI5" s="87"/>
      <c r="BJ5" s="87"/>
      <c r="BK5" s="87"/>
      <c r="BL5" s="87"/>
      <c r="BM5" s="87"/>
      <c r="BN5" s="87"/>
      <c r="BO5" s="87"/>
      <c r="BP5" s="87"/>
      <c r="BQ5" s="87"/>
      <c r="BR5" s="87"/>
      <c r="BS5" s="87"/>
      <c r="BT5" s="87"/>
      <c r="BU5" s="87"/>
      <c r="BV5" s="87"/>
      <c r="BW5" s="87"/>
      <c r="BX5" s="87"/>
      <c r="BY5" s="87"/>
      <c r="BZ5" s="87"/>
      <c r="CA5" s="87"/>
      <c r="CB5" s="87"/>
      <c r="CC5" s="87"/>
      <c r="CD5" s="87"/>
      <c r="CE5" s="87"/>
      <c r="CF5" s="87"/>
      <c r="CG5" s="87"/>
      <c r="CH5" s="87"/>
      <c r="CI5" s="87"/>
      <c r="CJ5" s="87"/>
      <c r="CK5" s="87"/>
      <c r="CL5" s="87"/>
      <c r="CM5" s="87"/>
      <c r="CN5" s="87"/>
      <c r="CO5" s="87"/>
      <c r="CP5" s="87"/>
      <c r="CQ5" s="87"/>
      <c r="CR5" s="87"/>
      <c r="CS5" s="87"/>
      <c r="CT5" s="87"/>
      <c r="CU5" s="87"/>
      <c r="CV5" s="87"/>
      <c r="CW5" s="87"/>
      <c r="CX5" s="87"/>
      <c r="CY5" s="87"/>
      <c r="CZ5" s="87"/>
      <c r="DA5" s="87"/>
      <c r="DB5" s="87"/>
      <c r="DC5" s="87"/>
      <c r="DD5" s="87"/>
      <c r="DE5" s="87"/>
      <c r="DF5" s="87"/>
      <c r="DG5" s="87"/>
      <c r="DH5" s="87"/>
      <c r="DI5" s="87"/>
      <c r="DJ5" s="87"/>
      <c r="DK5" s="87"/>
      <c r="DL5" s="87"/>
      <c r="DM5" s="87"/>
      <c r="DN5" s="87"/>
      <c r="DO5" s="87"/>
      <c r="DP5" s="87"/>
      <c r="DQ5" s="87"/>
      <c r="DR5" s="87"/>
      <c r="DS5" s="87"/>
      <c r="DT5" s="87"/>
      <c r="DU5" s="87"/>
      <c r="DV5" s="87"/>
      <c r="DW5" s="87"/>
      <c r="EC5" s="87"/>
      <c r="ED5" s="87"/>
      <c r="EE5" s="87"/>
      <c r="EF5" s="87"/>
      <c r="EG5" s="87"/>
      <c r="EH5" s="87"/>
      <c r="EI5" s="87"/>
      <c r="EJ5" s="87"/>
      <c r="EK5" s="87"/>
      <c r="EL5" s="87"/>
      <c r="EM5" s="87"/>
      <c r="EN5" s="87"/>
      <c r="EO5" s="87"/>
      <c r="EP5" s="87"/>
      <c r="EQ5" s="34"/>
      <c r="ER5" s="34"/>
      <c r="ES5" s="34"/>
      <c r="ET5" s="34"/>
      <c r="EU5" s="34"/>
      <c r="EV5" s="34"/>
      <c r="EW5" s="34"/>
      <c r="EX5" s="34"/>
      <c r="EY5" s="34"/>
    </row>
    <row r="6" spans="1:160" s="3" customFormat="1" ht="21.75" customHeight="1" x14ac:dyDescent="0.25">
      <c r="A6" s="90" t="s">
        <v>995</v>
      </c>
      <c r="B6" s="79" t="s">
        <v>5</v>
      </c>
      <c r="C6" s="88" t="s">
        <v>0</v>
      </c>
      <c r="D6" s="90" t="s">
        <v>1</v>
      </c>
      <c r="E6" s="92" t="s">
        <v>2</v>
      </c>
      <c r="F6" s="93"/>
      <c r="G6" s="93"/>
      <c r="H6" s="94"/>
      <c r="I6" s="90" t="s">
        <v>6</v>
      </c>
      <c r="J6" s="88" t="s">
        <v>3</v>
      </c>
      <c r="K6" s="89" t="s">
        <v>7</v>
      </c>
      <c r="L6" s="86" t="s">
        <v>1167</v>
      </c>
      <c r="M6" s="86" t="s">
        <v>12</v>
      </c>
      <c r="N6" s="86" t="s">
        <v>11</v>
      </c>
      <c r="O6" s="86" t="s">
        <v>10</v>
      </c>
      <c r="P6" s="79" t="s">
        <v>890</v>
      </c>
      <c r="Q6" s="79" t="s">
        <v>891</v>
      </c>
      <c r="R6" s="95" t="s">
        <v>15</v>
      </c>
      <c r="S6" s="77" t="s">
        <v>34</v>
      </c>
      <c r="T6" s="77" t="s">
        <v>35</v>
      </c>
      <c r="U6" s="77" t="s">
        <v>244</v>
      </c>
      <c r="V6" s="77" t="s">
        <v>245</v>
      </c>
      <c r="W6" s="77" t="s">
        <v>246</v>
      </c>
      <c r="X6" s="77" t="s">
        <v>249</v>
      </c>
      <c r="Y6" s="77" t="s">
        <v>251</v>
      </c>
      <c r="Z6" s="77" t="s">
        <v>264</v>
      </c>
      <c r="AA6" s="77" t="s">
        <v>263</v>
      </c>
      <c r="AB6" s="77" t="s">
        <v>262</v>
      </c>
      <c r="AC6" s="77" t="s">
        <v>265</v>
      </c>
      <c r="AD6" s="77" t="s">
        <v>266</v>
      </c>
      <c r="AE6" s="77" t="s">
        <v>267</v>
      </c>
      <c r="AF6" s="77" t="s">
        <v>270</v>
      </c>
      <c r="AG6" s="77" t="s">
        <v>272</v>
      </c>
      <c r="AH6" s="77" t="s">
        <v>273</v>
      </c>
      <c r="AI6" s="77" t="s">
        <v>274</v>
      </c>
      <c r="AJ6" s="77" t="s">
        <v>275</v>
      </c>
      <c r="AK6" s="77" t="s">
        <v>276</v>
      </c>
      <c r="AL6" s="77" t="s">
        <v>278</v>
      </c>
      <c r="AM6" s="77" t="s">
        <v>279</v>
      </c>
      <c r="AN6" s="77" t="s">
        <v>280</v>
      </c>
      <c r="AO6" s="77" t="s">
        <v>281</v>
      </c>
      <c r="AP6" s="77" t="s">
        <v>282</v>
      </c>
      <c r="AQ6" s="77" t="s">
        <v>284</v>
      </c>
      <c r="AR6" s="77" t="s">
        <v>285</v>
      </c>
      <c r="AS6" s="77" t="s">
        <v>287</v>
      </c>
      <c r="AT6" s="77" t="s">
        <v>288</v>
      </c>
      <c r="AU6" s="77" t="s">
        <v>880</v>
      </c>
      <c r="AV6" s="77" t="s">
        <v>881</v>
      </c>
      <c r="AW6" s="77" t="s">
        <v>889</v>
      </c>
      <c r="AX6" s="77" t="s">
        <v>895</v>
      </c>
      <c r="AY6" s="77" t="s">
        <v>958</v>
      </c>
      <c r="AZ6" s="77" t="s">
        <v>959</v>
      </c>
      <c r="BA6" s="77" t="s">
        <v>961</v>
      </c>
      <c r="BB6" s="77" t="s">
        <v>962</v>
      </c>
      <c r="BC6" s="77" t="s">
        <v>963</v>
      </c>
      <c r="BD6" s="77" t="s">
        <v>964</v>
      </c>
      <c r="BE6" s="77" t="s">
        <v>981</v>
      </c>
      <c r="BF6" s="77" t="s">
        <v>982</v>
      </c>
      <c r="BG6" s="77" t="s">
        <v>983</v>
      </c>
      <c r="BH6" s="77" t="s">
        <v>991</v>
      </c>
      <c r="BI6" s="77" t="s">
        <v>992</v>
      </c>
      <c r="BJ6" s="77" t="s">
        <v>993</v>
      </c>
      <c r="BK6" s="77" t="s">
        <v>994</v>
      </c>
      <c r="BL6" s="77" t="s">
        <v>1004</v>
      </c>
      <c r="BM6" s="77" t="s">
        <v>1005</v>
      </c>
      <c r="BN6" s="77" t="s">
        <v>1006</v>
      </c>
      <c r="BO6" s="77" t="s">
        <v>1012</v>
      </c>
      <c r="BP6" s="77" t="s">
        <v>1013</v>
      </c>
      <c r="BQ6" s="77" t="s">
        <v>1035</v>
      </c>
      <c r="BR6" s="77" t="s">
        <v>1036</v>
      </c>
      <c r="BS6" s="77" t="s">
        <v>1047</v>
      </c>
      <c r="BT6" s="77" t="s">
        <v>1048</v>
      </c>
      <c r="BU6" s="77" t="s">
        <v>1053</v>
      </c>
      <c r="BV6" s="77" t="s">
        <v>1054</v>
      </c>
      <c r="BW6" s="77" t="s">
        <v>1055</v>
      </c>
      <c r="BX6" s="77" t="s">
        <v>1056</v>
      </c>
      <c r="BY6" s="77" t="s">
        <v>1057</v>
      </c>
      <c r="BZ6" s="77" t="s">
        <v>1058</v>
      </c>
      <c r="CA6" s="77" t="s">
        <v>1059</v>
      </c>
      <c r="CB6" s="77" t="s">
        <v>1060</v>
      </c>
      <c r="CC6" s="77" t="s">
        <v>1082</v>
      </c>
      <c r="CD6" s="77" t="s">
        <v>1083</v>
      </c>
      <c r="CE6" s="77" t="s">
        <v>1084</v>
      </c>
      <c r="CF6" s="77" t="s">
        <v>1086</v>
      </c>
      <c r="CG6" s="77" t="s">
        <v>1087</v>
      </c>
      <c r="CH6" s="77" t="s">
        <v>1089</v>
      </c>
      <c r="CI6" s="77" t="s">
        <v>1090</v>
      </c>
      <c r="CJ6" s="77" t="s">
        <v>1088</v>
      </c>
      <c r="CK6" s="77" t="s">
        <v>1091</v>
      </c>
      <c r="CL6" s="77" t="s">
        <v>1094</v>
      </c>
      <c r="CM6" s="77" t="s">
        <v>1095</v>
      </c>
      <c r="CN6" s="77" t="s">
        <v>1096</v>
      </c>
      <c r="CO6" s="77" t="s">
        <v>1097</v>
      </c>
      <c r="CP6" s="77" t="s">
        <v>1099</v>
      </c>
      <c r="CQ6" s="77" t="s">
        <v>1100</v>
      </c>
      <c r="CR6" s="77" t="s">
        <v>1101</v>
      </c>
      <c r="CS6" s="77" t="s">
        <v>1103</v>
      </c>
      <c r="CT6" s="77" t="s">
        <v>1104</v>
      </c>
      <c r="CU6" s="77" t="s">
        <v>1105</v>
      </c>
      <c r="CV6" s="77" t="s">
        <v>1106</v>
      </c>
      <c r="CW6" s="77" t="s">
        <v>1109</v>
      </c>
      <c r="CX6" s="77" t="s">
        <v>1110</v>
      </c>
      <c r="CY6" s="77" t="s">
        <v>1125</v>
      </c>
      <c r="CZ6" s="77" t="s">
        <v>1126</v>
      </c>
      <c r="DA6" s="77" t="s">
        <v>1131</v>
      </c>
      <c r="DB6" s="77" t="s">
        <v>1132</v>
      </c>
      <c r="DC6" s="77" t="s">
        <v>1133</v>
      </c>
      <c r="DD6" s="77" t="s">
        <v>1134</v>
      </c>
      <c r="DE6" s="77" t="s">
        <v>1136</v>
      </c>
      <c r="DF6" s="77" t="s">
        <v>1137</v>
      </c>
      <c r="DG6" s="77" t="s">
        <v>1142</v>
      </c>
      <c r="DH6" s="77" t="s">
        <v>1150</v>
      </c>
      <c r="DI6" s="77" t="s">
        <v>1151</v>
      </c>
      <c r="DJ6" s="77" t="s">
        <v>1155</v>
      </c>
      <c r="DK6" s="77" t="s">
        <v>1156</v>
      </c>
      <c r="DL6" s="77" t="s">
        <v>1160</v>
      </c>
      <c r="DM6" s="77" t="s">
        <v>1161</v>
      </c>
      <c r="DN6" s="77" t="s">
        <v>1162</v>
      </c>
      <c r="DO6" s="77" t="s">
        <v>1163</v>
      </c>
      <c r="DP6" s="77" t="s">
        <v>1165</v>
      </c>
      <c r="DQ6" s="77" t="s">
        <v>1168</v>
      </c>
      <c r="DR6" s="77" t="s">
        <v>1169</v>
      </c>
      <c r="DS6" s="77" t="s">
        <v>1170</v>
      </c>
      <c r="DT6" s="77" t="s">
        <v>1171</v>
      </c>
      <c r="DU6" s="77" t="s">
        <v>1172</v>
      </c>
      <c r="DV6" s="77" t="s">
        <v>1173</v>
      </c>
      <c r="DW6" s="82" t="s">
        <v>9</v>
      </c>
      <c r="DX6" s="86" t="s">
        <v>14</v>
      </c>
      <c r="DY6" s="81" t="s">
        <v>4</v>
      </c>
      <c r="EA6" s="85" t="s">
        <v>18</v>
      </c>
      <c r="EC6" s="77" t="s">
        <v>35</v>
      </c>
      <c r="ED6" s="77" t="s">
        <v>244</v>
      </c>
      <c r="EE6" s="77" t="s">
        <v>245</v>
      </c>
      <c r="EF6" s="77" t="s">
        <v>246</v>
      </c>
      <c r="EG6" s="77" t="s">
        <v>249</v>
      </c>
      <c r="EH6" s="77" t="s">
        <v>251</v>
      </c>
      <c r="EI6" s="77" t="s">
        <v>264</v>
      </c>
      <c r="EJ6" s="77" t="s">
        <v>263</v>
      </c>
      <c r="EK6" s="77" t="s">
        <v>262</v>
      </c>
      <c r="EL6" s="77" t="s">
        <v>265</v>
      </c>
      <c r="EM6" s="77" t="s">
        <v>266</v>
      </c>
      <c r="EN6" s="77" t="s">
        <v>267</v>
      </c>
      <c r="EO6" s="77" t="s">
        <v>270</v>
      </c>
      <c r="EP6" s="77" t="s">
        <v>272</v>
      </c>
      <c r="EQ6" s="77" t="s">
        <v>273</v>
      </c>
      <c r="ER6" s="77" t="s">
        <v>274</v>
      </c>
      <c r="ES6" s="77" t="s">
        <v>275</v>
      </c>
      <c r="ET6" s="77" t="s">
        <v>276</v>
      </c>
      <c r="EU6" s="77" t="s">
        <v>278</v>
      </c>
      <c r="EV6" s="77" t="s">
        <v>279</v>
      </c>
      <c r="EW6" s="77" t="s">
        <v>280</v>
      </c>
      <c r="EX6" s="77" t="s">
        <v>281</v>
      </c>
      <c r="EY6" s="77" t="s">
        <v>282</v>
      </c>
      <c r="EZ6" s="82" t="s">
        <v>13</v>
      </c>
      <c r="FA6" s="84" t="s">
        <v>14</v>
      </c>
      <c r="FB6" s="81" t="s">
        <v>4</v>
      </c>
      <c r="FC6" s="32"/>
      <c r="FD6" s="32"/>
    </row>
    <row r="7" spans="1:160" s="3" customFormat="1" ht="52.5" customHeight="1" x14ac:dyDescent="0.25">
      <c r="A7" s="91"/>
      <c r="B7" s="80"/>
      <c r="C7" s="88"/>
      <c r="D7" s="91"/>
      <c r="E7" s="43"/>
      <c r="F7" s="43"/>
      <c r="G7" s="48"/>
      <c r="H7" s="43"/>
      <c r="I7" s="91"/>
      <c r="J7" s="88"/>
      <c r="K7" s="89"/>
      <c r="L7" s="88"/>
      <c r="M7" s="86"/>
      <c r="N7" s="86"/>
      <c r="O7" s="86"/>
      <c r="P7" s="80"/>
      <c r="Q7" s="80"/>
      <c r="R7" s="96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8"/>
      <c r="AF7" s="78"/>
      <c r="AG7" s="78"/>
      <c r="AH7" s="78"/>
      <c r="AI7" s="78"/>
      <c r="AJ7" s="78"/>
      <c r="AK7" s="78"/>
      <c r="AL7" s="78"/>
      <c r="AM7" s="78"/>
      <c r="AN7" s="78"/>
      <c r="AO7" s="78"/>
      <c r="AP7" s="78"/>
      <c r="AQ7" s="78"/>
      <c r="AR7" s="78"/>
      <c r="AS7" s="78"/>
      <c r="AT7" s="78"/>
      <c r="AU7" s="78"/>
      <c r="AV7" s="78"/>
      <c r="AW7" s="78"/>
      <c r="AX7" s="78"/>
      <c r="AY7" s="78"/>
      <c r="AZ7" s="78"/>
      <c r="BA7" s="78"/>
      <c r="BB7" s="78"/>
      <c r="BC7" s="78"/>
      <c r="BD7" s="78"/>
      <c r="BE7" s="78"/>
      <c r="BF7" s="78"/>
      <c r="BG7" s="78"/>
      <c r="BH7" s="78"/>
      <c r="BI7" s="78"/>
      <c r="BJ7" s="78"/>
      <c r="BK7" s="78"/>
      <c r="BL7" s="78"/>
      <c r="BM7" s="78"/>
      <c r="BN7" s="78"/>
      <c r="BO7" s="78"/>
      <c r="BP7" s="78"/>
      <c r="BQ7" s="78"/>
      <c r="BR7" s="78"/>
      <c r="BS7" s="78"/>
      <c r="BT7" s="78"/>
      <c r="BU7" s="78"/>
      <c r="BV7" s="78"/>
      <c r="BW7" s="78"/>
      <c r="BX7" s="78"/>
      <c r="BY7" s="78"/>
      <c r="BZ7" s="78"/>
      <c r="CA7" s="78"/>
      <c r="CB7" s="78"/>
      <c r="CC7" s="78"/>
      <c r="CD7" s="78"/>
      <c r="CE7" s="78"/>
      <c r="CF7" s="78"/>
      <c r="CG7" s="78"/>
      <c r="CH7" s="78"/>
      <c r="CI7" s="78"/>
      <c r="CJ7" s="78"/>
      <c r="CK7" s="78"/>
      <c r="CL7" s="78"/>
      <c r="CM7" s="78"/>
      <c r="CN7" s="78"/>
      <c r="CO7" s="78"/>
      <c r="CP7" s="78"/>
      <c r="CQ7" s="78"/>
      <c r="CR7" s="78"/>
      <c r="CS7" s="78"/>
      <c r="CT7" s="78"/>
      <c r="CU7" s="78"/>
      <c r="CV7" s="78"/>
      <c r="CW7" s="78"/>
      <c r="CX7" s="78"/>
      <c r="CY7" s="78"/>
      <c r="CZ7" s="78"/>
      <c r="DA7" s="78"/>
      <c r="DB7" s="78"/>
      <c r="DC7" s="78"/>
      <c r="DD7" s="78"/>
      <c r="DE7" s="78"/>
      <c r="DF7" s="78"/>
      <c r="DG7" s="78"/>
      <c r="DH7" s="78"/>
      <c r="DI7" s="78"/>
      <c r="DJ7" s="78"/>
      <c r="DK7" s="78"/>
      <c r="DL7" s="78"/>
      <c r="DM7" s="78"/>
      <c r="DN7" s="78"/>
      <c r="DO7" s="78"/>
      <c r="DP7" s="78"/>
      <c r="DQ7" s="78"/>
      <c r="DR7" s="78"/>
      <c r="DS7" s="78"/>
      <c r="DT7" s="78"/>
      <c r="DU7" s="78"/>
      <c r="DV7" s="78"/>
      <c r="DW7" s="83"/>
      <c r="DX7" s="86"/>
      <c r="DY7" s="81"/>
      <c r="EA7" s="85"/>
      <c r="EC7" s="78"/>
      <c r="ED7" s="78"/>
      <c r="EE7" s="78"/>
      <c r="EF7" s="78"/>
      <c r="EG7" s="78"/>
      <c r="EH7" s="78"/>
      <c r="EI7" s="78"/>
      <c r="EJ7" s="78"/>
      <c r="EK7" s="78"/>
      <c r="EL7" s="78"/>
      <c r="EM7" s="78"/>
      <c r="EN7" s="78"/>
      <c r="EO7" s="78"/>
      <c r="EP7" s="78"/>
      <c r="EQ7" s="78"/>
      <c r="ER7" s="78"/>
      <c r="ES7" s="78"/>
      <c r="ET7" s="78"/>
      <c r="EU7" s="78"/>
      <c r="EV7" s="78"/>
      <c r="EW7" s="78"/>
      <c r="EX7" s="78"/>
      <c r="EY7" s="78"/>
      <c r="EZ7" s="83"/>
      <c r="FA7" s="84"/>
      <c r="FB7" s="81"/>
      <c r="FC7" s="32"/>
      <c r="FD7" s="32" t="s">
        <v>259</v>
      </c>
    </row>
    <row r="8" spans="1:160" hidden="1" x14ac:dyDescent="0.25">
      <c r="A8" s="4" t="s">
        <v>996</v>
      </c>
      <c r="B8" s="47">
        <v>1</v>
      </c>
      <c r="C8" s="5" t="s">
        <v>86</v>
      </c>
      <c r="D8" s="6" t="s">
        <v>87</v>
      </c>
      <c r="E8" s="6">
        <v>1</v>
      </c>
      <c r="F8" s="6" t="s">
        <v>58</v>
      </c>
      <c r="G8" s="6">
        <v>20</v>
      </c>
      <c r="H8" s="6" t="s">
        <v>59</v>
      </c>
      <c r="I8" s="28">
        <v>85102464</v>
      </c>
      <c r="J8" s="40" t="s">
        <v>63</v>
      </c>
      <c r="K8" s="31" t="s">
        <v>109</v>
      </c>
      <c r="L8" s="40">
        <v>0</v>
      </c>
      <c r="M8" s="4"/>
      <c r="N8" s="4"/>
      <c r="O8" s="4"/>
      <c r="P8" s="4"/>
      <c r="Q8" s="4"/>
      <c r="R8" s="4"/>
      <c r="S8" s="4">
        <v>25</v>
      </c>
      <c r="T8" s="4">
        <v>28</v>
      </c>
      <c r="U8" s="4">
        <v>60</v>
      </c>
      <c r="V8" s="4">
        <v>29</v>
      </c>
      <c r="W8" s="12">
        <v>42</v>
      </c>
      <c r="X8" s="12">
        <v>42</v>
      </c>
      <c r="Y8" s="6"/>
      <c r="Z8" s="6">
        <v>41</v>
      </c>
      <c r="AA8" s="6">
        <v>40</v>
      </c>
      <c r="AB8" s="6">
        <v>270</v>
      </c>
      <c r="AC8" s="6">
        <v>125</v>
      </c>
      <c r="AD8" s="6">
        <v>37</v>
      </c>
      <c r="AE8" s="6">
        <v>2</v>
      </c>
      <c r="AF8" s="6">
        <v>0</v>
      </c>
      <c r="AG8" s="33">
        <v>0</v>
      </c>
      <c r="AH8" s="33">
        <v>0</v>
      </c>
      <c r="AI8" s="33">
        <v>0</v>
      </c>
      <c r="AJ8" s="33">
        <v>0</v>
      </c>
      <c r="AK8" s="33">
        <v>2</v>
      </c>
      <c r="AL8" s="33">
        <v>0</v>
      </c>
      <c r="AM8" s="33">
        <v>0</v>
      </c>
      <c r="AN8" s="33">
        <v>0</v>
      </c>
      <c r="AO8" s="33">
        <v>0</v>
      </c>
      <c r="AP8" s="33">
        <v>0</v>
      </c>
      <c r="AQ8" s="33">
        <v>0</v>
      </c>
      <c r="AR8" s="33">
        <v>0</v>
      </c>
      <c r="AS8" s="33">
        <v>0</v>
      </c>
      <c r="AT8" s="33">
        <v>0</v>
      </c>
      <c r="AU8" s="33">
        <v>0</v>
      </c>
      <c r="AV8" s="33">
        <v>0</v>
      </c>
      <c r="AW8" s="33">
        <v>0</v>
      </c>
      <c r="AX8" s="33">
        <v>0</v>
      </c>
      <c r="AY8" s="33">
        <v>0</v>
      </c>
      <c r="AZ8" s="33">
        <v>0</v>
      </c>
      <c r="BA8" s="33">
        <v>0</v>
      </c>
      <c r="BB8" s="33">
        <v>0</v>
      </c>
      <c r="BC8" s="33">
        <v>0</v>
      </c>
      <c r="BD8" s="33">
        <v>0</v>
      </c>
      <c r="BE8" s="33">
        <v>0</v>
      </c>
      <c r="BF8" s="33">
        <v>0</v>
      </c>
      <c r="BG8" s="33">
        <v>0</v>
      </c>
      <c r="BH8" s="33">
        <v>0</v>
      </c>
      <c r="BI8" s="33">
        <v>0</v>
      </c>
      <c r="BJ8" s="33">
        <v>0</v>
      </c>
      <c r="BK8" s="33">
        <v>0</v>
      </c>
      <c r="BL8" s="33">
        <v>0</v>
      </c>
      <c r="BM8" s="33">
        <v>0</v>
      </c>
      <c r="BN8" s="33">
        <v>0</v>
      </c>
      <c r="BO8" s="33">
        <v>0</v>
      </c>
      <c r="BP8" s="33">
        <v>0</v>
      </c>
      <c r="BQ8" s="33">
        <v>0</v>
      </c>
      <c r="BR8" s="33">
        <v>0</v>
      </c>
      <c r="BS8" s="33">
        <v>0</v>
      </c>
      <c r="BT8" s="33">
        <v>0</v>
      </c>
      <c r="BU8" s="33">
        <v>0</v>
      </c>
      <c r="BV8" s="33">
        <v>0</v>
      </c>
      <c r="BW8" s="33">
        <v>0</v>
      </c>
      <c r="BX8" s="33">
        <v>0</v>
      </c>
      <c r="BY8" s="33">
        <v>0</v>
      </c>
      <c r="BZ8" s="33">
        <v>0</v>
      </c>
      <c r="CA8" s="33">
        <v>0</v>
      </c>
      <c r="CB8" s="33">
        <v>0</v>
      </c>
      <c r="CC8" s="33">
        <v>0</v>
      </c>
      <c r="CD8" s="33">
        <v>0</v>
      </c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3">
        <v>0</v>
      </c>
      <c r="CT8" s="33">
        <v>0</v>
      </c>
      <c r="CU8" s="33">
        <v>0</v>
      </c>
      <c r="CV8" s="33">
        <v>0</v>
      </c>
      <c r="CW8" s="33">
        <v>0</v>
      </c>
      <c r="CX8" s="33">
        <v>0</v>
      </c>
      <c r="CY8" s="33">
        <v>0</v>
      </c>
      <c r="CZ8" s="33">
        <v>0</v>
      </c>
      <c r="DA8" s="33">
        <v>0</v>
      </c>
      <c r="DB8" s="33">
        <v>0</v>
      </c>
      <c r="DC8" s="33">
        <v>0</v>
      </c>
      <c r="DD8" s="33">
        <v>0</v>
      </c>
      <c r="DE8" s="33">
        <v>0</v>
      </c>
      <c r="DF8" s="33">
        <v>0</v>
      </c>
      <c r="DG8" s="33">
        <v>0</v>
      </c>
      <c r="DH8" s="33">
        <v>0</v>
      </c>
      <c r="DI8" s="33">
        <v>0</v>
      </c>
      <c r="DJ8" s="33">
        <v>0</v>
      </c>
      <c r="DK8" s="33">
        <v>0</v>
      </c>
      <c r="DL8" s="33">
        <v>0</v>
      </c>
      <c r="DM8" s="33">
        <v>0</v>
      </c>
      <c r="DN8" s="33">
        <v>0</v>
      </c>
      <c r="DO8" s="33">
        <v>0</v>
      </c>
      <c r="DP8" s="33">
        <v>0</v>
      </c>
      <c r="DQ8" s="33">
        <v>0</v>
      </c>
      <c r="DR8" s="33">
        <v>0</v>
      </c>
      <c r="DS8" s="33">
        <v>0</v>
      </c>
      <c r="DT8" s="33">
        <v>0</v>
      </c>
      <c r="DU8" s="33">
        <v>0</v>
      </c>
      <c r="DV8" s="33">
        <v>0</v>
      </c>
      <c r="DW8" s="35">
        <f>AVERAGE(DQ8:DV8)</f>
        <v>0</v>
      </c>
      <c r="DX8" s="11">
        <f t="shared" ref="DX8:DX33" si="0">(L8+M8+N8+O8)-(P8+Q8+R8+DW8)</f>
        <v>0</v>
      </c>
      <c r="DY8" s="36">
        <f>(DW8*2)-DX8</f>
        <v>0</v>
      </c>
      <c r="DZ8" s="30"/>
      <c r="EA8" s="24">
        <v>0</v>
      </c>
      <c r="EB8" s="1"/>
      <c r="EC8" s="4">
        <v>45</v>
      </c>
      <c r="ED8" s="4">
        <v>242</v>
      </c>
      <c r="EE8" s="4">
        <v>234</v>
      </c>
      <c r="EF8" s="4">
        <v>45</v>
      </c>
      <c r="EG8" s="4">
        <v>40</v>
      </c>
      <c r="EH8" s="4">
        <v>155</v>
      </c>
      <c r="EI8" s="4">
        <v>9</v>
      </c>
      <c r="EJ8" s="4">
        <v>41</v>
      </c>
      <c r="EK8" s="4">
        <v>401</v>
      </c>
      <c r="EL8" s="4">
        <v>6</v>
      </c>
      <c r="EM8" s="4">
        <v>0</v>
      </c>
      <c r="EN8" s="4"/>
      <c r="EO8" s="4">
        <v>0</v>
      </c>
      <c r="EP8" s="33">
        <v>0</v>
      </c>
      <c r="EQ8" s="33">
        <v>0</v>
      </c>
      <c r="ER8" s="33">
        <v>0</v>
      </c>
      <c r="ES8" s="33">
        <v>0</v>
      </c>
      <c r="ET8" s="33">
        <v>0</v>
      </c>
      <c r="EU8" s="33">
        <v>0</v>
      </c>
      <c r="EV8" s="33">
        <v>0</v>
      </c>
      <c r="EW8" s="33">
        <v>0</v>
      </c>
      <c r="EX8" s="33">
        <v>0</v>
      </c>
      <c r="EY8" s="33">
        <v>0</v>
      </c>
      <c r="EZ8" s="12">
        <f>AVERAGE(ES8:EY8)</f>
        <v>0</v>
      </c>
      <c r="FA8" s="12">
        <f t="shared" ref="FA8:FA15" si="1">(L8+M8+N8+O8)-(R8+EZ8)</f>
        <v>0</v>
      </c>
      <c r="FB8" s="12">
        <f>(EZ8*2)-FA8</f>
        <v>0</v>
      </c>
      <c r="FC8" s="25"/>
      <c r="FD8" s="25">
        <f>EA8/32</f>
        <v>0</v>
      </c>
    </row>
    <row r="9" spans="1:160" hidden="1" x14ac:dyDescent="0.25">
      <c r="A9" s="4" t="s">
        <v>996</v>
      </c>
      <c r="B9" s="47">
        <v>2</v>
      </c>
      <c r="C9" s="5" t="s">
        <v>86</v>
      </c>
      <c r="D9" s="6" t="s">
        <v>87</v>
      </c>
      <c r="E9" s="6">
        <v>1</v>
      </c>
      <c r="F9" s="6" t="s">
        <v>58</v>
      </c>
      <c r="G9" s="6">
        <v>208</v>
      </c>
      <c r="H9" s="6" t="s">
        <v>59</v>
      </c>
      <c r="I9" s="28">
        <v>85102465</v>
      </c>
      <c r="J9" s="40" t="s">
        <v>62</v>
      </c>
      <c r="K9" s="31" t="s">
        <v>109</v>
      </c>
      <c r="L9" s="57">
        <v>0</v>
      </c>
      <c r="M9" s="4"/>
      <c r="N9" s="4"/>
      <c r="O9" s="4"/>
      <c r="P9" s="4"/>
      <c r="Q9" s="4"/>
      <c r="R9" s="4"/>
      <c r="S9" s="4">
        <v>41.04</v>
      </c>
      <c r="T9" s="4">
        <v>16</v>
      </c>
      <c r="U9" s="4">
        <v>17</v>
      </c>
      <c r="V9" s="4">
        <v>21.29</v>
      </c>
      <c r="W9" s="12">
        <v>32</v>
      </c>
      <c r="X9" s="12">
        <v>35</v>
      </c>
      <c r="Y9" s="22">
        <v>36.095999999999997</v>
      </c>
      <c r="Z9" s="6">
        <v>18</v>
      </c>
      <c r="AA9" s="6">
        <v>28</v>
      </c>
      <c r="AB9" s="6">
        <v>17</v>
      </c>
      <c r="AC9" s="6">
        <v>16.576923076923077</v>
      </c>
      <c r="AD9" s="6">
        <v>11</v>
      </c>
      <c r="AE9" s="6">
        <v>3</v>
      </c>
      <c r="AF9" s="6">
        <v>0</v>
      </c>
      <c r="AG9" s="33">
        <v>0</v>
      </c>
      <c r="AH9" s="33">
        <v>0</v>
      </c>
      <c r="AI9" s="33">
        <v>0</v>
      </c>
      <c r="AJ9" s="33">
        <v>0</v>
      </c>
      <c r="AK9" s="33">
        <v>1.9615384615384619</v>
      </c>
      <c r="AL9" s="33">
        <v>0</v>
      </c>
      <c r="AM9" s="33">
        <v>0</v>
      </c>
      <c r="AN9" s="33">
        <v>9.6153846153846159E-2</v>
      </c>
      <c r="AO9" s="33">
        <v>0</v>
      </c>
      <c r="AP9" s="33">
        <v>0</v>
      </c>
      <c r="AQ9" s="33">
        <v>3.8461538461538464E-2</v>
      </c>
      <c r="AR9" s="33">
        <v>0</v>
      </c>
      <c r="AS9" s="33">
        <v>0</v>
      </c>
      <c r="AT9" s="33">
        <v>0</v>
      </c>
      <c r="AU9" s="33">
        <v>4.807692307692308E-3</v>
      </c>
      <c r="AV9" s="33">
        <v>0</v>
      </c>
      <c r="AW9" s="33">
        <v>4.807692307692308E-3</v>
      </c>
      <c r="AX9" s="33">
        <v>0</v>
      </c>
      <c r="AY9" s="33">
        <v>0</v>
      </c>
      <c r="AZ9" s="33">
        <v>0</v>
      </c>
      <c r="BA9" s="33">
        <v>0</v>
      </c>
      <c r="BB9" s="33">
        <v>1</v>
      </c>
      <c r="BC9" s="33">
        <v>0</v>
      </c>
      <c r="BD9" s="33">
        <v>0</v>
      </c>
      <c r="BE9" s="33">
        <v>0</v>
      </c>
      <c r="BF9" s="33">
        <v>0</v>
      </c>
      <c r="BG9" s="33">
        <v>0</v>
      </c>
      <c r="BH9" s="33">
        <v>0</v>
      </c>
      <c r="BI9" s="33">
        <v>0</v>
      </c>
      <c r="BJ9" s="33">
        <v>0</v>
      </c>
      <c r="BK9" s="33">
        <v>0</v>
      </c>
      <c r="BL9" s="33">
        <v>0</v>
      </c>
      <c r="BM9" s="33">
        <v>0</v>
      </c>
      <c r="BN9" s="33">
        <v>0</v>
      </c>
      <c r="BO9" s="33">
        <v>0</v>
      </c>
      <c r="BP9" s="33">
        <v>0</v>
      </c>
      <c r="BQ9" s="33">
        <v>0</v>
      </c>
      <c r="BR9" s="33">
        <v>0</v>
      </c>
      <c r="BS9" s="33">
        <v>0</v>
      </c>
      <c r="BT9" s="33">
        <v>0</v>
      </c>
      <c r="BU9" s="33">
        <v>0</v>
      </c>
      <c r="BV9" s="33">
        <v>4.8076923076923073E-2</v>
      </c>
      <c r="BW9" s="33">
        <v>4.807692307692308E-3</v>
      </c>
      <c r="BX9" s="33">
        <v>0</v>
      </c>
      <c r="BY9" s="33">
        <v>0</v>
      </c>
      <c r="BZ9" s="33">
        <v>0</v>
      </c>
      <c r="CA9" s="33">
        <v>0</v>
      </c>
      <c r="CB9" s="33">
        <v>0</v>
      </c>
      <c r="CC9" s="33">
        <v>0</v>
      </c>
      <c r="CD9" s="33">
        <v>0</v>
      </c>
      <c r="CE9" s="33">
        <v>0</v>
      </c>
      <c r="CF9" s="33">
        <v>0</v>
      </c>
      <c r="CG9" s="33">
        <v>0</v>
      </c>
      <c r="CH9" s="33">
        <v>0</v>
      </c>
      <c r="CI9" s="33">
        <v>0</v>
      </c>
      <c r="CJ9" s="33">
        <v>0</v>
      </c>
      <c r="CK9" s="33">
        <v>0</v>
      </c>
      <c r="CL9" s="33">
        <v>0</v>
      </c>
      <c r="CM9" s="33">
        <v>0</v>
      </c>
      <c r="CN9" s="33">
        <v>0</v>
      </c>
      <c r="CO9" s="33">
        <v>0</v>
      </c>
      <c r="CP9" s="33">
        <v>0</v>
      </c>
      <c r="CQ9" s="33">
        <v>0</v>
      </c>
      <c r="CR9" s="33">
        <v>0</v>
      </c>
      <c r="CS9" s="33">
        <v>0</v>
      </c>
      <c r="CT9" s="33">
        <v>0</v>
      </c>
      <c r="CU9" s="33">
        <v>0</v>
      </c>
      <c r="CV9" s="33">
        <v>0</v>
      </c>
      <c r="CW9" s="33">
        <v>0</v>
      </c>
      <c r="CX9" s="33">
        <v>0</v>
      </c>
      <c r="CY9" s="33">
        <v>0</v>
      </c>
      <c r="CZ9" s="33">
        <v>0</v>
      </c>
      <c r="DA9" s="33">
        <v>0</v>
      </c>
      <c r="DB9" s="33">
        <v>0</v>
      </c>
      <c r="DC9" s="33">
        <v>0</v>
      </c>
      <c r="DD9" s="33">
        <v>0</v>
      </c>
      <c r="DE9" s="33">
        <v>0</v>
      </c>
      <c r="DF9" s="33">
        <v>0</v>
      </c>
      <c r="DG9" s="33">
        <v>0</v>
      </c>
      <c r="DH9" s="33">
        <v>0</v>
      </c>
      <c r="DI9" s="33">
        <v>0</v>
      </c>
      <c r="DJ9" s="33">
        <v>0</v>
      </c>
      <c r="DK9" s="33">
        <v>0</v>
      </c>
      <c r="DL9" s="33">
        <v>0</v>
      </c>
      <c r="DM9" s="33">
        <v>0</v>
      </c>
      <c r="DN9" s="33">
        <v>0</v>
      </c>
      <c r="DO9" s="33">
        <v>0</v>
      </c>
      <c r="DP9" s="33">
        <v>0</v>
      </c>
      <c r="DQ9" s="33">
        <v>0</v>
      </c>
      <c r="DR9" s="33">
        <v>0</v>
      </c>
      <c r="DS9" s="33">
        <v>0</v>
      </c>
      <c r="DT9" s="33">
        <v>0</v>
      </c>
      <c r="DU9" s="33">
        <v>0</v>
      </c>
      <c r="DV9" s="33">
        <v>0</v>
      </c>
      <c r="DW9" s="35">
        <f t="shared" ref="DW9:DW33" si="2">AVERAGE(DQ9:DV9)</f>
        <v>0</v>
      </c>
      <c r="DX9" s="11">
        <f t="shared" si="0"/>
        <v>0</v>
      </c>
      <c r="DY9" s="36">
        <f t="shared" ref="DY9:DY33" si="3">(DW9*2)-DX9</f>
        <v>0</v>
      </c>
      <c r="EA9" s="24">
        <v>0</v>
      </c>
      <c r="EC9" s="4">
        <v>58</v>
      </c>
      <c r="ED9" s="4">
        <v>10</v>
      </c>
      <c r="EE9" s="4">
        <v>25</v>
      </c>
      <c r="EF9" s="4">
        <v>23</v>
      </c>
      <c r="EG9" s="4">
        <v>19</v>
      </c>
      <c r="EH9" s="4">
        <v>58</v>
      </c>
      <c r="EI9" s="4">
        <v>24</v>
      </c>
      <c r="EJ9" s="4">
        <v>5</v>
      </c>
      <c r="EK9" s="4">
        <v>2</v>
      </c>
      <c r="EL9" s="4">
        <v>2</v>
      </c>
      <c r="EM9" s="4">
        <v>6</v>
      </c>
      <c r="EN9" s="4"/>
      <c r="EO9" s="4">
        <v>0</v>
      </c>
      <c r="EP9" s="33">
        <v>0</v>
      </c>
      <c r="EQ9" s="33">
        <v>0</v>
      </c>
      <c r="ER9" s="33">
        <v>0</v>
      </c>
      <c r="ES9" s="33">
        <v>0</v>
      </c>
      <c r="ET9" s="33">
        <v>0</v>
      </c>
      <c r="EU9" s="33">
        <v>0</v>
      </c>
      <c r="EV9" s="33">
        <v>0</v>
      </c>
      <c r="EW9" s="33">
        <v>0</v>
      </c>
      <c r="EX9" s="33">
        <v>0</v>
      </c>
      <c r="EY9" s="33">
        <v>0</v>
      </c>
      <c r="EZ9" s="12">
        <f t="shared" ref="EZ9:EZ31" si="4">AVERAGE(ES9:EY9)</f>
        <v>0</v>
      </c>
      <c r="FA9" s="12">
        <f t="shared" si="1"/>
        <v>0</v>
      </c>
      <c r="FB9" s="12">
        <f t="shared" ref="FB9:FB31" si="5">(EZ9*2)-FA9</f>
        <v>0</v>
      </c>
      <c r="FC9" s="25"/>
      <c r="FD9" s="25">
        <f>EA9/4</f>
        <v>0</v>
      </c>
    </row>
    <row r="10" spans="1:160" hidden="1" x14ac:dyDescent="0.25">
      <c r="A10" s="4" t="s">
        <v>997</v>
      </c>
      <c r="B10" s="47">
        <v>3</v>
      </c>
      <c r="C10" s="5" t="s">
        <v>86</v>
      </c>
      <c r="D10" s="6" t="s">
        <v>89</v>
      </c>
      <c r="E10" s="6">
        <v>1</v>
      </c>
      <c r="F10" s="6" t="s">
        <v>58</v>
      </c>
      <c r="G10" s="6">
        <v>20</v>
      </c>
      <c r="H10" s="6" t="s">
        <v>59</v>
      </c>
      <c r="I10" s="31" t="s">
        <v>90</v>
      </c>
      <c r="J10" s="40" t="s">
        <v>63</v>
      </c>
      <c r="K10" s="31" t="s">
        <v>109</v>
      </c>
      <c r="L10" s="57">
        <v>119.02500000000009</v>
      </c>
      <c r="M10" s="4"/>
      <c r="N10" s="4">
        <v>96</v>
      </c>
      <c r="O10" s="4"/>
      <c r="P10" s="4"/>
      <c r="Q10" s="4"/>
      <c r="R10" s="4">
        <v>70</v>
      </c>
      <c r="S10" s="4">
        <v>24</v>
      </c>
      <c r="T10" s="4">
        <v>44</v>
      </c>
      <c r="U10" s="4">
        <v>30</v>
      </c>
      <c r="V10" s="4">
        <v>48</v>
      </c>
      <c r="W10" s="12">
        <v>38</v>
      </c>
      <c r="X10" s="12">
        <v>29</v>
      </c>
      <c r="Y10" s="6">
        <v>56</v>
      </c>
      <c r="Z10" s="6">
        <v>44</v>
      </c>
      <c r="AA10" s="6">
        <v>56</v>
      </c>
      <c r="AB10" s="6">
        <v>62</v>
      </c>
      <c r="AC10" s="6">
        <v>61</v>
      </c>
      <c r="AD10" s="6">
        <v>92</v>
      </c>
      <c r="AE10" s="6">
        <v>55</v>
      </c>
      <c r="AF10" s="6">
        <v>76</v>
      </c>
      <c r="AG10" s="33">
        <v>53</v>
      </c>
      <c r="AH10" s="33">
        <v>47</v>
      </c>
      <c r="AI10" s="33">
        <v>56.05</v>
      </c>
      <c r="AJ10" s="33">
        <v>60</v>
      </c>
      <c r="AK10" s="33">
        <v>48</v>
      </c>
      <c r="AL10" s="33">
        <v>93</v>
      </c>
      <c r="AM10" s="33">
        <v>83.3</v>
      </c>
      <c r="AN10" s="33">
        <v>93</v>
      </c>
      <c r="AO10" s="33">
        <v>91</v>
      </c>
      <c r="AP10" s="33">
        <v>91</v>
      </c>
      <c r="AQ10" s="33">
        <v>110</v>
      </c>
      <c r="AR10" s="33">
        <v>75</v>
      </c>
      <c r="AS10" s="33">
        <v>65</v>
      </c>
      <c r="AT10" s="33">
        <v>106.5</v>
      </c>
      <c r="AU10" s="33">
        <v>57</v>
      </c>
      <c r="AV10" s="33">
        <v>44</v>
      </c>
      <c r="AW10" s="33">
        <v>122</v>
      </c>
      <c r="AX10" s="33">
        <v>60</v>
      </c>
      <c r="AY10" s="33">
        <v>117</v>
      </c>
      <c r="AZ10" s="33">
        <v>122</v>
      </c>
      <c r="BA10" s="33">
        <v>59</v>
      </c>
      <c r="BB10" s="33">
        <v>127</v>
      </c>
      <c r="BC10" s="33">
        <v>33</v>
      </c>
      <c r="BD10" s="33">
        <v>92</v>
      </c>
      <c r="BE10" s="33">
        <v>101</v>
      </c>
      <c r="BF10" s="33">
        <v>36</v>
      </c>
      <c r="BG10" s="33">
        <v>113</v>
      </c>
      <c r="BH10" s="33">
        <v>143.1</v>
      </c>
      <c r="BI10" s="33">
        <v>66</v>
      </c>
      <c r="BJ10" s="33">
        <v>159</v>
      </c>
      <c r="BK10" s="33">
        <v>112</v>
      </c>
      <c r="BL10" s="33">
        <v>63</v>
      </c>
      <c r="BM10" s="33">
        <v>92</v>
      </c>
      <c r="BN10" s="33">
        <v>161</v>
      </c>
      <c r="BO10" s="33">
        <v>76</v>
      </c>
      <c r="BP10" s="33">
        <v>108</v>
      </c>
      <c r="BQ10" s="33">
        <v>41</v>
      </c>
      <c r="BR10" s="33">
        <v>53</v>
      </c>
      <c r="BS10" s="33">
        <v>83</v>
      </c>
      <c r="BT10" s="33">
        <v>52</v>
      </c>
      <c r="BU10" s="33">
        <v>108</v>
      </c>
      <c r="BV10" s="33">
        <v>113</v>
      </c>
      <c r="BW10" s="33">
        <v>90</v>
      </c>
      <c r="BX10" s="33">
        <v>118</v>
      </c>
      <c r="BY10" s="33">
        <v>33</v>
      </c>
      <c r="BZ10" s="33">
        <v>103</v>
      </c>
      <c r="CA10" s="33">
        <v>76</v>
      </c>
      <c r="CB10" s="33">
        <v>72</v>
      </c>
      <c r="CC10" s="33">
        <v>66</v>
      </c>
      <c r="CD10" s="33">
        <v>89</v>
      </c>
      <c r="CE10" s="33">
        <v>80</v>
      </c>
      <c r="CF10" s="33">
        <v>76</v>
      </c>
      <c r="CG10" s="33">
        <v>85</v>
      </c>
      <c r="CH10" s="33">
        <v>127</v>
      </c>
      <c r="CI10" s="33">
        <v>67</v>
      </c>
      <c r="CJ10" s="33">
        <v>78</v>
      </c>
      <c r="CK10" s="33">
        <v>53</v>
      </c>
      <c r="CL10" s="33">
        <v>22</v>
      </c>
      <c r="CM10" s="33">
        <v>73</v>
      </c>
      <c r="CN10" s="33">
        <v>62</v>
      </c>
      <c r="CO10" s="33">
        <v>68</v>
      </c>
      <c r="CP10" s="33">
        <v>136</v>
      </c>
      <c r="CQ10" s="33">
        <v>57</v>
      </c>
      <c r="CR10" s="33">
        <v>47</v>
      </c>
      <c r="CS10" s="33">
        <v>88</v>
      </c>
      <c r="CT10" s="33">
        <v>88</v>
      </c>
      <c r="CU10" s="33">
        <v>122</v>
      </c>
      <c r="CV10" s="33">
        <v>115</v>
      </c>
      <c r="CW10" s="33">
        <v>68</v>
      </c>
      <c r="CX10" s="33">
        <v>60</v>
      </c>
      <c r="CY10" s="33">
        <v>55</v>
      </c>
      <c r="CZ10" s="33">
        <v>73</v>
      </c>
      <c r="DA10" s="33">
        <v>40</v>
      </c>
      <c r="DB10" s="33">
        <v>50</v>
      </c>
      <c r="DC10" s="33">
        <v>43</v>
      </c>
      <c r="DD10" s="33">
        <v>42</v>
      </c>
      <c r="DE10" s="33">
        <v>36</v>
      </c>
      <c r="DF10" s="33">
        <v>82</v>
      </c>
      <c r="DG10" s="33">
        <v>55</v>
      </c>
      <c r="DH10" s="33">
        <v>63</v>
      </c>
      <c r="DI10" s="33">
        <v>43</v>
      </c>
      <c r="DJ10" s="33">
        <v>51</v>
      </c>
      <c r="DK10" s="33">
        <v>81</v>
      </c>
      <c r="DL10" s="33">
        <v>27</v>
      </c>
      <c r="DM10" s="33">
        <v>21</v>
      </c>
      <c r="DN10" s="33">
        <v>57</v>
      </c>
      <c r="DO10" s="33">
        <v>17</v>
      </c>
      <c r="DP10" s="33">
        <v>22</v>
      </c>
      <c r="DQ10" s="33">
        <v>29</v>
      </c>
      <c r="DR10" s="33">
        <v>27</v>
      </c>
      <c r="DS10" s="33">
        <v>32</v>
      </c>
      <c r="DT10" s="33">
        <v>36</v>
      </c>
      <c r="DU10" s="33">
        <v>36</v>
      </c>
      <c r="DV10" s="33">
        <v>67</v>
      </c>
      <c r="DW10" s="35">
        <f t="shared" si="2"/>
        <v>37.833333333333336</v>
      </c>
      <c r="DX10" s="11">
        <f t="shared" si="0"/>
        <v>107.19166666666675</v>
      </c>
      <c r="DY10" s="36">
        <f>(DW10*5)-DX10</f>
        <v>81.974999999999937</v>
      </c>
      <c r="DZ10" s="39"/>
      <c r="EA10" s="24">
        <v>0</v>
      </c>
      <c r="EB10" s="1" t="s">
        <v>1098</v>
      </c>
      <c r="EC10" s="4">
        <v>99</v>
      </c>
      <c r="ED10" s="4">
        <v>163</v>
      </c>
      <c r="EE10" s="4">
        <v>46</v>
      </c>
      <c r="EF10" s="4">
        <v>70</v>
      </c>
      <c r="EG10" s="4">
        <v>49</v>
      </c>
      <c r="EH10" s="4">
        <v>167</v>
      </c>
      <c r="EI10" s="4">
        <v>72</v>
      </c>
      <c r="EJ10" s="4">
        <v>26</v>
      </c>
      <c r="EK10" s="4">
        <v>51</v>
      </c>
      <c r="EL10" s="4">
        <v>40</v>
      </c>
      <c r="EM10" s="4">
        <v>74</v>
      </c>
      <c r="EN10" s="4">
        <v>40</v>
      </c>
      <c r="EO10" s="4">
        <v>83</v>
      </c>
      <c r="EP10" s="33">
        <v>20</v>
      </c>
      <c r="EQ10" s="33">
        <v>36</v>
      </c>
      <c r="ER10" s="33">
        <v>39</v>
      </c>
      <c r="ES10" s="33">
        <v>57</v>
      </c>
      <c r="ET10" s="33">
        <v>56</v>
      </c>
      <c r="EU10" s="33">
        <v>120</v>
      </c>
      <c r="EV10" s="33">
        <v>83</v>
      </c>
      <c r="EW10" s="33">
        <v>83</v>
      </c>
      <c r="EX10" s="33">
        <v>63</v>
      </c>
      <c r="EY10" s="33">
        <v>110</v>
      </c>
      <c r="EZ10" s="12">
        <f t="shared" si="4"/>
        <v>81.714285714285708</v>
      </c>
      <c r="FA10" s="12">
        <f t="shared" si="1"/>
        <v>63.310714285714369</v>
      </c>
      <c r="FB10" s="12">
        <f t="shared" si="5"/>
        <v>100.11785714285705</v>
      </c>
      <c r="FC10" s="25"/>
      <c r="FD10" s="44">
        <f>EA10/32</f>
        <v>0</v>
      </c>
    </row>
    <row r="11" spans="1:160" hidden="1" x14ac:dyDescent="0.25">
      <c r="A11" s="4" t="s">
        <v>997</v>
      </c>
      <c r="B11" s="47">
        <v>4</v>
      </c>
      <c r="C11" s="5" t="s">
        <v>86</v>
      </c>
      <c r="D11" s="6" t="s">
        <v>91</v>
      </c>
      <c r="E11" s="6">
        <v>1</v>
      </c>
      <c r="F11" s="6" t="s">
        <v>58</v>
      </c>
      <c r="G11" s="6">
        <v>20</v>
      </c>
      <c r="H11" s="6" t="s">
        <v>59</v>
      </c>
      <c r="I11" s="31" t="s">
        <v>92</v>
      </c>
      <c r="J11" s="40" t="s">
        <v>63</v>
      </c>
      <c r="K11" s="31" t="s">
        <v>109</v>
      </c>
      <c r="L11" s="57">
        <v>43.800000000000011</v>
      </c>
      <c r="M11" s="4"/>
      <c r="N11" s="4">
        <v>64</v>
      </c>
      <c r="O11" s="4"/>
      <c r="P11" s="4"/>
      <c r="Q11" s="4"/>
      <c r="R11" s="4">
        <f>25</f>
        <v>25</v>
      </c>
      <c r="S11" s="4">
        <v>72</v>
      </c>
      <c r="T11" s="4">
        <v>76</v>
      </c>
      <c r="U11" s="4">
        <v>69</v>
      </c>
      <c r="V11" s="4">
        <v>121</v>
      </c>
      <c r="W11" s="12">
        <v>122</v>
      </c>
      <c r="X11" s="12">
        <v>102</v>
      </c>
      <c r="Y11" s="6">
        <v>93</v>
      </c>
      <c r="Z11" s="6">
        <v>148</v>
      </c>
      <c r="AA11" s="6">
        <v>171</v>
      </c>
      <c r="AB11" s="6">
        <v>84</v>
      </c>
      <c r="AC11" s="6">
        <v>71</v>
      </c>
      <c r="AD11" s="6">
        <v>102</v>
      </c>
      <c r="AE11" s="6">
        <v>83</v>
      </c>
      <c r="AF11" s="6">
        <v>62</v>
      </c>
      <c r="AG11" s="33">
        <v>94</v>
      </c>
      <c r="AH11" s="33">
        <v>114.05</v>
      </c>
      <c r="AI11" s="33">
        <v>84.05</v>
      </c>
      <c r="AJ11" s="33">
        <v>116</v>
      </c>
      <c r="AK11" s="33">
        <v>85</v>
      </c>
      <c r="AL11" s="33">
        <v>165</v>
      </c>
      <c r="AM11" s="33">
        <v>137</v>
      </c>
      <c r="AN11" s="33">
        <v>96</v>
      </c>
      <c r="AO11" s="33">
        <v>73</v>
      </c>
      <c r="AP11" s="33">
        <v>64</v>
      </c>
      <c r="AQ11" s="33">
        <v>67</v>
      </c>
      <c r="AR11" s="33">
        <v>34</v>
      </c>
      <c r="AS11" s="33">
        <v>55</v>
      </c>
      <c r="AT11" s="33">
        <v>31.05</v>
      </c>
      <c r="AU11" s="33">
        <v>43</v>
      </c>
      <c r="AV11" s="33">
        <v>73</v>
      </c>
      <c r="AW11" s="33">
        <v>79</v>
      </c>
      <c r="AX11" s="33">
        <v>62</v>
      </c>
      <c r="AY11" s="33">
        <v>85</v>
      </c>
      <c r="AZ11" s="33">
        <v>63</v>
      </c>
      <c r="BA11" s="33">
        <v>63</v>
      </c>
      <c r="BB11" s="33">
        <v>69</v>
      </c>
      <c r="BC11" s="33">
        <v>51</v>
      </c>
      <c r="BD11" s="33">
        <v>45</v>
      </c>
      <c r="BE11" s="33">
        <v>101</v>
      </c>
      <c r="BF11" s="33">
        <v>25</v>
      </c>
      <c r="BG11" s="33">
        <v>32</v>
      </c>
      <c r="BH11" s="33">
        <v>59</v>
      </c>
      <c r="BI11" s="33">
        <v>75</v>
      </c>
      <c r="BJ11" s="33">
        <v>81</v>
      </c>
      <c r="BK11" s="33">
        <v>71</v>
      </c>
      <c r="BL11" s="33">
        <v>54</v>
      </c>
      <c r="BM11" s="33">
        <v>58</v>
      </c>
      <c r="BN11" s="33">
        <v>83</v>
      </c>
      <c r="BO11" s="33">
        <v>34</v>
      </c>
      <c r="BP11" s="33">
        <v>43</v>
      </c>
      <c r="BQ11" s="33">
        <v>12</v>
      </c>
      <c r="BR11" s="33">
        <v>58</v>
      </c>
      <c r="BS11" s="33">
        <v>49</v>
      </c>
      <c r="BT11" s="33">
        <v>38</v>
      </c>
      <c r="BU11" s="33">
        <v>69</v>
      </c>
      <c r="BV11" s="33">
        <v>76</v>
      </c>
      <c r="BW11" s="33">
        <v>47</v>
      </c>
      <c r="BX11" s="33">
        <v>45</v>
      </c>
      <c r="BY11" s="33">
        <v>26</v>
      </c>
      <c r="BZ11" s="33">
        <v>15</v>
      </c>
      <c r="CA11" s="33">
        <v>59</v>
      </c>
      <c r="CB11" s="33">
        <v>39</v>
      </c>
      <c r="CC11" s="33">
        <v>51</v>
      </c>
      <c r="CD11" s="33">
        <v>42</v>
      </c>
      <c r="CE11" s="33">
        <v>47</v>
      </c>
      <c r="CF11" s="33">
        <v>50</v>
      </c>
      <c r="CG11" s="33">
        <v>62</v>
      </c>
      <c r="CH11" s="33">
        <v>62</v>
      </c>
      <c r="CI11" s="33">
        <v>53</v>
      </c>
      <c r="CJ11" s="33">
        <v>43</v>
      </c>
      <c r="CK11" s="33">
        <v>37</v>
      </c>
      <c r="CL11" s="33">
        <v>26</v>
      </c>
      <c r="CM11" s="33">
        <v>42</v>
      </c>
      <c r="CN11" s="33">
        <v>31</v>
      </c>
      <c r="CO11" s="33">
        <v>58</v>
      </c>
      <c r="CP11" s="33">
        <v>75</v>
      </c>
      <c r="CQ11" s="33">
        <v>40</v>
      </c>
      <c r="CR11" s="33">
        <v>56</v>
      </c>
      <c r="CS11" s="33">
        <v>64</v>
      </c>
      <c r="CT11" s="33">
        <v>64</v>
      </c>
      <c r="CU11" s="33">
        <v>92</v>
      </c>
      <c r="CV11" s="33">
        <v>53</v>
      </c>
      <c r="CW11" s="33">
        <v>50</v>
      </c>
      <c r="CX11" s="33">
        <v>55</v>
      </c>
      <c r="CY11" s="33">
        <v>46</v>
      </c>
      <c r="CZ11" s="33">
        <v>51</v>
      </c>
      <c r="DA11" s="33">
        <v>20</v>
      </c>
      <c r="DB11" s="33">
        <v>37</v>
      </c>
      <c r="DC11" s="33">
        <v>27</v>
      </c>
      <c r="DD11" s="33">
        <v>43</v>
      </c>
      <c r="DE11" s="33">
        <v>41</v>
      </c>
      <c r="DF11" s="33">
        <v>43</v>
      </c>
      <c r="DG11" s="33">
        <v>39</v>
      </c>
      <c r="DH11" s="33">
        <v>30</v>
      </c>
      <c r="DI11" s="33">
        <v>16</v>
      </c>
      <c r="DJ11" s="33">
        <v>28.2</v>
      </c>
      <c r="DK11" s="33">
        <v>33</v>
      </c>
      <c r="DL11" s="33">
        <v>26</v>
      </c>
      <c r="DM11" s="33">
        <v>19</v>
      </c>
      <c r="DN11" s="33">
        <v>29</v>
      </c>
      <c r="DO11" s="33">
        <v>37</v>
      </c>
      <c r="DP11" s="33">
        <v>33</v>
      </c>
      <c r="DQ11" s="33">
        <v>15</v>
      </c>
      <c r="DR11" s="33">
        <v>16</v>
      </c>
      <c r="DS11" s="33">
        <v>31</v>
      </c>
      <c r="DT11" s="33">
        <v>33</v>
      </c>
      <c r="DU11" s="33">
        <v>12</v>
      </c>
      <c r="DV11" s="33">
        <v>15</v>
      </c>
      <c r="DW11" s="35">
        <f t="shared" si="2"/>
        <v>20.333333333333332</v>
      </c>
      <c r="DX11" s="11">
        <f t="shared" si="0"/>
        <v>62.466666666666683</v>
      </c>
      <c r="DY11" s="36">
        <f>(DW11*5)-DX11</f>
        <v>39.199999999999974</v>
      </c>
      <c r="DZ11" s="30"/>
      <c r="EA11" s="24">
        <v>0</v>
      </c>
      <c r="EB11" s="1" t="s">
        <v>1098</v>
      </c>
      <c r="EC11" s="4">
        <v>4</v>
      </c>
      <c r="ED11" s="4">
        <v>220</v>
      </c>
      <c r="EE11" s="4">
        <v>299</v>
      </c>
      <c r="EF11" s="4">
        <v>30</v>
      </c>
      <c r="EG11" s="4">
        <v>64</v>
      </c>
      <c r="EH11" s="4">
        <v>165</v>
      </c>
      <c r="EI11" s="4">
        <v>112</v>
      </c>
      <c r="EJ11" s="4">
        <v>166</v>
      </c>
      <c r="EK11" s="4">
        <v>161</v>
      </c>
      <c r="EL11" s="4">
        <v>94</v>
      </c>
      <c r="EM11" s="4">
        <v>93</v>
      </c>
      <c r="EN11" s="4">
        <v>67</v>
      </c>
      <c r="EO11" s="4">
        <v>45</v>
      </c>
      <c r="EP11" s="33">
        <v>49</v>
      </c>
      <c r="EQ11" s="33">
        <v>49</v>
      </c>
      <c r="ER11" s="33">
        <v>64</v>
      </c>
      <c r="ES11" s="33">
        <v>99</v>
      </c>
      <c r="ET11" s="33">
        <v>119</v>
      </c>
      <c r="EU11" s="33">
        <v>158</v>
      </c>
      <c r="EV11" s="33">
        <v>87</v>
      </c>
      <c r="EW11" s="33">
        <v>266</v>
      </c>
      <c r="EX11" s="33">
        <v>40</v>
      </c>
      <c r="EY11" s="33">
        <v>46</v>
      </c>
      <c r="EZ11" s="12">
        <f t="shared" si="4"/>
        <v>116.42857142857143</v>
      </c>
      <c r="FA11" s="12">
        <f t="shared" si="1"/>
        <v>-33.628571428571433</v>
      </c>
      <c r="FB11" s="12">
        <f t="shared" si="5"/>
        <v>266.48571428571427</v>
      </c>
      <c r="FC11" s="25"/>
      <c r="FD11" s="45">
        <f>EA11/32</f>
        <v>0</v>
      </c>
    </row>
    <row r="12" spans="1:160" hidden="1" x14ac:dyDescent="0.25">
      <c r="A12" s="4" t="s">
        <v>999</v>
      </c>
      <c r="B12" s="47">
        <v>5</v>
      </c>
      <c r="C12" s="5" t="s">
        <v>86</v>
      </c>
      <c r="D12" s="6" t="s">
        <v>93</v>
      </c>
      <c r="E12" s="6">
        <v>1</v>
      </c>
      <c r="F12" s="6" t="s">
        <v>58</v>
      </c>
      <c r="G12" s="6">
        <v>16</v>
      </c>
      <c r="H12" s="6" t="s">
        <v>59</v>
      </c>
      <c r="I12" s="31" t="s">
        <v>94</v>
      </c>
      <c r="J12" s="40" t="s">
        <v>63</v>
      </c>
      <c r="K12" s="31" t="s">
        <v>109</v>
      </c>
      <c r="L12" s="57">
        <v>10</v>
      </c>
      <c r="M12" s="4"/>
      <c r="N12" s="4"/>
      <c r="O12" s="4"/>
      <c r="P12" s="4"/>
      <c r="Q12" s="4"/>
      <c r="R12" s="4"/>
      <c r="S12" s="4">
        <v>49</v>
      </c>
      <c r="T12" s="4">
        <v>21</v>
      </c>
      <c r="U12" s="4">
        <v>48</v>
      </c>
      <c r="V12" s="4">
        <v>28</v>
      </c>
      <c r="W12" s="12">
        <v>6</v>
      </c>
      <c r="X12" s="12">
        <v>7</v>
      </c>
      <c r="Y12" s="6">
        <v>26</v>
      </c>
      <c r="Z12" s="6">
        <v>33</v>
      </c>
      <c r="AA12" s="6">
        <v>52</v>
      </c>
      <c r="AB12" s="6">
        <v>35</v>
      </c>
      <c r="AC12" s="6">
        <v>8</v>
      </c>
      <c r="AD12" s="6">
        <v>38</v>
      </c>
      <c r="AE12" s="6">
        <v>2</v>
      </c>
      <c r="AF12" s="6">
        <v>12</v>
      </c>
      <c r="AG12" s="33">
        <v>6</v>
      </c>
      <c r="AH12" s="33">
        <v>5</v>
      </c>
      <c r="AI12" s="33">
        <v>6.1875</v>
      </c>
      <c r="AJ12" s="33">
        <v>30</v>
      </c>
      <c r="AK12" s="33">
        <v>16</v>
      </c>
      <c r="AL12" s="33">
        <v>57</v>
      </c>
      <c r="AM12" s="33">
        <v>18</v>
      </c>
      <c r="AN12" s="33">
        <v>17</v>
      </c>
      <c r="AO12" s="33">
        <v>8</v>
      </c>
      <c r="AP12" s="33">
        <v>12</v>
      </c>
      <c r="AQ12" s="33">
        <v>5</v>
      </c>
      <c r="AR12" s="33">
        <v>10</v>
      </c>
      <c r="AS12" s="33">
        <v>10</v>
      </c>
      <c r="AT12" s="33">
        <v>2</v>
      </c>
      <c r="AU12" s="33">
        <v>8</v>
      </c>
      <c r="AV12" s="33">
        <v>21</v>
      </c>
      <c r="AW12" s="33">
        <v>32.07692307692308</v>
      </c>
      <c r="AX12" s="33">
        <v>20</v>
      </c>
      <c r="AY12" s="33">
        <v>24</v>
      </c>
      <c r="AZ12" s="33">
        <v>21</v>
      </c>
      <c r="BA12" s="33">
        <v>22</v>
      </c>
      <c r="BB12" s="33">
        <v>10</v>
      </c>
      <c r="BC12" s="33">
        <v>17</v>
      </c>
      <c r="BD12" s="33">
        <v>6</v>
      </c>
      <c r="BE12" s="33">
        <v>9</v>
      </c>
      <c r="BF12" s="33">
        <v>1</v>
      </c>
      <c r="BG12" s="33">
        <v>11</v>
      </c>
      <c r="BH12" s="33">
        <v>14</v>
      </c>
      <c r="BI12" s="33">
        <v>4</v>
      </c>
      <c r="BJ12" s="33">
        <v>24</v>
      </c>
      <c r="BK12" s="33">
        <v>27</v>
      </c>
      <c r="BL12" s="33">
        <v>17</v>
      </c>
      <c r="BM12" s="33">
        <v>0</v>
      </c>
      <c r="BN12" s="33">
        <v>12</v>
      </c>
      <c r="BO12" s="33">
        <v>6</v>
      </c>
      <c r="BP12" s="33">
        <v>5</v>
      </c>
      <c r="BQ12" s="33">
        <v>7</v>
      </c>
      <c r="BR12" s="33">
        <v>1</v>
      </c>
      <c r="BS12" s="33">
        <v>10</v>
      </c>
      <c r="BT12" s="33">
        <v>0</v>
      </c>
      <c r="BU12" s="33">
        <v>14</v>
      </c>
      <c r="BV12" s="33">
        <v>13</v>
      </c>
      <c r="BW12" s="33">
        <v>7</v>
      </c>
      <c r="BX12" s="33">
        <v>7</v>
      </c>
      <c r="BY12" s="33">
        <v>2</v>
      </c>
      <c r="BZ12" s="33">
        <v>3</v>
      </c>
      <c r="CA12" s="33">
        <v>0</v>
      </c>
      <c r="CB12" s="33">
        <v>0</v>
      </c>
      <c r="CC12" s="33">
        <v>0</v>
      </c>
      <c r="CD12" s="33">
        <v>0</v>
      </c>
      <c r="CE12" s="33">
        <v>0</v>
      </c>
      <c r="CF12" s="33">
        <v>0</v>
      </c>
      <c r="CG12" s="33">
        <v>3</v>
      </c>
      <c r="CH12" s="33">
        <v>4</v>
      </c>
      <c r="CI12" s="33">
        <v>1</v>
      </c>
      <c r="CJ12" s="33">
        <v>0</v>
      </c>
      <c r="CK12" s="33">
        <v>0</v>
      </c>
      <c r="CL12" s="33">
        <v>1</v>
      </c>
      <c r="CM12" s="33">
        <v>0</v>
      </c>
      <c r="CN12" s="33">
        <v>5</v>
      </c>
      <c r="CO12" s="33">
        <v>2</v>
      </c>
      <c r="CP12" s="33">
        <v>2</v>
      </c>
      <c r="CQ12" s="33">
        <v>0</v>
      </c>
      <c r="CR12" s="33">
        <v>0</v>
      </c>
      <c r="CS12" s="33">
        <v>0</v>
      </c>
      <c r="CT12" s="33">
        <v>0</v>
      </c>
      <c r="CU12" s="33">
        <v>7</v>
      </c>
      <c r="CV12" s="33">
        <v>6</v>
      </c>
      <c r="CW12" s="33">
        <v>0</v>
      </c>
      <c r="CX12" s="33">
        <v>0</v>
      </c>
      <c r="CY12" s="33">
        <v>0</v>
      </c>
      <c r="CZ12" s="33">
        <v>1</v>
      </c>
      <c r="DA12" s="33">
        <v>0</v>
      </c>
      <c r="DB12" s="33">
        <v>1</v>
      </c>
      <c r="DC12" s="33">
        <v>0</v>
      </c>
      <c r="DD12" s="33">
        <v>2</v>
      </c>
      <c r="DE12" s="33">
        <v>0</v>
      </c>
      <c r="DF12" s="33">
        <v>1</v>
      </c>
      <c r="DG12" s="33">
        <v>0</v>
      </c>
      <c r="DH12" s="33">
        <v>1</v>
      </c>
      <c r="DI12" s="33">
        <v>0</v>
      </c>
      <c r="DJ12" s="33">
        <v>0</v>
      </c>
      <c r="DK12" s="33">
        <v>0</v>
      </c>
      <c r="DL12" s="33">
        <v>1</v>
      </c>
      <c r="DM12" s="33">
        <v>0</v>
      </c>
      <c r="DN12" s="33">
        <v>0</v>
      </c>
      <c r="DO12" s="33">
        <v>0</v>
      </c>
      <c r="DP12" s="33">
        <v>0</v>
      </c>
      <c r="DQ12" s="33">
        <v>0</v>
      </c>
      <c r="DR12" s="33">
        <v>6</v>
      </c>
      <c r="DS12" s="33">
        <v>8</v>
      </c>
      <c r="DT12" s="33">
        <v>2</v>
      </c>
      <c r="DU12" s="33">
        <v>2</v>
      </c>
      <c r="DV12" s="33">
        <v>2</v>
      </c>
      <c r="DW12" s="35">
        <f t="shared" si="2"/>
        <v>3.3333333333333335</v>
      </c>
      <c r="DX12" s="11">
        <f t="shared" si="0"/>
        <v>6.6666666666666661</v>
      </c>
      <c r="DY12" s="36">
        <f>(DW12*5)-DX12</f>
        <v>10.000000000000002</v>
      </c>
      <c r="EA12" s="24">
        <v>0</v>
      </c>
      <c r="EB12" s="1" t="s">
        <v>260</v>
      </c>
      <c r="EC12" s="4">
        <v>28</v>
      </c>
      <c r="ED12" s="4">
        <v>202</v>
      </c>
      <c r="EE12" s="4">
        <v>124</v>
      </c>
      <c r="EF12" s="4">
        <v>5</v>
      </c>
      <c r="EG12" s="4">
        <v>0</v>
      </c>
      <c r="EH12" s="4">
        <v>27</v>
      </c>
      <c r="EI12" s="4">
        <v>82</v>
      </c>
      <c r="EJ12" s="4">
        <v>47</v>
      </c>
      <c r="EK12" s="4">
        <v>30</v>
      </c>
      <c r="EL12" s="4">
        <v>17</v>
      </c>
      <c r="EM12" s="4">
        <v>29</v>
      </c>
      <c r="EN12" s="4">
        <v>5</v>
      </c>
      <c r="EO12" s="4">
        <v>12</v>
      </c>
      <c r="EP12" s="33">
        <v>5</v>
      </c>
      <c r="EQ12" s="33">
        <v>0</v>
      </c>
      <c r="ER12" s="33">
        <v>8</v>
      </c>
      <c r="ES12" s="33">
        <v>21</v>
      </c>
      <c r="ET12" s="33">
        <v>19</v>
      </c>
      <c r="EU12" s="33">
        <v>51</v>
      </c>
      <c r="EV12" s="33">
        <v>17</v>
      </c>
      <c r="EW12" s="33">
        <v>44</v>
      </c>
      <c r="EX12" s="33">
        <v>8</v>
      </c>
      <c r="EY12" s="33">
        <v>14</v>
      </c>
      <c r="EZ12" s="12">
        <f t="shared" si="4"/>
        <v>24.857142857142858</v>
      </c>
      <c r="FA12" s="12">
        <f t="shared" si="1"/>
        <v>-14.857142857142858</v>
      </c>
      <c r="FB12" s="12">
        <f t="shared" si="5"/>
        <v>64.571428571428569</v>
      </c>
      <c r="FC12" s="25"/>
      <c r="FD12" s="45">
        <f>EA12/36</f>
        <v>0</v>
      </c>
    </row>
    <row r="13" spans="1:160" hidden="1" x14ac:dyDescent="0.25">
      <c r="A13" s="4" t="s">
        <v>997</v>
      </c>
      <c r="B13" s="47">
        <v>6</v>
      </c>
      <c r="C13" s="5" t="s">
        <v>86</v>
      </c>
      <c r="D13" s="6" t="s">
        <v>95</v>
      </c>
      <c r="E13" s="6">
        <v>1</v>
      </c>
      <c r="F13" s="6" t="s">
        <v>58</v>
      </c>
      <c r="G13" s="6">
        <v>20</v>
      </c>
      <c r="H13" s="6" t="s">
        <v>59</v>
      </c>
      <c r="I13" s="31" t="s">
        <v>96</v>
      </c>
      <c r="J13" s="40" t="s">
        <v>63</v>
      </c>
      <c r="K13" s="31" t="s">
        <v>109</v>
      </c>
      <c r="L13" s="57">
        <v>64</v>
      </c>
      <c r="M13" s="4"/>
      <c r="N13" s="4"/>
      <c r="O13" s="4"/>
      <c r="P13" s="4"/>
      <c r="Q13" s="4"/>
      <c r="R13" s="4">
        <f>70</f>
        <v>70</v>
      </c>
      <c r="S13" s="4"/>
      <c r="T13" s="4">
        <v>1</v>
      </c>
      <c r="U13" s="4"/>
      <c r="V13" s="4">
        <v>13</v>
      </c>
      <c r="W13" s="12">
        <v>0</v>
      </c>
      <c r="X13" s="12">
        <v>0</v>
      </c>
      <c r="Y13" s="6"/>
      <c r="Z13" s="6">
        <v>0</v>
      </c>
      <c r="AA13" s="6">
        <v>0</v>
      </c>
      <c r="AB13" s="6">
        <v>0</v>
      </c>
      <c r="AC13" s="6">
        <v>0</v>
      </c>
      <c r="AD13" s="6"/>
      <c r="AE13" s="6">
        <v>0</v>
      </c>
      <c r="AF13" s="6">
        <v>20</v>
      </c>
      <c r="AG13" s="33">
        <v>0</v>
      </c>
      <c r="AH13" s="33">
        <v>0</v>
      </c>
      <c r="AI13" s="33">
        <v>0</v>
      </c>
      <c r="AJ13" s="33">
        <v>0</v>
      </c>
      <c r="AK13" s="33">
        <v>9</v>
      </c>
      <c r="AL13" s="33">
        <v>15</v>
      </c>
      <c r="AM13" s="33">
        <v>10</v>
      </c>
      <c r="AN13" s="33">
        <v>0</v>
      </c>
      <c r="AO13" s="33">
        <v>0</v>
      </c>
      <c r="AP13" s="33">
        <v>10</v>
      </c>
      <c r="AQ13" s="33">
        <v>0</v>
      </c>
      <c r="AR13" s="33">
        <v>0</v>
      </c>
      <c r="AS13" s="33">
        <v>5</v>
      </c>
      <c r="AT13" s="33">
        <v>85</v>
      </c>
      <c r="AU13" s="33">
        <v>0</v>
      </c>
      <c r="AV13" s="33">
        <v>0</v>
      </c>
      <c r="AW13" s="33">
        <v>16</v>
      </c>
      <c r="AX13" s="33">
        <v>55</v>
      </c>
      <c r="AY13" s="33">
        <v>5</v>
      </c>
      <c r="AZ13" s="33">
        <v>30</v>
      </c>
      <c r="BA13" s="33">
        <v>0</v>
      </c>
      <c r="BB13" s="33">
        <v>0</v>
      </c>
      <c r="BC13" s="33">
        <v>0</v>
      </c>
      <c r="BD13" s="33">
        <v>0</v>
      </c>
      <c r="BE13" s="33">
        <v>0</v>
      </c>
      <c r="BF13" s="33">
        <v>0</v>
      </c>
      <c r="BG13" s="33">
        <v>15</v>
      </c>
      <c r="BH13" s="33">
        <v>9</v>
      </c>
      <c r="BI13" s="33">
        <v>0</v>
      </c>
      <c r="BJ13" s="33">
        <v>0</v>
      </c>
      <c r="BK13" s="33">
        <v>0</v>
      </c>
      <c r="BL13" s="33">
        <v>10</v>
      </c>
      <c r="BM13" s="33">
        <v>0</v>
      </c>
      <c r="BN13" s="33">
        <v>0</v>
      </c>
      <c r="BO13" s="33">
        <v>0</v>
      </c>
      <c r="BP13" s="33">
        <v>0</v>
      </c>
      <c r="BQ13" s="33">
        <v>0</v>
      </c>
      <c r="BR13" s="33">
        <v>0</v>
      </c>
      <c r="BS13" s="33">
        <v>0</v>
      </c>
      <c r="BT13" s="33">
        <v>0</v>
      </c>
      <c r="BU13" s="33">
        <v>0</v>
      </c>
      <c r="BV13" s="33">
        <v>0</v>
      </c>
      <c r="BW13" s="33">
        <v>0</v>
      </c>
      <c r="BX13" s="33">
        <v>0</v>
      </c>
      <c r="BY13" s="33">
        <v>0</v>
      </c>
      <c r="BZ13" s="33">
        <v>0</v>
      </c>
      <c r="CA13" s="33">
        <v>0</v>
      </c>
      <c r="CB13" s="33">
        <v>0</v>
      </c>
      <c r="CC13" s="33">
        <v>0</v>
      </c>
      <c r="CD13" s="33">
        <v>0</v>
      </c>
      <c r="CE13" s="33">
        <v>0</v>
      </c>
      <c r="CF13" s="33">
        <v>0</v>
      </c>
      <c r="CG13" s="33">
        <v>0</v>
      </c>
      <c r="CH13" s="33">
        <v>0</v>
      </c>
      <c r="CI13" s="33">
        <v>0</v>
      </c>
      <c r="CJ13" s="33">
        <v>0</v>
      </c>
      <c r="CK13" s="33">
        <v>0</v>
      </c>
      <c r="CL13" s="33">
        <v>0</v>
      </c>
      <c r="CM13" s="33">
        <v>0</v>
      </c>
      <c r="CN13" s="33">
        <v>0</v>
      </c>
      <c r="CO13" s="33">
        <v>0</v>
      </c>
      <c r="CP13" s="33">
        <v>0</v>
      </c>
      <c r="CQ13" s="33">
        <v>0</v>
      </c>
      <c r="CR13" s="33">
        <v>1</v>
      </c>
      <c r="CS13" s="33">
        <v>20</v>
      </c>
      <c r="CT13" s="33">
        <v>20</v>
      </c>
      <c r="CU13" s="33">
        <v>0</v>
      </c>
      <c r="CV13" s="33">
        <v>0</v>
      </c>
      <c r="CW13" s="33">
        <v>0</v>
      </c>
      <c r="CX13" s="33">
        <v>0</v>
      </c>
      <c r="CY13" s="33">
        <v>0</v>
      </c>
      <c r="CZ13" s="33">
        <v>0</v>
      </c>
      <c r="DA13" s="33">
        <v>0</v>
      </c>
      <c r="DB13" s="33">
        <v>0</v>
      </c>
      <c r="DC13" s="33">
        <v>0</v>
      </c>
      <c r="DD13" s="33">
        <v>20</v>
      </c>
      <c r="DE13" s="33">
        <v>0</v>
      </c>
      <c r="DF13" s="33">
        <v>0</v>
      </c>
      <c r="DG13" s="33">
        <v>0</v>
      </c>
      <c r="DH13" s="33">
        <v>0</v>
      </c>
      <c r="DI13" s="33">
        <v>0</v>
      </c>
      <c r="DJ13" s="33">
        <v>6</v>
      </c>
      <c r="DK13" s="33">
        <v>0</v>
      </c>
      <c r="DL13" s="33">
        <v>7</v>
      </c>
      <c r="DM13" s="33">
        <v>0</v>
      </c>
      <c r="DN13" s="33">
        <v>0</v>
      </c>
      <c r="DO13" s="33">
        <v>0</v>
      </c>
      <c r="DP13" s="33">
        <v>0</v>
      </c>
      <c r="DQ13" s="33">
        <v>0</v>
      </c>
      <c r="DR13" s="33">
        <v>0</v>
      </c>
      <c r="DS13" s="33">
        <v>0</v>
      </c>
      <c r="DT13" s="33">
        <v>0</v>
      </c>
      <c r="DU13" s="33">
        <v>0</v>
      </c>
      <c r="DV13" s="33">
        <v>0</v>
      </c>
      <c r="DW13" s="35">
        <f t="shared" si="2"/>
        <v>0</v>
      </c>
      <c r="DX13" s="11">
        <f t="shared" si="0"/>
        <v>-6</v>
      </c>
      <c r="DY13" s="36">
        <f>(DW13*4)-DX13</f>
        <v>6</v>
      </c>
      <c r="EA13" s="24">
        <v>0</v>
      </c>
      <c r="EC13" s="4">
        <v>50</v>
      </c>
      <c r="ED13" s="4">
        <v>14</v>
      </c>
      <c r="EE13" s="4">
        <v>14</v>
      </c>
      <c r="EF13" s="4"/>
      <c r="EG13" s="4">
        <v>0</v>
      </c>
      <c r="EH13" s="4"/>
      <c r="EI13" s="4">
        <v>0</v>
      </c>
      <c r="EJ13" s="4">
        <v>0</v>
      </c>
      <c r="EK13" s="4">
        <v>0</v>
      </c>
      <c r="EL13" s="4">
        <v>0</v>
      </c>
      <c r="EM13" s="4">
        <v>0</v>
      </c>
      <c r="EN13" s="4"/>
      <c r="EO13" s="4">
        <v>0</v>
      </c>
      <c r="EP13" s="33">
        <v>0</v>
      </c>
      <c r="EQ13" s="33">
        <v>0</v>
      </c>
      <c r="ER13" s="33">
        <v>0</v>
      </c>
      <c r="ES13" s="33">
        <v>0</v>
      </c>
      <c r="ET13" s="33">
        <v>0</v>
      </c>
      <c r="EU13" s="33">
        <v>0</v>
      </c>
      <c r="EV13" s="33">
        <v>110</v>
      </c>
      <c r="EW13" s="33">
        <v>0</v>
      </c>
      <c r="EX13" s="33">
        <v>0</v>
      </c>
      <c r="EY13" s="33">
        <v>0</v>
      </c>
      <c r="EZ13" s="12">
        <f t="shared" si="4"/>
        <v>15.714285714285714</v>
      </c>
      <c r="FA13" s="12">
        <f t="shared" si="1"/>
        <v>-21.714285714285708</v>
      </c>
      <c r="FB13" s="12">
        <f t="shared" si="5"/>
        <v>53.142857142857139</v>
      </c>
      <c r="FC13" s="25"/>
      <c r="FD13" s="45">
        <f>EA13/32</f>
        <v>0</v>
      </c>
    </row>
    <row r="14" spans="1:160" hidden="1" x14ac:dyDescent="0.25">
      <c r="A14" s="4" t="s">
        <v>998</v>
      </c>
      <c r="B14" s="47">
        <v>7</v>
      </c>
      <c r="C14" s="5" t="s">
        <v>86</v>
      </c>
      <c r="D14" s="6" t="s">
        <v>97</v>
      </c>
      <c r="E14" s="6">
        <v>1</v>
      </c>
      <c r="F14" s="6" t="s">
        <v>58</v>
      </c>
      <c r="G14" s="6">
        <v>208</v>
      </c>
      <c r="H14" s="6" t="s">
        <v>59</v>
      </c>
      <c r="I14" s="31" t="s">
        <v>98</v>
      </c>
      <c r="J14" s="40" t="s">
        <v>62</v>
      </c>
      <c r="K14" s="31" t="s">
        <v>109</v>
      </c>
      <c r="L14" s="57">
        <v>12.480770000000007</v>
      </c>
      <c r="M14" s="4"/>
      <c r="N14" s="4"/>
      <c r="O14" s="4"/>
      <c r="P14" s="4"/>
      <c r="Q14" s="4">
        <v>80</v>
      </c>
      <c r="R14" s="4">
        <f>90</f>
        <v>90</v>
      </c>
      <c r="S14" s="4">
        <v>47</v>
      </c>
      <c r="T14" s="4">
        <v>35.19</v>
      </c>
      <c r="U14" s="4">
        <v>45.33</v>
      </c>
      <c r="V14" s="4">
        <v>41.29</v>
      </c>
      <c r="W14" s="12">
        <v>94.4</v>
      </c>
      <c r="X14" s="12">
        <v>49.06</v>
      </c>
      <c r="Y14" s="21">
        <v>66.58</v>
      </c>
      <c r="Z14" s="6">
        <v>48.961538461538467</v>
      </c>
      <c r="AA14" s="6">
        <v>62.057692307692307</v>
      </c>
      <c r="AB14" s="6">
        <v>68.961538461538467</v>
      </c>
      <c r="AC14" s="6">
        <v>36.384615384615387</v>
      </c>
      <c r="AD14" s="6">
        <v>59</v>
      </c>
      <c r="AE14" s="6">
        <v>70.355769230769226</v>
      </c>
      <c r="AF14" s="6">
        <v>37.692307692307693</v>
      </c>
      <c r="AG14" s="33">
        <v>50.96153846153846</v>
      </c>
      <c r="AH14" s="33">
        <v>47.971153846153847</v>
      </c>
      <c r="AI14" s="33">
        <v>52.3125</v>
      </c>
      <c r="AJ14" s="33">
        <v>56.153846153846153</v>
      </c>
      <c r="AK14" s="33">
        <v>57.730769230769234</v>
      </c>
      <c r="AL14" s="33">
        <v>63.153846153846153</v>
      </c>
      <c r="AM14" s="33">
        <v>37.442307692307693</v>
      </c>
      <c r="AN14" s="33">
        <v>80.749999999999986</v>
      </c>
      <c r="AO14" s="33">
        <v>35.692307692307693</v>
      </c>
      <c r="AP14" s="33">
        <v>33.480769230769226</v>
      </c>
      <c r="AQ14" s="33">
        <v>33.57692307692308</v>
      </c>
      <c r="AR14" s="33">
        <v>17.384615384615387</v>
      </c>
      <c r="AS14" s="33">
        <v>17.576923076923077</v>
      </c>
      <c r="AT14" s="33">
        <v>89.392307692307696</v>
      </c>
      <c r="AU14" s="33">
        <v>27.96153846153846</v>
      </c>
      <c r="AV14" s="33">
        <v>41.46</v>
      </c>
      <c r="AW14" s="33">
        <v>36.019230769230774</v>
      </c>
      <c r="AX14" s="33">
        <v>36.57692307692308</v>
      </c>
      <c r="AY14" s="33">
        <v>23.865384615384617</v>
      </c>
      <c r="AZ14" s="33">
        <v>21.98076923076923</v>
      </c>
      <c r="BA14" s="33">
        <v>28.384615384615383</v>
      </c>
      <c r="BB14" s="33">
        <v>24.634615384615387</v>
      </c>
      <c r="BC14" s="33">
        <v>26.384615384615387</v>
      </c>
      <c r="BD14" s="33">
        <v>21.384615384615387</v>
      </c>
      <c r="BE14" s="33">
        <v>22.192307692307693</v>
      </c>
      <c r="BF14" s="33">
        <v>22.76923076923077</v>
      </c>
      <c r="BG14" s="33">
        <v>17.76923076923077</v>
      </c>
      <c r="BH14" s="33">
        <v>17.384615384615387</v>
      </c>
      <c r="BI14" s="33">
        <v>17</v>
      </c>
      <c r="BJ14" s="33">
        <v>18.096153846153847</v>
      </c>
      <c r="BK14" s="33">
        <v>19</v>
      </c>
      <c r="BL14" s="33">
        <v>24.096153846153847</v>
      </c>
      <c r="BM14" s="33">
        <v>18</v>
      </c>
      <c r="BN14" s="33">
        <v>16.076923076923077</v>
      </c>
      <c r="BO14" s="33">
        <v>8.3076923076923066</v>
      </c>
      <c r="BP14" s="33">
        <v>15.096153846153847</v>
      </c>
      <c r="BQ14" s="33">
        <v>4</v>
      </c>
      <c r="BR14" s="33">
        <v>17</v>
      </c>
      <c r="BS14" s="33">
        <v>13.576923076923077</v>
      </c>
      <c r="BT14" s="33">
        <v>11.096153846153847</v>
      </c>
      <c r="BU14" s="33">
        <v>6</v>
      </c>
      <c r="BV14" s="33">
        <v>28</v>
      </c>
      <c r="BW14" s="33">
        <v>13.288461538461538</v>
      </c>
      <c r="BX14" s="33">
        <v>14.182692307692308</v>
      </c>
      <c r="BY14" s="33">
        <v>7</v>
      </c>
      <c r="BZ14" s="33">
        <v>5.0048076923076925</v>
      </c>
      <c r="CA14" s="33">
        <v>9.0961538461538467</v>
      </c>
      <c r="CB14" s="33">
        <v>16</v>
      </c>
      <c r="CC14" s="33">
        <v>12</v>
      </c>
      <c r="CD14" s="33">
        <v>9</v>
      </c>
      <c r="CE14" s="33">
        <v>4</v>
      </c>
      <c r="CF14" s="33">
        <v>11</v>
      </c>
      <c r="CG14" s="33">
        <v>17</v>
      </c>
      <c r="CH14" s="33">
        <v>5.0961538461538467</v>
      </c>
      <c r="CI14" s="33">
        <v>13</v>
      </c>
      <c r="CJ14" s="33">
        <v>9.0961538461538467</v>
      </c>
      <c r="CK14" s="33">
        <v>22</v>
      </c>
      <c r="CL14" s="33">
        <v>15.288461538461538</v>
      </c>
      <c r="CM14" s="33">
        <v>6.865384615384615</v>
      </c>
      <c r="CN14" s="33">
        <v>7.2</v>
      </c>
      <c r="CO14" s="33">
        <v>14.84</v>
      </c>
      <c r="CP14" s="33">
        <v>23</v>
      </c>
      <c r="CQ14" s="33">
        <v>16.25</v>
      </c>
      <c r="CR14" s="33">
        <v>22</v>
      </c>
      <c r="CS14" s="33">
        <v>25.048076923076923</v>
      </c>
      <c r="CT14" s="33">
        <v>25.048076923076923</v>
      </c>
      <c r="CU14" s="33">
        <v>40</v>
      </c>
      <c r="CV14" s="33">
        <v>9</v>
      </c>
      <c r="CW14" s="33">
        <v>19</v>
      </c>
      <c r="CX14" s="33">
        <v>22</v>
      </c>
      <c r="CY14" s="33">
        <v>17</v>
      </c>
      <c r="CZ14" s="33">
        <v>48</v>
      </c>
      <c r="DA14" s="33">
        <v>64</v>
      </c>
      <c r="DB14" s="33">
        <v>96</v>
      </c>
      <c r="DC14" s="33">
        <v>302</v>
      </c>
      <c r="DD14" s="33">
        <v>101</v>
      </c>
      <c r="DE14" s="33">
        <v>7</v>
      </c>
      <c r="DF14" s="33">
        <v>24</v>
      </c>
      <c r="DG14" s="33">
        <v>67</v>
      </c>
      <c r="DH14" s="33">
        <v>16</v>
      </c>
      <c r="DI14" s="33">
        <v>93</v>
      </c>
      <c r="DJ14" s="33">
        <v>73</v>
      </c>
      <c r="DK14" s="33">
        <v>122</v>
      </c>
      <c r="DL14" s="33">
        <v>24</v>
      </c>
      <c r="DM14" s="33">
        <v>4</v>
      </c>
      <c r="DN14" s="33">
        <v>39</v>
      </c>
      <c r="DO14" s="33">
        <v>0.5</v>
      </c>
      <c r="DP14" s="33">
        <v>7</v>
      </c>
      <c r="DQ14" s="33">
        <v>10</v>
      </c>
      <c r="DR14" s="33">
        <v>5</v>
      </c>
      <c r="DS14" s="33">
        <v>42</v>
      </c>
      <c r="DT14" s="33">
        <v>11</v>
      </c>
      <c r="DU14" s="33">
        <v>51</v>
      </c>
      <c r="DV14" s="33">
        <v>90</v>
      </c>
      <c r="DW14" s="35">
        <f t="shared" si="2"/>
        <v>34.833333333333336</v>
      </c>
      <c r="DX14" s="11">
        <f t="shared" si="0"/>
        <v>-192.35256333333334</v>
      </c>
      <c r="DY14" s="36">
        <f>(DW14*4)-DX14</f>
        <v>331.68589666666668</v>
      </c>
      <c r="EA14" s="24">
        <v>0</v>
      </c>
      <c r="EB14" s="7" t="s">
        <v>1111</v>
      </c>
      <c r="EC14" s="4">
        <v>127</v>
      </c>
      <c r="ED14" s="4">
        <v>26</v>
      </c>
      <c r="EE14" s="4">
        <v>45</v>
      </c>
      <c r="EF14" s="4">
        <v>62</v>
      </c>
      <c r="EG14" s="4">
        <v>30</v>
      </c>
      <c r="EH14" s="4">
        <v>145</v>
      </c>
      <c r="EI14" s="4">
        <v>42</v>
      </c>
      <c r="EJ14" s="4">
        <v>43</v>
      </c>
      <c r="EK14" s="4">
        <v>95</v>
      </c>
      <c r="EL14" s="4">
        <v>44</v>
      </c>
      <c r="EM14" s="4">
        <v>52</v>
      </c>
      <c r="EN14" s="4">
        <v>56</v>
      </c>
      <c r="EO14" s="4">
        <v>24</v>
      </c>
      <c r="EP14" s="33">
        <v>37</v>
      </c>
      <c r="EQ14" s="33">
        <v>71</v>
      </c>
      <c r="ER14" s="33">
        <v>58</v>
      </c>
      <c r="ES14" s="33">
        <v>49</v>
      </c>
      <c r="ET14" s="33">
        <v>36</v>
      </c>
      <c r="EU14" s="33">
        <v>72</v>
      </c>
      <c r="EV14" s="33">
        <v>82</v>
      </c>
      <c r="EW14" s="33">
        <v>56</v>
      </c>
      <c r="EX14" s="33">
        <v>18</v>
      </c>
      <c r="EY14" s="33">
        <v>31</v>
      </c>
      <c r="EZ14" s="12">
        <f t="shared" si="4"/>
        <v>49.142857142857146</v>
      </c>
      <c r="FA14" s="12">
        <f t="shared" si="1"/>
        <v>-126.66208714285713</v>
      </c>
      <c r="FB14" s="12">
        <f t="shared" si="5"/>
        <v>224.94780142857144</v>
      </c>
      <c r="FC14" s="25"/>
      <c r="FD14" s="44">
        <f>EA14/4</f>
        <v>0</v>
      </c>
    </row>
    <row r="15" spans="1:160" hidden="1" x14ac:dyDescent="0.25">
      <c r="A15" s="4" t="s">
        <v>996</v>
      </c>
      <c r="B15" s="47">
        <v>8</v>
      </c>
      <c r="C15" s="5" t="s">
        <v>86</v>
      </c>
      <c r="D15" s="6" t="s">
        <v>99</v>
      </c>
      <c r="E15" s="6">
        <v>1</v>
      </c>
      <c r="F15" s="6" t="s">
        <v>58</v>
      </c>
      <c r="G15" s="6">
        <v>20</v>
      </c>
      <c r="H15" s="6" t="s">
        <v>59</v>
      </c>
      <c r="I15" s="29" t="s">
        <v>100</v>
      </c>
      <c r="J15" s="40" t="s">
        <v>63</v>
      </c>
      <c r="K15" s="31" t="s">
        <v>109</v>
      </c>
      <c r="L15" s="57">
        <v>12.050000000000182</v>
      </c>
      <c r="M15" s="4"/>
      <c r="N15" s="4">
        <f>288+640+640</f>
        <v>1568</v>
      </c>
      <c r="O15" s="4"/>
      <c r="P15" s="4"/>
      <c r="Q15" s="4">
        <f>200</f>
        <v>200</v>
      </c>
      <c r="R15" s="4"/>
      <c r="S15" s="4">
        <v>214</v>
      </c>
      <c r="T15" s="4">
        <v>114</v>
      </c>
      <c r="U15" s="4">
        <v>144</v>
      </c>
      <c r="V15" s="4">
        <v>229</v>
      </c>
      <c r="W15" s="12">
        <v>193</v>
      </c>
      <c r="X15" s="12">
        <v>249</v>
      </c>
      <c r="Y15" s="6">
        <v>344</v>
      </c>
      <c r="Z15" s="6">
        <v>286</v>
      </c>
      <c r="AA15" s="6">
        <v>279</v>
      </c>
      <c r="AB15" s="6">
        <v>144</v>
      </c>
      <c r="AC15" s="6">
        <v>86</v>
      </c>
      <c r="AD15" s="6">
        <v>150</v>
      </c>
      <c r="AE15" s="6">
        <v>273</v>
      </c>
      <c r="AF15" s="6">
        <v>226</v>
      </c>
      <c r="AG15" s="33">
        <v>295</v>
      </c>
      <c r="AH15" s="33">
        <v>252.5</v>
      </c>
      <c r="AI15" s="33">
        <v>235.55</v>
      </c>
      <c r="AJ15" s="33">
        <v>290</v>
      </c>
      <c r="AK15" s="33">
        <v>461</v>
      </c>
      <c r="AL15" s="33">
        <v>329</v>
      </c>
      <c r="AM15" s="33">
        <v>403</v>
      </c>
      <c r="AN15" s="33">
        <v>370</v>
      </c>
      <c r="AO15" s="33">
        <v>351</v>
      </c>
      <c r="AP15" s="33">
        <v>350</v>
      </c>
      <c r="AQ15" s="33">
        <v>241</v>
      </c>
      <c r="AR15" s="33">
        <v>304.5</v>
      </c>
      <c r="AS15" s="33">
        <v>191.5</v>
      </c>
      <c r="AT15" s="33">
        <v>215.1</v>
      </c>
      <c r="AU15" s="33">
        <v>299</v>
      </c>
      <c r="AV15" s="33">
        <v>225</v>
      </c>
      <c r="AW15" s="33">
        <v>190</v>
      </c>
      <c r="AX15" s="33">
        <v>285</v>
      </c>
      <c r="AY15" s="33">
        <v>288</v>
      </c>
      <c r="AZ15" s="33">
        <v>352</v>
      </c>
      <c r="BA15" s="33">
        <v>349</v>
      </c>
      <c r="BB15" s="33">
        <v>380</v>
      </c>
      <c r="BC15" s="33">
        <v>231</v>
      </c>
      <c r="BD15" s="33">
        <v>216</v>
      </c>
      <c r="BE15" s="33">
        <v>229</v>
      </c>
      <c r="BF15" s="33">
        <v>174.19230769230768</v>
      </c>
      <c r="BG15" s="33">
        <v>213</v>
      </c>
      <c r="BH15" s="33">
        <v>298</v>
      </c>
      <c r="BI15" s="33">
        <v>166</v>
      </c>
      <c r="BJ15" s="33">
        <v>223</v>
      </c>
      <c r="BK15" s="33">
        <v>296</v>
      </c>
      <c r="BL15" s="33">
        <v>271</v>
      </c>
      <c r="BM15" s="33">
        <v>264</v>
      </c>
      <c r="BN15" s="33">
        <v>470</v>
      </c>
      <c r="BO15" s="33">
        <v>314</v>
      </c>
      <c r="BP15" s="33">
        <v>354</v>
      </c>
      <c r="BQ15" s="33">
        <v>333</v>
      </c>
      <c r="BR15" s="33">
        <v>187</v>
      </c>
      <c r="BS15" s="33">
        <v>215</v>
      </c>
      <c r="BT15" s="33">
        <v>272</v>
      </c>
      <c r="BU15" s="33">
        <v>348</v>
      </c>
      <c r="BV15" s="33">
        <v>271</v>
      </c>
      <c r="BW15" s="33">
        <v>359</v>
      </c>
      <c r="BX15" s="33">
        <v>370</v>
      </c>
      <c r="BY15" s="33">
        <v>162</v>
      </c>
      <c r="BZ15" s="33">
        <v>229</v>
      </c>
      <c r="CA15" s="33">
        <v>266</v>
      </c>
      <c r="CB15" s="33">
        <v>260</v>
      </c>
      <c r="CC15" s="33">
        <v>195</v>
      </c>
      <c r="CD15" s="33">
        <v>205</v>
      </c>
      <c r="CE15" s="33">
        <v>178</v>
      </c>
      <c r="CF15" s="33">
        <v>277</v>
      </c>
      <c r="CG15" s="33">
        <v>259</v>
      </c>
      <c r="CH15" s="33">
        <v>252</v>
      </c>
      <c r="CI15" s="33">
        <v>203</v>
      </c>
      <c r="CJ15" s="33">
        <v>291</v>
      </c>
      <c r="CK15" s="33">
        <v>191</v>
      </c>
      <c r="CL15" s="33">
        <v>158</v>
      </c>
      <c r="CM15" s="33">
        <v>268</v>
      </c>
      <c r="CN15" s="33">
        <v>187</v>
      </c>
      <c r="CO15" s="33">
        <v>204</v>
      </c>
      <c r="CP15" s="33">
        <v>460.2</v>
      </c>
      <c r="CQ15" s="33">
        <v>139</v>
      </c>
      <c r="CR15" s="33">
        <v>239</v>
      </c>
      <c r="CS15" s="33">
        <v>431</v>
      </c>
      <c r="CT15" s="33">
        <v>431</v>
      </c>
      <c r="CU15" s="33">
        <v>564</v>
      </c>
      <c r="CV15" s="33">
        <v>669</v>
      </c>
      <c r="CW15" s="33">
        <v>293</v>
      </c>
      <c r="CX15" s="33">
        <v>530</v>
      </c>
      <c r="CY15" s="33">
        <v>310</v>
      </c>
      <c r="CZ15" s="33">
        <v>261</v>
      </c>
      <c r="DA15" s="33">
        <v>428</v>
      </c>
      <c r="DB15" s="33">
        <v>286</v>
      </c>
      <c r="DC15" s="33">
        <v>250</v>
      </c>
      <c r="DD15" s="33">
        <v>247</v>
      </c>
      <c r="DE15" s="33">
        <v>271</v>
      </c>
      <c r="DF15" s="33">
        <v>357</v>
      </c>
      <c r="DG15" s="33">
        <v>335.05</v>
      </c>
      <c r="DH15" s="33">
        <v>437</v>
      </c>
      <c r="DI15" s="33">
        <v>324</v>
      </c>
      <c r="DJ15" s="33">
        <v>476</v>
      </c>
      <c r="DK15" s="33">
        <v>339</v>
      </c>
      <c r="DL15" s="33">
        <v>371</v>
      </c>
      <c r="DM15" s="33">
        <v>385</v>
      </c>
      <c r="DN15" s="33">
        <v>210</v>
      </c>
      <c r="DO15" s="33">
        <v>66</v>
      </c>
      <c r="DP15" s="33">
        <v>240</v>
      </c>
      <c r="DQ15" s="33">
        <v>248</v>
      </c>
      <c r="DR15" s="33">
        <v>357</v>
      </c>
      <c r="DS15" s="33">
        <v>254</v>
      </c>
      <c r="DT15" s="33">
        <v>62</v>
      </c>
      <c r="DU15" s="33">
        <v>39</v>
      </c>
      <c r="DV15" s="33">
        <v>36</v>
      </c>
      <c r="DW15" s="35">
        <f t="shared" si="2"/>
        <v>166</v>
      </c>
      <c r="DX15" s="11">
        <f t="shared" si="0"/>
        <v>1214.0500000000002</v>
      </c>
      <c r="DY15" s="36">
        <f>(DW15*4)-DX15</f>
        <v>-550.05000000000018</v>
      </c>
      <c r="DZ15" s="30"/>
      <c r="EA15" s="24">
        <v>0</v>
      </c>
      <c r="EB15" s="7" t="s">
        <v>1098</v>
      </c>
      <c r="EC15" s="4">
        <v>151</v>
      </c>
      <c r="ED15" s="4">
        <v>127</v>
      </c>
      <c r="EE15" s="4">
        <v>534</v>
      </c>
      <c r="EF15" s="4">
        <v>95</v>
      </c>
      <c r="EG15" s="4">
        <v>334</v>
      </c>
      <c r="EH15" s="4">
        <v>645</v>
      </c>
      <c r="EI15" s="4">
        <v>409</v>
      </c>
      <c r="EJ15" s="4">
        <v>63</v>
      </c>
      <c r="EK15" s="4">
        <v>0</v>
      </c>
      <c r="EL15" s="4">
        <v>4</v>
      </c>
      <c r="EM15" s="4">
        <v>620</v>
      </c>
      <c r="EN15" s="4">
        <v>181</v>
      </c>
      <c r="EO15" s="4">
        <v>177</v>
      </c>
      <c r="EP15" s="33">
        <v>380</v>
      </c>
      <c r="EQ15" s="33">
        <v>250</v>
      </c>
      <c r="ER15" s="33">
        <v>162</v>
      </c>
      <c r="ES15" s="33">
        <v>206</v>
      </c>
      <c r="ET15" s="33">
        <v>514</v>
      </c>
      <c r="EU15" s="33">
        <v>400</v>
      </c>
      <c r="EV15" s="33">
        <v>414.25</v>
      </c>
      <c r="EW15" s="33">
        <v>483</v>
      </c>
      <c r="EX15" s="33">
        <v>236</v>
      </c>
      <c r="EY15" s="33">
        <v>386</v>
      </c>
      <c r="EZ15" s="12">
        <f t="shared" si="4"/>
        <v>377.03571428571428</v>
      </c>
      <c r="FA15" s="12">
        <f t="shared" si="1"/>
        <v>1203.014285714286</v>
      </c>
      <c r="FB15" s="12">
        <f t="shared" si="5"/>
        <v>-448.94285714285741</v>
      </c>
      <c r="FC15" s="25"/>
      <c r="FD15" s="25">
        <f>EA15/32</f>
        <v>0</v>
      </c>
    </row>
    <row r="16" spans="1:160" x14ac:dyDescent="0.25">
      <c r="A16" s="4" t="s">
        <v>996</v>
      </c>
      <c r="B16" s="47">
        <v>9</v>
      </c>
      <c r="C16" s="5" t="s">
        <v>86</v>
      </c>
      <c r="D16" s="6" t="s">
        <v>99</v>
      </c>
      <c r="E16" s="6">
        <v>1</v>
      </c>
      <c r="F16" s="6" t="s">
        <v>58</v>
      </c>
      <c r="G16" s="6">
        <v>208</v>
      </c>
      <c r="H16" s="6" t="s">
        <v>59</v>
      </c>
      <c r="I16" s="29" t="s">
        <v>101</v>
      </c>
      <c r="J16" s="40" t="s">
        <v>62</v>
      </c>
      <c r="K16" s="31" t="s">
        <v>109</v>
      </c>
      <c r="L16" s="57">
        <v>8</v>
      </c>
      <c r="M16" s="43"/>
      <c r="N16" s="43">
        <f>80</f>
        <v>80</v>
      </c>
      <c r="O16" s="43"/>
      <c r="P16" s="43"/>
      <c r="Q16" s="4"/>
      <c r="R16" s="4"/>
      <c r="S16" s="4">
        <v>5.9</v>
      </c>
      <c r="T16" s="4">
        <v>23.4</v>
      </c>
      <c r="U16" s="4">
        <f>31.17</f>
        <v>31.17</v>
      </c>
      <c r="V16" s="4">
        <v>11</v>
      </c>
      <c r="W16" s="12">
        <v>76.269230769230774</v>
      </c>
      <c r="X16" s="12">
        <v>76.06</v>
      </c>
      <c r="Y16" s="21">
        <v>31.35</v>
      </c>
      <c r="Z16" s="6">
        <v>20.39903846153846</v>
      </c>
      <c r="AA16" s="6">
        <v>25.346153846153847</v>
      </c>
      <c r="AB16" s="6">
        <v>49.903846153846153</v>
      </c>
      <c r="AC16" s="6">
        <v>65.875</v>
      </c>
      <c r="AD16" s="6">
        <v>116</v>
      </c>
      <c r="AE16" s="6">
        <v>86.692307692307693</v>
      </c>
      <c r="AF16" s="6">
        <v>19.721153846153847</v>
      </c>
      <c r="AG16" s="33">
        <v>30.848461538461539</v>
      </c>
      <c r="AH16" s="33">
        <v>44.963846153846148</v>
      </c>
      <c r="AI16" s="33">
        <v>52.331730769230766</v>
      </c>
      <c r="AJ16" s="33">
        <v>41.32692307692308</v>
      </c>
      <c r="AK16" s="33">
        <v>86.177884615384599</v>
      </c>
      <c r="AL16" s="33">
        <v>181.32692307692309</v>
      </c>
      <c r="AM16" s="33">
        <v>135.19711538461539</v>
      </c>
      <c r="AN16" s="33">
        <v>52.259615384615387</v>
      </c>
      <c r="AO16" s="33">
        <v>43.21153846153846</v>
      </c>
      <c r="AP16" s="33">
        <v>57.840384615384615</v>
      </c>
      <c r="AQ16" s="33">
        <v>78.40384615384616</v>
      </c>
      <c r="AR16" s="33">
        <v>53.596153846153847</v>
      </c>
      <c r="AS16" s="33">
        <v>25</v>
      </c>
      <c r="AT16" s="33">
        <v>162.58653846153845</v>
      </c>
      <c r="AU16" s="33">
        <v>52.384615384615387</v>
      </c>
      <c r="AV16" s="33">
        <v>92.384615384615387</v>
      </c>
      <c r="AW16" s="33">
        <v>138.09615384615387</v>
      </c>
      <c r="AX16" s="33">
        <v>73.442307692307693</v>
      </c>
      <c r="AY16" s="33">
        <v>90.144230769230774</v>
      </c>
      <c r="AZ16" s="33">
        <v>166.43269230769232</v>
      </c>
      <c r="BA16" s="33">
        <v>99.274038461538467</v>
      </c>
      <c r="BB16" s="33">
        <v>59.346153846153847</v>
      </c>
      <c r="BC16" s="33">
        <v>78.53365384615384</v>
      </c>
      <c r="BD16" s="33">
        <v>87.384615384615387</v>
      </c>
      <c r="BE16" s="33">
        <v>79</v>
      </c>
      <c r="BF16" s="33">
        <v>150.13461538461539</v>
      </c>
      <c r="BG16" s="33">
        <v>186</v>
      </c>
      <c r="BH16" s="33">
        <v>90</v>
      </c>
      <c r="BI16" s="33">
        <v>47.78846153846154</v>
      </c>
      <c r="BJ16" s="33">
        <v>121.54807692307692</v>
      </c>
      <c r="BK16" s="33">
        <v>97.192307692307693</v>
      </c>
      <c r="BL16" s="33">
        <v>110.81730769230771</v>
      </c>
      <c r="BM16" s="33">
        <v>60.192307692307693</v>
      </c>
      <c r="BN16" s="33">
        <v>84.15384615384616</v>
      </c>
      <c r="BO16" s="33">
        <v>68</v>
      </c>
      <c r="BP16" s="33">
        <v>101.96153846153845</v>
      </c>
      <c r="BQ16" s="33">
        <v>18.03846153846154</v>
      </c>
      <c r="BR16" s="33">
        <v>45.033653846153847</v>
      </c>
      <c r="BS16" s="33">
        <v>56.307692307692307</v>
      </c>
      <c r="BT16" s="33">
        <v>92.788461538461547</v>
      </c>
      <c r="BU16" s="33">
        <v>56.173076923076927</v>
      </c>
      <c r="BV16" s="33">
        <v>195.32692307692309</v>
      </c>
      <c r="BW16" s="33">
        <v>97.2</v>
      </c>
      <c r="BX16" s="33">
        <v>86.09615384615384</v>
      </c>
      <c r="BY16" s="33">
        <v>52.28846153846154</v>
      </c>
      <c r="BZ16" s="33">
        <v>73.67307692307692</v>
      </c>
      <c r="CA16" s="33">
        <v>64</v>
      </c>
      <c r="CB16" s="33">
        <v>54</v>
      </c>
      <c r="CC16" s="33">
        <v>109</v>
      </c>
      <c r="CD16" s="33">
        <v>40.17307692307692</v>
      </c>
      <c r="CE16" s="33">
        <v>42.192307692307693</v>
      </c>
      <c r="CF16" s="33">
        <v>62</v>
      </c>
      <c r="CG16" s="33">
        <v>53</v>
      </c>
      <c r="CH16" s="33">
        <v>51</v>
      </c>
      <c r="CI16" s="33">
        <v>61</v>
      </c>
      <c r="CJ16" s="33">
        <v>47</v>
      </c>
      <c r="CK16" s="33">
        <v>50.71153846153846</v>
      </c>
      <c r="CL16" s="33">
        <v>178.42307692307691</v>
      </c>
      <c r="CM16" s="33">
        <v>106</v>
      </c>
      <c r="CN16" s="33">
        <v>43</v>
      </c>
      <c r="CO16" s="33">
        <v>107.26</v>
      </c>
      <c r="CP16" s="33">
        <v>64.32692307692308</v>
      </c>
      <c r="CQ16" s="33">
        <v>151</v>
      </c>
      <c r="CR16" s="33">
        <v>217</v>
      </c>
      <c r="CS16" s="33">
        <v>100.09615384615384</v>
      </c>
      <c r="CT16" s="33">
        <v>100.09615384615384</v>
      </c>
      <c r="CU16" s="33">
        <v>108</v>
      </c>
      <c r="CV16" s="33">
        <v>269</v>
      </c>
      <c r="CW16" s="33">
        <v>268</v>
      </c>
      <c r="CX16" s="33">
        <v>293.07692307692309</v>
      </c>
      <c r="CY16" s="33">
        <v>117.92307692307692</v>
      </c>
      <c r="CZ16" s="33">
        <v>113</v>
      </c>
      <c r="DA16" s="33">
        <v>232</v>
      </c>
      <c r="DB16" s="33">
        <v>14</v>
      </c>
      <c r="DC16" s="33">
        <v>219</v>
      </c>
      <c r="DD16" s="33">
        <v>58</v>
      </c>
      <c r="DE16" s="33">
        <v>254</v>
      </c>
      <c r="DF16" s="33">
        <v>114</v>
      </c>
      <c r="DG16" s="33">
        <v>208</v>
      </c>
      <c r="DH16" s="33">
        <v>91</v>
      </c>
      <c r="DI16" s="33">
        <v>102</v>
      </c>
      <c r="DJ16" s="33">
        <v>97</v>
      </c>
      <c r="DK16" s="33">
        <v>81</v>
      </c>
      <c r="DL16" s="33">
        <v>93</v>
      </c>
      <c r="DM16" s="33">
        <v>41</v>
      </c>
      <c r="DN16" s="33">
        <v>32</v>
      </c>
      <c r="DO16" s="33">
        <v>13</v>
      </c>
      <c r="DP16" s="33">
        <v>86</v>
      </c>
      <c r="DQ16" s="33">
        <v>51</v>
      </c>
      <c r="DR16" s="33">
        <v>69</v>
      </c>
      <c r="DS16" s="33">
        <v>80</v>
      </c>
      <c r="DT16" s="33">
        <v>85</v>
      </c>
      <c r="DU16" s="33">
        <v>98</v>
      </c>
      <c r="DV16" s="33">
        <v>90.8</v>
      </c>
      <c r="DW16" s="35">
        <f t="shared" si="2"/>
        <v>78.966666666666669</v>
      </c>
      <c r="DX16" s="11">
        <f t="shared" si="0"/>
        <v>9.0333333333333314</v>
      </c>
      <c r="DY16" s="36">
        <f>(DW16*4)-DX16</f>
        <v>306.83333333333337</v>
      </c>
      <c r="DZ16" s="30"/>
      <c r="EA16" s="24">
        <f>80*3</f>
        <v>240</v>
      </c>
      <c r="EB16" s="38" t="s">
        <v>1111</v>
      </c>
      <c r="EC16" s="4">
        <v>149</v>
      </c>
      <c r="ED16" s="4">
        <v>26</v>
      </c>
      <c r="EE16" s="4">
        <v>11</v>
      </c>
      <c r="EF16" s="4">
        <f>55+60</f>
        <v>115</v>
      </c>
      <c r="EG16" s="4">
        <v>65</v>
      </c>
      <c r="EH16" s="4">
        <v>145</v>
      </c>
      <c r="EI16" s="4">
        <v>17</v>
      </c>
      <c r="EJ16" s="4">
        <v>32</v>
      </c>
      <c r="EK16" s="4">
        <v>60</v>
      </c>
      <c r="EL16" s="4">
        <v>53</v>
      </c>
      <c r="EM16" s="4">
        <v>54</v>
      </c>
      <c r="EN16" s="4">
        <v>51</v>
      </c>
      <c r="EO16" s="4">
        <v>98</v>
      </c>
      <c r="EP16" s="33">
        <v>32</v>
      </c>
      <c r="EQ16" s="33">
        <v>22</v>
      </c>
      <c r="ER16" s="33">
        <v>48</v>
      </c>
      <c r="ES16" s="33">
        <v>29</v>
      </c>
      <c r="ET16" s="33">
        <v>55</v>
      </c>
      <c r="EU16" s="33">
        <v>226</v>
      </c>
      <c r="EV16" s="33">
        <v>132</v>
      </c>
      <c r="EW16" s="33">
        <v>37</v>
      </c>
      <c r="EX16" s="33">
        <v>96</v>
      </c>
      <c r="EY16" s="33">
        <v>61</v>
      </c>
      <c r="EZ16" s="12">
        <f t="shared" si="4"/>
        <v>90.857142857142861</v>
      </c>
      <c r="FA16" s="12" t="e">
        <f>(L16+M16+#REF!+N16)-(R16+EZ16)</f>
        <v>#REF!</v>
      </c>
      <c r="FB16" s="12" t="e">
        <f t="shared" si="5"/>
        <v>#REF!</v>
      </c>
      <c r="FC16" s="25"/>
      <c r="FD16" s="25">
        <f>EA16/4</f>
        <v>60</v>
      </c>
    </row>
    <row r="17" spans="1:160" hidden="1" x14ac:dyDescent="0.25">
      <c r="A17" s="4" t="s">
        <v>1000</v>
      </c>
      <c r="B17" s="47">
        <v>10</v>
      </c>
      <c r="C17" s="5" t="s">
        <v>86</v>
      </c>
      <c r="D17" s="6" t="s">
        <v>102</v>
      </c>
      <c r="E17" s="6">
        <v>1</v>
      </c>
      <c r="F17" s="6" t="s">
        <v>58</v>
      </c>
      <c r="G17" s="6">
        <v>18</v>
      </c>
      <c r="H17" s="6" t="s">
        <v>59</v>
      </c>
      <c r="I17" s="31" t="s">
        <v>103</v>
      </c>
      <c r="J17" s="40" t="s">
        <v>63</v>
      </c>
      <c r="K17" s="31" t="s">
        <v>109</v>
      </c>
      <c r="L17" s="57">
        <v>14.777777777777771</v>
      </c>
      <c r="M17" s="4"/>
      <c r="N17" s="4">
        <v>36</v>
      </c>
      <c r="O17" s="4"/>
      <c r="P17" s="4"/>
      <c r="Q17" s="4"/>
      <c r="R17" s="4"/>
      <c r="S17" s="4">
        <v>58</v>
      </c>
      <c r="T17" s="4">
        <v>49</v>
      </c>
      <c r="U17" s="4">
        <v>57</v>
      </c>
      <c r="V17" s="4">
        <v>27</v>
      </c>
      <c r="W17" s="12">
        <v>79</v>
      </c>
      <c r="X17" s="12">
        <v>49</v>
      </c>
      <c r="Y17" s="6">
        <v>66</v>
      </c>
      <c r="Z17" s="6">
        <v>64</v>
      </c>
      <c r="AA17" s="6">
        <v>83</v>
      </c>
      <c r="AB17" s="6">
        <v>67</v>
      </c>
      <c r="AC17" s="6">
        <v>71</v>
      </c>
      <c r="AD17" s="6">
        <v>87</v>
      </c>
      <c r="AE17" s="6">
        <v>75</v>
      </c>
      <c r="AF17" s="6">
        <v>64</v>
      </c>
      <c r="AG17" s="33">
        <v>40</v>
      </c>
      <c r="AH17" s="33">
        <v>82</v>
      </c>
      <c r="AI17" s="33">
        <v>32</v>
      </c>
      <c r="AJ17" s="33">
        <v>36</v>
      </c>
      <c r="AK17" s="33">
        <v>62</v>
      </c>
      <c r="AL17" s="33">
        <v>83</v>
      </c>
      <c r="AM17" s="33">
        <v>90</v>
      </c>
      <c r="AN17" s="33">
        <v>91</v>
      </c>
      <c r="AO17" s="33">
        <v>64</v>
      </c>
      <c r="AP17" s="33">
        <v>37</v>
      </c>
      <c r="AQ17" s="33">
        <v>71</v>
      </c>
      <c r="AR17" s="33">
        <v>60</v>
      </c>
      <c r="AS17" s="33">
        <v>59</v>
      </c>
      <c r="AT17" s="33">
        <v>40.111111111111114</v>
      </c>
      <c r="AU17" s="33">
        <v>35</v>
      </c>
      <c r="AV17" s="33">
        <v>83</v>
      </c>
      <c r="AW17" s="33">
        <v>52</v>
      </c>
      <c r="AX17" s="33">
        <v>37</v>
      </c>
      <c r="AY17" s="33">
        <v>60</v>
      </c>
      <c r="AZ17" s="33">
        <v>44</v>
      </c>
      <c r="BA17" s="33">
        <v>49</v>
      </c>
      <c r="BB17" s="33">
        <v>40</v>
      </c>
      <c r="BC17" s="33">
        <v>37</v>
      </c>
      <c r="BD17" s="33">
        <v>30</v>
      </c>
      <c r="BE17" s="33">
        <v>44</v>
      </c>
      <c r="BF17" s="33">
        <v>25</v>
      </c>
      <c r="BG17" s="33">
        <v>28</v>
      </c>
      <c r="BH17" s="33">
        <v>44</v>
      </c>
      <c r="BI17" s="33">
        <v>42</v>
      </c>
      <c r="BJ17" s="33">
        <v>44</v>
      </c>
      <c r="BK17" s="33">
        <v>46</v>
      </c>
      <c r="BL17" s="33">
        <v>32</v>
      </c>
      <c r="BM17" s="33">
        <v>32</v>
      </c>
      <c r="BN17" s="33">
        <v>81</v>
      </c>
      <c r="BO17" s="33">
        <v>32</v>
      </c>
      <c r="BP17" s="33">
        <v>17</v>
      </c>
      <c r="BQ17" s="33">
        <v>14</v>
      </c>
      <c r="BR17" s="33">
        <v>22</v>
      </c>
      <c r="BS17" s="33">
        <v>19</v>
      </c>
      <c r="BT17" s="33">
        <v>40</v>
      </c>
      <c r="BU17" s="33">
        <v>25</v>
      </c>
      <c r="BV17" s="33">
        <v>31</v>
      </c>
      <c r="BW17" s="33">
        <v>19</v>
      </c>
      <c r="BX17" s="33">
        <v>47</v>
      </c>
      <c r="BY17" s="33">
        <v>15</v>
      </c>
      <c r="BZ17" s="33">
        <v>23</v>
      </c>
      <c r="CA17" s="33">
        <v>20</v>
      </c>
      <c r="CB17" s="33">
        <v>39</v>
      </c>
      <c r="CC17" s="33">
        <v>32</v>
      </c>
      <c r="CD17" s="33">
        <v>17</v>
      </c>
      <c r="CE17" s="33">
        <v>48</v>
      </c>
      <c r="CF17" s="33">
        <v>16</v>
      </c>
      <c r="CG17" s="33">
        <v>24</v>
      </c>
      <c r="CH17" s="33">
        <v>39</v>
      </c>
      <c r="CI17" s="33">
        <v>33</v>
      </c>
      <c r="CJ17" s="33">
        <v>33</v>
      </c>
      <c r="CK17" s="33">
        <v>5</v>
      </c>
      <c r="CL17" s="33">
        <v>1</v>
      </c>
      <c r="CM17" s="33">
        <v>20</v>
      </c>
      <c r="CN17" s="33">
        <v>32</v>
      </c>
      <c r="CO17" s="33">
        <v>26</v>
      </c>
      <c r="CP17" s="33">
        <v>19</v>
      </c>
      <c r="CQ17" s="33">
        <v>6</v>
      </c>
      <c r="CR17" s="33">
        <v>10</v>
      </c>
      <c r="CS17" s="33">
        <v>13</v>
      </c>
      <c r="CT17" s="33">
        <v>13</v>
      </c>
      <c r="CU17" s="33">
        <v>18</v>
      </c>
      <c r="CV17" s="33">
        <v>25</v>
      </c>
      <c r="CW17" s="33">
        <v>35</v>
      </c>
      <c r="CX17" s="33">
        <v>14</v>
      </c>
      <c r="CY17" s="33">
        <v>7</v>
      </c>
      <c r="CZ17" s="33">
        <v>28</v>
      </c>
      <c r="DA17" s="33">
        <v>6</v>
      </c>
      <c r="DB17" s="33">
        <v>22</v>
      </c>
      <c r="DC17" s="33">
        <v>7</v>
      </c>
      <c r="DD17" s="33">
        <v>15</v>
      </c>
      <c r="DE17" s="33">
        <v>19</v>
      </c>
      <c r="DF17" s="33">
        <v>18</v>
      </c>
      <c r="DG17" s="33">
        <v>20</v>
      </c>
      <c r="DH17" s="33">
        <v>16.222222222222221</v>
      </c>
      <c r="DI17" s="33">
        <v>32</v>
      </c>
      <c r="DJ17" s="33">
        <v>20</v>
      </c>
      <c r="DK17" s="33">
        <v>9</v>
      </c>
      <c r="DL17" s="33">
        <v>19</v>
      </c>
      <c r="DM17" s="33">
        <v>13</v>
      </c>
      <c r="DN17" s="33">
        <v>6</v>
      </c>
      <c r="DO17" s="33">
        <v>0</v>
      </c>
      <c r="DP17" s="33">
        <v>2</v>
      </c>
      <c r="DQ17" s="33">
        <v>16</v>
      </c>
      <c r="DR17" s="33">
        <v>4</v>
      </c>
      <c r="DS17" s="33">
        <v>12</v>
      </c>
      <c r="DT17" s="33">
        <v>11</v>
      </c>
      <c r="DU17" s="33">
        <v>6</v>
      </c>
      <c r="DV17" s="33">
        <v>19</v>
      </c>
      <c r="DW17" s="35">
        <f t="shared" si="2"/>
        <v>11.333333333333334</v>
      </c>
      <c r="DX17" s="11">
        <f t="shared" si="0"/>
        <v>39.444444444444436</v>
      </c>
      <c r="DY17" s="36">
        <f>(DW17*4)-DX17</f>
        <v>5.8888888888888999</v>
      </c>
      <c r="EA17" s="24">
        <v>0</v>
      </c>
      <c r="EB17" s="1" t="s">
        <v>260</v>
      </c>
      <c r="EC17" s="4">
        <v>102</v>
      </c>
      <c r="ED17" s="4">
        <v>72</v>
      </c>
      <c r="EE17" s="4">
        <v>222</v>
      </c>
      <c r="EF17" s="4">
        <v>88</v>
      </c>
      <c r="EG17" s="4">
        <v>101</v>
      </c>
      <c r="EH17" s="4">
        <v>207</v>
      </c>
      <c r="EI17" s="4">
        <v>38</v>
      </c>
      <c r="EJ17" s="4">
        <v>37</v>
      </c>
      <c r="EK17" s="4">
        <v>80</v>
      </c>
      <c r="EL17" s="4">
        <v>6</v>
      </c>
      <c r="EM17" s="4">
        <v>176</v>
      </c>
      <c r="EN17" s="4">
        <v>3</v>
      </c>
      <c r="EO17" s="4">
        <v>63</v>
      </c>
      <c r="EP17" s="33">
        <v>65</v>
      </c>
      <c r="EQ17" s="33">
        <v>94</v>
      </c>
      <c r="ER17" s="33">
        <v>23</v>
      </c>
      <c r="ES17" s="33">
        <v>17</v>
      </c>
      <c r="ET17" s="33">
        <v>71</v>
      </c>
      <c r="EU17" s="33">
        <v>120</v>
      </c>
      <c r="EV17" s="33">
        <v>101</v>
      </c>
      <c r="EW17" s="33">
        <v>106</v>
      </c>
      <c r="EX17" s="33">
        <v>2</v>
      </c>
      <c r="EY17" s="33">
        <v>29</v>
      </c>
      <c r="EZ17" s="12">
        <f t="shared" si="4"/>
        <v>63.714285714285715</v>
      </c>
      <c r="FA17" s="12">
        <f t="shared" ref="FA17:FA32" si="6">(L17+M17+N17+O17)-(R17+EZ17)</f>
        <v>-12.936507936507944</v>
      </c>
      <c r="FB17" s="12">
        <f t="shared" si="5"/>
        <v>140.36507936507937</v>
      </c>
      <c r="FC17" s="25"/>
      <c r="FD17" s="45">
        <f>EA17/36</f>
        <v>0</v>
      </c>
    </row>
    <row r="18" spans="1:160" hidden="1" x14ac:dyDescent="0.25">
      <c r="A18" s="4" t="s">
        <v>997</v>
      </c>
      <c r="B18" s="47">
        <v>11</v>
      </c>
      <c r="C18" s="5" t="s">
        <v>86</v>
      </c>
      <c r="D18" s="6" t="s">
        <v>162</v>
      </c>
      <c r="E18" s="6">
        <v>1</v>
      </c>
      <c r="F18" s="6" t="s">
        <v>58</v>
      </c>
      <c r="G18" s="6">
        <v>20</v>
      </c>
      <c r="H18" s="6" t="s">
        <v>59</v>
      </c>
      <c r="I18" s="31" t="s">
        <v>163</v>
      </c>
      <c r="J18" s="40" t="s">
        <v>63</v>
      </c>
      <c r="K18" s="31" t="s">
        <v>173</v>
      </c>
      <c r="L18" s="57">
        <v>30</v>
      </c>
      <c r="M18" s="4"/>
      <c r="N18" s="4"/>
      <c r="O18" s="4"/>
      <c r="P18" s="4"/>
      <c r="Q18" s="4"/>
      <c r="R18" s="4">
        <f>70</f>
        <v>70</v>
      </c>
      <c r="S18" s="4">
        <v>2</v>
      </c>
      <c r="T18" s="4"/>
      <c r="U18" s="4">
        <v>2</v>
      </c>
      <c r="V18" s="4">
        <v>2</v>
      </c>
      <c r="W18" s="12">
        <v>1</v>
      </c>
      <c r="X18" s="12">
        <v>4</v>
      </c>
      <c r="Y18" s="6">
        <v>9</v>
      </c>
      <c r="Z18" s="6">
        <v>30</v>
      </c>
      <c r="AA18" s="6">
        <v>17</v>
      </c>
      <c r="AB18" s="6">
        <v>33</v>
      </c>
      <c r="AC18" s="6">
        <v>13</v>
      </c>
      <c r="AD18" s="6"/>
      <c r="AE18" s="6">
        <v>0</v>
      </c>
      <c r="AF18" s="6">
        <v>47</v>
      </c>
      <c r="AG18" s="33">
        <v>2</v>
      </c>
      <c r="AH18" s="33">
        <v>7</v>
      </c>
      <c r="AI18" s="33">
        <v>6</v>
      </c>
      <c r="AJ18" s="33">
        <v>18</v>
      </c>
      <c r="AK18" s="33">
        <v>9</v>
      </c>
      <c r="AL18" s="33">
        <v>29</v>
      </c>
      <c r="AM18" s="33">
        <v>53</v>
      </c>
      <c r="AN18" s="33">
        <v>0</v>
      </c>
      <c r="AO18" s="33">
        <v>16</v>
      </c>
      <c r="AP18" s="33">
        <v>19</v>
      </c>
      <c r="AQ18" s="33">
        <v>4</v>
      </c>
      <c r="AR18" s="33">
        <v>2</v>
      </c>
      <c r="AS18" s="33">
        <v>6</v>
      </c>
      <c r="AT18" s="33">
        <v>15</v>
      </c>
      <c r="AU18" s="33">
        <v>20</v>
      </c>
      <c r="AV18" s="33">
        <v>25</v>
      </c>
      <c r="AW18" s="33">
        <v>2</v>
      </c>
      <c r="AX18" s="33">
        <v>14</v>
      </c>
      <c r="AY18" s="33">
        <v>32</v>
      </c>
      <c r="AZ18" s="33">
        <v>43</v>
      </c>
      <c r="BA18" s="33">
        <v>31</v>
      </c>
      <c r="BB18" s="33">
        <v>4</v>
      </c>
      <c r="BC18" s="33">
        <v>1</v>
      </c>
      <c r="BD18" s="33">
        <v>5</v>
      </c>
      <c r="BE18" s="33">
        <v>38</v>
      </c>
      <c r="BF18" s="33">
        <v>5</v>
      </c>
      <c r="BG18" s="33">
        <v>14</v>
      </c>
      <c r="BH18" s="33">
        <v>41</v>
      </c>
      <c r="BI18" s="33">
        <v>27</v>
      </c>
      <c r="BJ18" s="33">
        <v>44</v>
      </c>
      <c r="BK18" s="33">
        <v>54</v>
      </c>
      <c r="BL18" s="33">
        <v>3</v>
      </c>
      <c r="BM18" s="33">
        <v>1</v>
      </c>
      <c r="BN18" s="33">
        <v>51</v>
      </c>
      <c r="BO18" s="33">
        <v>49</v>
      </c>
      <c r="BP18" s="33">
        <v>34</v>
      </c>
      <c r="BQ18" s="33">
        <v>5</v>
      </c>
      <c r="BR18" s="33">
        <v>3</v>
      </c>
      <c r="BS18" s="33">
        <v>18</v>
      </c>
      <c r="BT18" s="33">
        <v>3</v>
      </c>
      <c r="BU18" s="33">
        <v>4</v>
      </c>
      <c r="BV18" s="33">
        <v>5</v>
      </c>
      <c r="BW18" s="33">
        <v>6</v>
      </c>
      <c r="BX18" s="33">
        <v>8</v>
      </c>
      <c r="BY18" s="33">
        <v>1</v>
      </c>
      <c r="BZ18" s="33">
        <v>31</v>
      </c>
      <c r="CA18" s="33">
        <v>0</v>
      </c>
      <c r="CB18" s="33">
        <v>0</v>
      </c>
      <c r="CC18" s="33">
        <v>0</v>
      </c>
      <c r="CD18" s="33">
        <v>5</v>
      </c>
      <c r="CE18" s="33">
        <v>1</v>
      </c>
      <c r="CF18" s="33">
        <v>0</v>
      </c>
      <c r="CG18" s="33">
        <v>17</v>
      </c>
      <c r="CH18" s="33">
        <v>3</v>
      </c>
      <c r="CI18" s="33">
        <v>0</v>
      </c>
      <c r="CJ18" s="33">
        <v>0</v>
      </c>
      <c r="CK18" s="33">
        <v>0</v>
      </c>
      <c r="CL18" s="33">
        <v>6</v>
      </c>
      <c r="CM18" s="33">
        <v>38.200000000000003</v>
      </c>
      <c r="CN18" s="33">
        <v>3</v>
      </c>
      <c r="CO18" s="33">
        <v>0</v>
      </c>
      <c r="CP18" s="33">
        <v>2</v>
      </c>
      <c r="CQ18" s="33">
        <v>0</v>
      </c>
      <c r="CR18" s="33">
        <v>0</v>
      </c>
      <c r="CS18" s="33">
        <v>1</v>
      </c>
      <c r="CT18" s="33">
        <v>1</v>
      </c>
      <c r="CU18" s="33">
        <v>1</v>
      </c>
      <c r="CV18" s="33">
        <v>10</v>
      </c>
      <c r="CW18" s="33">
        <v>0</v>
      </c>
      <c r="CX18" s="33">
        <v>2</v>
      </c>
      <c r="CY18" s="33">
        <v>0</v>
      </c>
      <c r="CZ18" s="33">
        <v>2</v>
      </c>
      <c r="DA18" s="33">
        <v>0</v>
      </c>
      <c r="DB18" s="33">
        <v>0</v>
      </c>
      <c r="DC18" s="33">
        <v>0</v>
      </c>
      <c r="DD18" s="33">
        <v>1</v>
      </c>
      <c r="DE18" s="33">
        <v>2</v>
      </c>
      <c r="DF18" s="33">
        <v>13</v>
      </c>
      <c r="DG18" s="33">
        <v>0</v>
      </c>
      <c r="DH18" s="33">
        <v>2</v>
      </c>
      <c r="DI18" s="33">
        <v>5</v>
      </c>
      <c r="DJ18" s="33">
        <v>0</v>
      </c>
      <c r="DK18" s="33">
        <v>0</v>
      </c>
      <c r="DL18" s="33">
        <v>19</v>
      </c>
      <c r="DM18" s="33">
        <v>3</v>
      </c>
      <c r="DN18" s="33">
        <v>4</v>
      </c>
      <c r="DO18" s="33">
        <v>4</v>
      </c>
      <c r="DP18" s="33">
        <v>14</v>
      </c>
      <c r="DQ18" s="33">
        <v>7</v>
      </c>
      <c r="DR18" s="33">
        <v>2</v>
      </c>
      <c r="DS18" s="33">
        <v>1</v>
      </c>
      <c r="DT18" s="33">
        <v>3</v>
      </c>
      <c r="DU18" s="33">
        <v>12</v>
      </c>
      <c r="DV18" s="33">
        <v>1</v>
      </c>
      <c r="DW18" s="35">
        <f t="shared" si="2"/>
        <v>4.333333333333333</v>
      </c>
      <c r="DX18" s="11">
        <f t="shared" si="0"/>
        <v>-44.333333333333329</v>
      </c>
      <c r="DY18" s="36">
        <f>(DW18*3)-DX18</f>
        <v>57.333333333333329</v>
      </c>
      <c r="DZ18" s="1" t="s">
        <v>261</v>
      </c>
      <c r="EA18" s="24">
        <v>0</v>
      </c>
      <c r="EB18" s="1" t="s">
        <v>1098</v>
      </c>
      <c r="EC18" s="4">
        <v>30</v>
      </c>
      <c r="ED18" s="4">
        <v>3</v>
      </c>
      <c r="EE18" s="4">
        <v>1</v>
      </c>
      <c r="EF18" s="4">
        <v>1</v>
      </c>
      <c r="EG18" s="4">
        <v>0</v>
      </c>
      <c r="EH18" s="4">
        <v>1</v>
      </c>
      <c r="EI18" s="4">
        <v>8</v>
      </c>
      <c r="EJ18" s="4">
        <v>25</v>
      </c>
      <c r="EK18" s="4">
        <v>3</v>
      </c>
      <c r="EL18" s="4">
        <v>0</v>
      </c>
      <c r="EM18" s="4">
        <v>20</v>
      </c>
      <c r="EN18" s="4"/>
      <c r="EO18" s="4">
        <v>46</v>
      </c>
      <c r="EP18" s="33">
        <v>0</v>
      </c>
      <c r="EQ18" s="33">
        <v>5</v>
      </c>
      <c r="ER18" s="33">
        <v>3</v>
      </c>
      <c r="ES18" s="33">
        <v>36</v>
      </c>
      <c r="ET18" s="33">
        <v>5</v>
      </c>
      <c r="EU18" s="33">
        <v>45</v>
      </c>
      <c r="EV18" s="33">
        <v>11</v>
      </c>
      <c r="EW18" s="33">
        <v>59</v>
      </c>
      <c r="EX18" s="33">
        <v>26</v>
      </c>
      <c r="EY18" s="33">
        <v>0</v>
      </c>
      <c r="EZ18" s="12">
        <f t="shared" si="4"/>
        <v>26</v>
      </c>
      <c r="FA18" s="12">
        <f t="shared" si="6"/>
        <v>-66</v>
      </c>
      <c r="FB18" s="12">
        <f t="shared" si="5"/>
        <v>118</v>
      </c>
      <c r="FC18" s="25"/>
      <c r="FD18" s="25">
        <f>EA18/32</f>
        <v>0</v>
      </c>
    </row>
    <row r="19" spans="1:160" hidden="1" x14ac:dyDescent="0.25">
      <c r="A19" s="4" t="s">
        <v>997</v>
      </c>
      <c r="B19" s="47">
        <v>12</v>
      </c>
      <c r="C19" s="5" t="s">
        <v>86</v>
      </c>
      <c r="D19" s="6" t="s">
        <v>164</v>
      </c>
      <c r="E19" s="6">
        <v>1</v>
      </c>
      <c r="F19" s="6" t="s">
        <v>58</v>
      </c>
      <c r="G19" s="6">
        <v>20</v>
      </c>
      <c r="H19" s="6" t="s">
        <v>59</v>
      </c>
      <c r="I19" s="40">
        <v>1161937</v>
      </c>
      <c r="J19" s="40" t="s">
        <v>63</v>
      </c>
      <c r="K19" s="31" t="s">
        <v>173</v>
      </c>
      <c r="L19" s="57">
        <v>0</v>
      </c>
      <c r="M19" s="4"/>
      <c r="N19" s="4"/>
      <c r="O19" s="4"/>
      <c r="P19" s="4"/>
      <c r="Q19" s="4"/>
      <c r="R19" s="4"/>
      <c r="S19" s="4"/>
      <c r="T19" s="4">
        <v>1</v>
      </c>
      <c r="U19" s="4"/>
      <c r="V19" s="4">
        <v>8</v>
      </c>
      <c r="W19" s="12">
        <v>0</v>
      </c>
      <c r="X19" s="12">
        <v>0</v>
      </c>
      <c r="Y19" s="6"/>
      <c r="Z19" s="6">
        <v>0</v>
      </c>
      <c r="AA19" s="6">
        <v>5</v>
      </c>
      <c r="AB19" s="6">
        <v>7</v>
      </c>
      <c r="AC19" s="6">
        <v>0</v>
      </c>
      <c r="AD19" s="6"/>
      <c r="AE19" s="6">
        <v>10</v>
      </c>
      <c r="AF19" s="6">
        <v>0</v>
      </c>
      <c r="AG19" s="33">
        <v>10</v>
      </c>
      <c r="AH19" s="33">
        <v>0</v>
      </c>
      <c r="AI19" s="33">
        <v>0</v>
      </c>
      <c r="AJ19" s="33">
        <v>0</v>
      </c>
      <c r="AK19" s="33">
        <v>0</v>
      </c>
      <c r="AL19" s="33">
        <v>0</v>
      </c>
      <c r="AM19" s="33">
        <v>0</v>
      </c>
      <c r="AN19" s="33">
        <v>0</v>
      </c>
      <c r="AO19" s="33">
        <v>0</v>
      </c>
      <c r="AP19" s="33">
        <v>1</v>
      </c>
      <c r="AQ19" s="33">
        <v>0</v>
      </c>
      <c r="AR19" s="33">
        <v>0</v>
      </c>
      <c r="AS19" s="33">
        <v>0</v>
      </c>
      <c r="AT19" s="33">
        <v>0</v>
      </c>
      <c r="AU19" s="33">
        <v>0</v>
      </c>
      <c r="AV19" s="33">
        <v>0</v>
      </c>
      <c r="AW19" s="33">
        <v>0</v>
      </c>
      <c r="AX19" s="33">
        <v>0</v>
      </c>
      <c r="AY19" s="33">
        <v>0</v>
      </c>
      <c r="AZ19" s="33">
        <v>0</v>
      </c>
      <c r="BA19" s="33">
        <v>0</v>
      </c>
      <c r="BB19" s="33">
        <v>0</v>
      </c>
      <c r="BC19" s="33">
        <v>0</v>
      </c>
      <c r="BD19" s="33">
        <v>0</v>
      </c>
      <c r="BE19" s="33">
        <v>0</v>
      </c>
      <c r="BF19" s="33">
        <v>0</v>
      </c>
      <c r="BG19" s="33">
        <v>0</v>
      </c>
      <c r="BH19" s="33">
        <v>0</v>
      </c>
      <c r="BI19" s="33">
        <v>0</v>
      </c>
      <c r="BJ19" s="33">
        <v>0</v>
      </c>
      <c r="BK19" s="33">
        <v>0</v>
      </c>
      <c r="BL19" s="33">
        <v>0</v>
      </c>
      <c r="BM19" s="33">
        <v>0</v>
      </c>
      <c r="BN19" s="33">
        <v>0</v>
      </c>
      <c r="BO19" s="33">
        <v>0</v>
      </c>
      <c r="BP19" s="33">
        <v>0</v>
      </c>
      <c r="BQ19" s="33">
        <v>0</v>
      </c>
      <c r="BR19" s="33">
        <v>0</v>
      </c>
      <c r="BS19" s="33">
        <v>0</v>
      </c>
      <c r="BT19" s="33">
        <v>0</v>
      </c>
      <c r="BU19" s="33">
        <v>0</v>
      </c>
      <c r="BV19" s="33">
        <v>0</v>
      </c>
      <c r="BW19" s="33">
        <v>0</v>
      </c>
      <c r="BX19" s="33">
        <v>0</v>
      </c>
      <c r="BY19" s="33">
        <v>0</v>
      </c>
      <c r="BZ19" s="33">
        <v>0</v>
      </c>
      <c r="CA19" s="33">
        <v>0</v>
      </c>
      <c r="CB19" s="33">
        <v>0</v>
      </c>
      <c r="CC19" s="33">
        <v>0</v>
      </c>
      <c r="CD19" s="33">
        <v>0</v>
      </c>
      <c r="CE19" s="33">
        <v>0</v>
      </c>
      <c r="CF19" s="33">
        <v>0</v>
      </c>
      <c r="CG19" s="33">
        <v>0</v>
      </c>
      <c r="CH19" s="33">
        <v>0</v>
      </c>
      <c r="CI19" s="33">
        <v>0</v>
      </c>
      <c r="CJ19" s="33">
        <v>0</v>
      </c>
      <c r="CK19" s="33">
        <v>0</v>
      </c>
      <c r="CL19" s="33">
        <v>0</v>
      </c>
      <c r="CM19" s="33">
        <v>0</v>
      </c>
      <c r="CN19" s="33">
        <v>0</v>
      </c>
      <c r="CO19" s="33">
        <v>0</v>
      </c>
      <c r="CP19" s="33">
        <v>0</v>
      </c>
      <c r="CQ19" s="33">
        <v>0</v>
      </c>
      <c r="CR19" s="33">
        <v>0</v>
      </c>
      <c r="CS19" s="33">
        <v>0</v>
      </c>
      <c r="CT19" s="33">
        <v>0</v>
      </c>
      <c r="CU19" s="33">
        <v>0</v>
      </c>
      <c r="CV19" s="33">
        <v>0</v>
      </c>
      <c r="CW19" s="33">
        <v>0</v>
      </c>
      <c r="CX19" s="33">
        <v>0</v>
      </c>
      <c r="CY19" s="33">
        <v>0</v>
      </c>
      <c r="CZ19" s="33">
        <v>0</v>
      </c>
      <c r="DA19" s="33">
        <v>0</v>
      </c>
      <c r="DB19" s="33">
        <v>0</v>
      </c>
      <c r="DC19" s="33">
        <v>0</v>
      </c>
      <c r="DD19" s="33">
        <v>0</v>
      </c>
      <c r="DE19" s="33">
        <v>0</v>
      </c>
      <c r="DF19" s="33">
        <v>0</v>
      </c>
      <c r="DG19" s="33">
        <v>0</v>
      </c>
      <c r="DH19" s="33">
        <v>0</v>
      </c>
      <c r="DI19" s="33">
        <v>0</v>
      </c>
      <c r="DJ19" s="33">
        <v>0</v>
      </c>
      <c r="DK19" s="33">
        <v>0</v>
      </c>
      <c r="DL19" s="33">
        <v>0</v>
      </c>
      <c r="DM19" s="33">
        <v>0</v>
      </c>
      <c r="DN19" s="33">
        <v>0</v>
      </c>
      <c r="DO19" s="33">
        <v>0</v>
      </c>
      <c r="DP19" s="33">
        <v>0</v>
      </c>
      <c r="DQ19" s="33">
        <v>0</v>
      </c>
      <c r="DR19" s="33">
        <v>0</v>
      </c>
      <c r="DS19" s="33">
        <v>0</v>
      </c>
      <c r="DT19" s="33">
        <v>0</v>
      </c>
      <c r="DU19" s="33">
        <v>0</v>
      </c>
      <c r="DV19" s="33">
        <v>0</v>
      </c>
      <c r="DW19" s="35">
        <f t="shared" si="2"/>
        <v>0</v>
      </c>
      <c r="DX19" s="11">
        <f t="shared" si="0"/>
        <v>0</v>
      </c>
      <c r="DY19" s="36">
        <f t="shared" si="3"/>
        <v>0</v>
      </c>
      <c r="EA19" s="24">
        <v>0</v>
      </c>
      <c r="EC19" s="4">
        <v>0</v>
      </c>
      <c r="ED19" s="4">
        <v>8</v>
      </c>
      <c r="EE19" s="4">
        <v>16</v>
      </c>
      <c r="EF19" s="4"/>
      <c r="EG19" s="4">
        <v>0</v>
      </c>
      <c r="EH19" s="4"/>
      <c r="EI19" s="4">
        <v>0</v>
      </c>
      <c r="EJ19" s="4">
        <v>5</v>
      </c>
      <c r="EK19" s="4">
        <v>7</v>
      </c>
      <c r="EL19" s="4">
        <v>0</v>
      </c>
      <c r="EM19" s="4">
        <v>0</v>
      </c>
      <c r="EN19" s="4">
        <v>10</v>
      </c>
      <c r="EO19" s="4">
        <v>0</v>
      </c>
      <c r="EP19" s="33">
        <v>10</v>
      </c>
      <c r="EQ19" s="33">
        <v>0</v>
      </c>
      <c r="ER19" s="33">
        <v>0</v>
      </c>
      <c r="ES19" s="33">
        <v>0</v>
      </c>
      <c r="ET19" s="33">
        <v>0</v>
      </c>
      <c r="EU19" s="33">
        <v>0</v>
      </c>
      <c r="EV19" s="33">
        <v>0</v>
      </c>
      <c r="EW19" s="33">
        <v>0</v>
      </c>
      <c r="EX19" s="33">
        <v>0</v>
      </c>
      <c r="EY19" s="33">
        <v>0</v>
      </c>
      <c r="EZ19" s="12">
        <f t="shared" si="4"/>
        <v>0</v>
      </c>
      <c r="FA19" s="12">
        <f t="shared" si="6"/>
        <v>0</v>
      </c>
      <c r="FB19" s="12">
        <f t="shared" si="5"/>
        <v>0</v>
      </c>
      <c r="FC19" s="25"/>
      <c r="FD19" s="25">
        <f>EA19/32</f>
        <v>0</v>
      </c>
    </row>
    <row r="20" spans="1:160" hidden="1" x14ac:dyDescent="0.25">
      <c r="A20" s="4" t="s">
        <v>997</v>
      </c>
      <c r="B20" s="47">
        <v>13</v>
      </c>
      <c r="C20" s="5" t="s">
        <v>86</v>
      </c>
      <c r="D20" s="6" t="s">
        <v>165</v>
      </c>
      <c r="E20" s="6">
        <v>1</v>
      </c>
      <c r="F20" s="6" t="s">
        <v>58</v>
      </c>
      <c r="G20" s="6">
        <v>20</v>
      </c>
      <c r="H20" s="6" t="s">
        <v>59</v>
      </c>
      <c r="I20" s="31" t="s">
        <v>166</v>
      </c>
      <c r="J20" s="40" t="s">
        <v>63</v>
      </c>
      <c r="K20" s="31" t="s">
        <v>173</v>
      </c>
      <c r="L20" s="57">
        <v>40</v>
      </c>
      <c r="M20" s="4"/>
      <c r="N20" s="4"/>
      <c r="O20" s="4"/>
      <c r="P20" s="4"/>
      <c r="Q20" s="4"/>
      <c r="R20" s="4">
        <v>60</v>
      </c>
      <c r="S20" s="4">
        <v>5</v>
      </c>
      <c r="T20" s="4"/>
      <c r="U20" s="4"/>
      <c r="V20" s="4"/>
      <c r="W20" s="12">
        <v>0</v>
      </c>
      <c r="X20" s="12">
        <v>2</v>
      </c>
      <c r="Y20" s="6"/>
      <c r="Z20" s="6">
        <v>2</v>
      </c>
      <c r="AA20" s="6">
        <v>0</v>
      </c>
      <c r="AB20" s="6">
        <v>5</v>
      </c>
      <c r="AC20" s="6">
        <v>15</v>
      </c>
      <c r="AD20" s="6"/>
      <c r="AE20" s="6">
        <v>52</v>
      </c>
      <c r="AF20" s="6">
        <v>16</v>
      </c>
      <c r="AG20" s="33">
        <v>0</v>
      </c>
      <c r="AH20" s="33">
        <v>0</v>
      </c>
      <c r="AI20" s="33">
        <v>6</v>
      </c>
      <c r="AJ20" s="33">
        <v>0</v>
      </c>
      <c r="AK20" s="33">
        <v>17</v>
      </c>
      <c r="AL20" s="33">
        <v>5</v>
      </c>
      <c r="AM20" s="33">
        <v>20</v>
      </c>
      <c r="AN20" s="33">
        <v>0</v>
      </c>
      <c r="AO20" s="33">
        <v>10</v>
      </c>
      <c r="AP20" s="33">
        <v>10</v>
      </c>
      <c r="AQ20" s="33">
        <v>4</v>
      </c>
      <c r="AR20" s="33">
        <v>0</v>
      </c>
      <c r="AS20" s="33">
        <v>10</v>
      </c>
      <c r="AT20" s="33">
        <v>55</v>
      </c>
      <c r="AU20" s="33">
        <v>0</v>
      </c>
      <c r="AV20" s="33">
        <v>0</v>
      </c>
      <c r="AW20" s="33">
        <v>50</v>
      </c>
      <c r="AX20" s="33">
        <v>19</v>
      </c>
      <c r="AY20" s="33">
        <v>0</v>
      </c>
      <c r="AZ20" s="33">
        <v>28</v>
      </c>
      <c r="BA20" s="33">
        <v>35</v>
      </c>
      <c r="BB20" s="33">
        <v>10</v>
      </c>
      <c r="BC20" s="33">
        <v>0</v>
      </c>
      <c r="BD20" s="33">
        <v>4</v>
      </c>
      <c r="BE20" s="33">
        <v>15</v>
      </c>
      <c r="BF20" s="33">
        <v>0</v>
      </c>
      <c r="BG20" s="33">
        <v>0</v>
      </c>
      <c r="BH20" s="33">
        <v>0</v>
      </c>
      <c r="BI20" s="33">
        <v>0</v>
      </c>
      <c r="BJ20" s="33">
        <v>0</v>
      </c>
      <c r="BK20" s="33">
        <v>0</v>
      </c>
      <c r="BL20" s="33">
        <v>0</v>
      </c>
      <c r="BM20" s="33">
        <v>20</v>
      </c>
      <c r="BN20" s="33">
        <v>7</v>
      </c>
      <c r="BO20" s="33">
        <v>3</v>
      </c>
      <c r="BP20" s="33">
        <v>0</v>
      </c>
      <c r="BQ20" s="33">
        <v>0</v>
      </c>
      <c r="BR20" s="33">
        <v>0</v>
      </c>
      <c r="BS20" s="33">
        <v>0</v>
      </c>
      <c r="BT20" s="33">
        <v>20</v>
      </c>
      <c r="BU20" s="33">
        <v>2</v>
      </c>
      <c r="BV20" s="33">
        <v>12</v>
      </c>
      <c r="BW20" s="33">
        <v>0</v>
      </c>
      <c r="BX20" s="33">
        <v>0</v>
      </c>
      <c r="BY20" s="33">
        <v>0</v>
      </c>
      <c r="BZ20" s="33">
        <v>0</v>
      </c>
      <c r="CA20" s="33">
        <v>0</v>
      </c>
      <c r="CB20" s="33">
        <v>0</v>
      </c>
      <c r="CC20" s="33">
        <v>0</v>
      </c>
      <c r="CD20" s="33">
        <v>0</v>
      </c>
      <c r="CE20" s="33">
        <v>0</v>
      </c>
      <c r="CF20" s="33">
        <v>0</v>
      </c>
      <c r="CG20" s="33">
        <v>0</v>
      </c>
      <c r="CH20" s="33">
        <v>0</v>
      </c>
      <c r="CI20" s="33">
        <v>0</v>
      </c>
      <c r="CJ20" s="33">
        <v>0</v>
      </c>
      <c r="CK20" s="33">
        <v>0</v>
      </c>
      <c r="CL20" s="33">
        <v>0</v>
      </c>
      <c r="CM20" s="33">
        <v>32</v>
      </c>
      <c r="CN20" s="33">
        <v>0</v>
      </c>
      <c r="CO20" s="33">
        <v>0</v>
      </c>
      <c r="CP20" s="33">
        <v>6</v>
      </c>
      <c r="CQ20" s="33">
        <v>0</v>
      </c>
      <c r="CR20" s="33">
        <v>0</v>
      </c>
      <c r="CS20" s="33">
        <v>0</v>
      </c>
      <c r="CT20" s="33">
        <v>0</v>
      </c>
      <c r="CU20" s="33">
        <v>0</v>
      </c>
      <c r="CV20" s="33">
        <v>0</v>
      </c>
      <c r="CW20" s="33">
        <v>0</v>
      </c>
      <c r="CX20" s="33">
        <v>0</v>
      </c>
      <c r="CY20" s="33">
        <v>0</v>
      </c>
      <c r="CZ20" s="33">
        <v>0</v>
      </c>
      <c r="DA20" s="33">
        <v>0</v>
      </c>
      <c r="DB20" s="33">
        <v>5</v>
      </c>
      <c r="DC20" s="33">
        <v>0</v>
      </c>
      <c r="DD20" s="33">
        <v>15</v>
      </c>
      <c r="DE20" s="33">
        <v>0</v>
      </c>
      <c r="DF20" s="33">
        <v>0</v>
      </c>
      <c r="DG20" s="33">
        <v>0</v>
      </c>
      <c r="DH20" s="33">
        <v>0</v>
      </c>
      <c r="DI20" s="33">
        <v>0</v>
      </c>
      <c r="DJ20" s="33">
        <v>0</v>
      </c>
      <c r="DK20" s="33">
        <v>0</v>
      </c>
      <c r="DL20" s="33">
        <v>12</v>
      </c>
      <c r="DM20" s="33">
        <v>0</v>
      </c>
      <c r="DN20" s="33">
        <v>0</v>
      </c>
      <c r="DO20" s="33">
        <v>0</v>
      </c>
      <c r="DP20" s="33">
        <v>0</v>
      </c>
      <c r="DQ20" s="33">
        <v>18</v>
      </c>
      <c r="DR20" s="33">
        <v>0</v>
      </c>
      <c r="DS20" s="33">
        <v>0</v>
      </c>
      <c r="DT20" s="33">
        <v>0</v>
      </c>
      <c r="DU20" s="33">
        <v>0</v>
      </c>
      <c r="DV20" s="33">
        <v>0</v>
      </c>
      <c r="DW20" s="35">
        <f t="shared" si="2"/>
        <v>3</v>
      </c>
      <c r="DX20" s="11">
        <f t="shared" si="0"/>
        <v>-23</v>
      </c>
      <c r="DY20" s="36">
        <f>(DW20*3)-DX20</f>
        <v>32</v>
      </c>
      <c r="EA20" s="24">
        <v>0</v>
      </c>
      <c r="EB20" s="7" t="s">
        <v>1098</v>
      </c>
      <c r="EC20" s="4">
        <v>0</v>
      </c>
      <c r="ED20" s="4"/>
      <c r="EE20" s="4"/>
      <c r="EF20" s="4"/>
      <c r="EG20" s="4">
        <v>0</v>
      </c>
      <c r="EH20" s="4"/>
      <c r="EI20" s="4">
        <v>0</v>
      </c>
      <c r="EJ20" s="4">
        <v>0</v>
      </c>
      <c r="EK20" s="4">
        <v>0</v>
      </c>
      <c r="EL20" s="4">
        <v>0</v>
      </c>
      <c r="EM20" s="4">
        <v>0</v>
      </c>
      <c r="EN20" s="4"/>
      <c r="EO20" s="4">
        <v>0</v>
      </c>
      <c r="EP20" s="33">
        <v>0</v>
      </c>
      <c r="EQ20" s="33">
        <v>0</v>
      </c>
      <c r="ER20" s="33">
        <v>0</v>
      </c>
      <c r="ES20" s="33">
        <v>0</v>
      </c>
      <c r="ET20" s="33">
        <v>0</v>
      </c>
      <c r="EU20" s="33">
        <v>0</v>
      </c>
      <c r="EV20" s="33">
        <v>33</v>
      </c>
      <c r="EW20" s="33">
        <v>0</v>
      </c>
      <c r="EX20" s="33">
        <v>0</v>
      </c>
      <c r="EY20" s="33">
        <v>0</v>
      </c>
      <c r="EZ20" s="12">
        <f t="shared" si="4"/>
        <v>4.7142857142857144</v>
      </c>
      <c r="FA20" s="12">
        <f t="shared" si="6"/>
        <v>-24.714285714285708</v>
      </c>
      <c r="FB20" s="12">
        <f t="shared" si="5"/>
        <v>34.142857142857139</v>
      </c>
      <c r="FC20" s="25"/>
      <c r="FD20" s="45">
        <f>EA20/32</f>
        <v>0</v>
      </c>
    </row>
    <row r="21" spans="1:160" hidden="1" x14ac:dyDescent="0.25">
      <c r="A21" s="4" t="s">
        <v>1000</v>
      </c>
      <c r="B21" s="47">
        <v>14</v>
      </c>
      <c r="C21" s="5" t="s">
        <v>86</v>
      </c>
      <c r="D21" s="6" t="s">
        <v>167</v>
      </c>
      <c r="E21" s="6">
        <v>1</v>
      </c>
      <c r="F21" s="6" t="s">
        <v>58</v>
      </c>
      <c r="G21" s="6">
        <v>18</v>
      </c>
      <c r="H21" s="6" t="s">
        <v>59</v>
      </c>
      <c r="I21" s="31" t="s">
        <v>168</v>
      </c>
      <c r="J21" s="40" t="s">
        <v>63</v>
      </c>
      <c r="K21" s="31" t="s">
        <v>173</v>
      </c>
      <c r="L21" s="57">
        <v>0</v>
      </c>
      <c r="M21" s="4"/>
      <c r="N21" s="4"/>
      <c r="O21" s="4"/>
      <c r="P21" s="4"/>
      <c r="Q21" s="4"/>
      <c r="R21" s="4"/>
      <c r="S21" s="4">
        <v>5</v>
      </c>
      <c r="T21" s="4">
        <v>1</v>
      </c>
      <c r="U21" s="4"/>
      <c r="V21" s="4">
        <v>55</v>
      </c>
      <c r="W21" s="12">
        <v>10</v>
      </c>
      <c r="X21" s="12">
        <v>3</v>
      </c>
      <c r="Y21" s="6">
        <v>22</v>
      </c>
      <c r="Z21" s="6">
        <v>2</v>
      </c>
      <c r="AA21" s="6">
        <v>6</v>
      </c>
      <c r="AB21" s="6">
        <v>6</v>
      </c>
      <c r="AC21" s="6">
        <v>7</v>
      </c>
      <c r="AD21" s="6">
        <v>11</v>
      </c>
      <c r="AE21" s="6">
        <v>8</v>
      </c>
      <c r="AF21" s="6">
        <v>8</v>
      </c>
      <c r="AG21" s="33">
        <v>5</v>
      </c>
      <c r="AH21" s="33">
        <v>1</v>
      </c>
      <c r="AI21" s="33">
        <v>1</v>
      </c>
      <c r="AJ21" s="33">
        <v>9</v>
      </c>
      <c r="AK21" s="33">
        <v>18</v>
      </c>
      <c r="AL21" s="33">
        <v>6</v>
      </c>
      <c r="AM21" s="33">
        <v>30</v>
      </c>
      <c r="AN21" s="33">
        <v>8</v>
      </c>
      <c r="AO21" s="33">
        <v>11</v>
      </c>
      <c r="AP21" s="33">
        <v>7</v>
      </c>
      <c r="AQ21" s="33">
        <v>12</v>
      </c>
      <c r="AR21" s="33">
        <v>3</v>
      </c>
      <c r="AS21" s="33">
        <v>0</v>
      </c>
      <c r="AT21" s="33">
        <v>40</v>
      </c>
      <c r="AU21" s="33">
        <v>2</v>
      </c>
      <c r="AV21" s="33">
        <v>5</v>
      </c>
      <c r="AW21" s="33">
        <v>0</v>
      </c>
      <c r="AX21" s="33">
        <v>1</v>
      </c>
      <c r="AY21" s="33">
        <v>0</v>
      </c>
      <c r="AZ21" s="33">
        <v>2</v>
      </c>
      <c r="BA21" s="33">
        <v>17</v>
      </c>
      <c r="BB21" s="33">
        <v>11</v>
      </c>
      <c r="BC21" s="33">
        <v>4</v>
      </c>
      <c r="BD21" s="33">
        <v>2</v>
      </c>
      <c r="BE21" s="33">
        <v>0</v>
      </c>
      <c r="BF21" s="33">
        <v>0</v>
      </c>
      <c r="BG21" s="33">
        <v>5</v>
      </c>
      <c r="BH21" s="33">
        <v>2</v>
      </c>
      <c r="BI21" s="33">
        <v>0</v>
      </c>
      <c r="BJ21" s="33">
        <v>1</v>
      </c>
      <c r="BK21" s="33">
        <v>0</v>
      </c>
      <c r="BL21" s="33">
        <v>0</v>
      </c>
      <c r="BM21" s="33">
        <v>0</v>
      </c>
      <c r="BN21" s="33">
        <v>0</v>
      </c>
      <c r="BO21" s="33">
        <v>0</v>
      </c>
      <c r="BP21" s="33">
        <v>0</v>
      </c>
      <c r="BQ21" s="33">
        <v>0</v>
      </c>
      <c r="BR21" s="33">
        <v>0</v>
      </c>
      <c r="BS21" s="33">
        <v>0</v>
      </c>
      <c r="BT21" s="33">
        <v>0</v>
      </c>
      <c r="BU21" s="33">
        <v>0</v>
      </c>
      <c r="BV21" s="33">
        <v>0</v>
      </c>
      <c r="BW21" s="33">
        <v>0</v>
      </c>
      <c r="BX21" s="33">
        <v>0</v>
      </c>
      <c r="BY21" s="33">
        <v>0</v>
      </c>
      <c r="BZ21" s="33">
        <v>0</v>
      </c>
      <c r="CA21" s="33">
        <v>0</v>
      </c>
      <c r="CB21" s="33">
        <v>0</v>
      </c>
      <c r="CC21" s="33">
        <v>0</v>
      </c>
      <c r="CD21" s="33">
        <v>0</v>
      </c>
      <c r="CE21" s="33">
        <v>0</v>
      </c>
      <c r="CF21" s="33">
        <v>0</v>
      </c>
      <c r="CG21" s="33">
        <v>0</v>
      </c>
      <c r="CH21" s="33">
        <v>0</v>
      </c>
      <c r="CI21" s="33">
        <v>0</v>
      </c>
      <c r="CJ21" s="33">
        <v>0</v>
      </c>
      <c r="CK21" s="33">
        <v>0</v>
      </c>
      <c r="CL21" s="33">
        <v>0</v>
      </c>
      <c r="CM21" s="33">
        <v>0</v>
      </c>
      <c r="CN21" s="33">
        <v>0</v>
      </c>
      <c r="CO21" s="33">
        <v>0</v>
      </c>
      <c r="CP21" s="33">
        <v>0</v>
      </c>
      <c r="CQ21" s="33">
        <v>0</v>
      </c>
      <c r="CR21" s="33">
        <v>0</v>
      </c>
      <c r="CS21" s="33">
        <v>0</v>
      </c>
      <c r="CT21" s="33">
        <v>0</v>
      </c>
      <c r="CU21" s="33">
        <v>0</v>
      </c>
      <c r="CV21" s="33">
        <v>0</v>
      </c>
      <c r="CW21" s="33">
        <v>0</v>
      </c>
      <c r="CX21" s="33">
        <v>0</v>
      </c>
      <c r="CY21" s="33">
        <v>0</v>
      </c>
      <c r="CZ21" s="33">
        <v>0</v>
      </c>
      <c r="DA21" s="33">
        <v>0</v>
      </c>
      <c r="DB21" s="33">
        <v>0</v>
      </c>
      <c r="DC21" s="33">
        <v>0</v>
      </c>
      <c r="DD21" s="33">
        <v>0</v>
      </c>
      <c r="DE21" s="33">
        <v>0</v>
      </c>
      <c r="DF21" s="33">
        <v>0</v>
      </c>
      <c r="DG21" s="33">
        <v>0</v>
      </c>
      <c r="DH21" s="33">
        <v>0</v>
      </c>
      <c r="DI21" s="33">
        <v>0</v>
      </c>
      <c r="DJ21" s="33">
        <v>0</v>
      </c>
      <c r="DK21" s="33">
        <v>0</v>
      </c>
      <c r="DL21" s="33">
        <v>0</v>
      </c>
      <c r="DM21" s="33">
        <v>0</v>
      </c>
      <c r="DN21" s="33">
        <v>0</v>
      </c>
      <c r="DO21" s="33">
        <v>0</v>
      </c>
      <c r="DP21" s="33">
        <v>0</v>
      </c>
      <c r="DQ21" s="33">
        <v>0</v>
      </c>
      <c r="DR21" s="33">
        <v>0</v>
      </c>
      <c r="DS21" s="33">
        <v>0</v>
      </c>
      <c r="DT21" s="33">
        <v>0</v>
      </c>
      <c r="DU21" s="33">
        <v>0</v>
      </c>
      <c r="DV21" s="33">
        <v>0</v>
      </c>
      <c r="DW21" s="35">
        <f t="shared" si="2"/>
        <v>0</v>
      </c>
      <c r="DX21" s="11">
        <f t="shared" si="0"/>
        <v>0</v>
      </c>
      <c r="DY21" s="36">
        <f t="shared" si="3"/>
        <v>0</v>
      </c>
      <c r="DZ21" s="1" t="s">
        <v>283</v>
      </c>
      <c r="EA21" s="24">
        <v>0</v>
      </c>
      <c r="EB21" s="1" t="s">
        <v>260</v>
      </c>
      <c r="EC21" s="4">
        <v>2</v>
      </c>
      <c r="ED21" s="4">
        <v>272</v>
      </c>
      <c r="EE21" s="4">
        <v>328</v>
      </c>
      <c r="EF21" s="4">
        <v>8</v>
      </c>
      <c r="EG21" s="4">
        <v>20</v>
      </c>
      <c r="EH21" s="4">
        <v>28</v>
      </c>
      <c r="EI21" s="4">
        <v>7</v>
      </c>
      <c r="EJ21" s="4">
        <v>5</v>
      </c>
      <c r="EK21" s="4">
        <v>0</v>
      </c>
      <c r="EL21" s="4">
        <v>2</v>
      </c>
      <c r="EM21" s="4">
        <v>10</v>
      </c>
      <c r="EN21" s="4">
        <v>5</v>
      </c>
      <c r="EO21" s="4">
        <v>14</v>
      </c>
      <c r="EP21" s="33">
        <v>0</v>
      </c>
      <c r="EQ21" s="33">
        <v>1</v>
      </c>
      <c r="ER21" s="33">
        <v>0</v>
      </c>
      <c r="ES21" s="33">
        <v>5</v>
      </c>
      <c r="ET21" s="33">
        <v>10</v>
      </c>
      <c r="EU21" s="33">
        <v>42</v>
      </c>
      <c r="EV21" s="33">
        <v>19</v>
      </c>
      <c r="EW21" s="33">
        <v>6</v>
      </c>
      <c r="EX21" s="33">
        <v>85</v>
      </c>
      <c r="EY21" s="33">
        <v>0</v>
      </c>
      <c r="EZ21" s="12">
        <f t="shared" si="4"/>
        <v>23.857142857142858</v>
      </c>
      <c r="FA21" s="12">
        <f t="shared" si="6"/>
        <v>-23.857142857142858</v>
      </c>
      <c r="FB21" s="12">
        <f t="shared" si="5"/>
        <v>71.571428571428569</v>
      </c>
      <c r="FC21" s="25"/>
      <c r="FD21" s="25">
        <f>EA21/36</f>
        <v>0</v>
      </c>
    </row>
    <row r="22" spans="1:160" hidden="1" x14ac:dyDescent="0.25">
      <c r="A22" s="4" t="s">
        <v>997</v>
      </c>
      <c r="B22" s="47">
        <v>15</v>
      </c>
      <c r="C22" s="5" t="s">
        <v>86</v>
      </c>
      <c r="D22" s="6" t="s">
        <v>162</v>
      </c>
      <c r="E22" s="6">
        <v>1</v>
      </c>
      <c r="F22" s="6" t="s">
        <v>58</v>
      </c>
      <c r="G22" s="6">
        <v>208</v>
      </c>
      <c r="H22" s="6" t="s">
        <v>59</v>
      </c>
      <c r="I22" s="31" t="s">
        <v>229</v>
      </c>
      <c r="J22" s="40" t="s">
        <v>62</v>
      </c>
      <c r="K22" s="31" t="s">
        <v>243</v>
      </c>
      <c r="L22" s="57">
        <v>2</v>
      </c>
      <c r="M22" s="4"/>
      <c r="N22" s="4"/>
      <c r="O22" s="4"/>
      <c r="P22" s="4"/>
      <c r="Q22" s="4"/>
      <c r="R22" s="4"/>
      <c r="S22" s="4">
        <v>1</v>
      </c>
      <c r="T22" s="4"/>
      <c r="U22" s="4"/>
      <c r="V22" s="4">
        <v>1</v>
      </c>
      <c r="W22" s="12">
        <v>0</v>
      </c>
      <c r="X22" s="12">
        <v>1</v>
      </c>
      <c r="Y22" s="22">
        <v>2.0960000000000001</v>
      </c>
      <c r="Z22" s="6">
        <v>1</v>
      </c>
      <c r="AA22" s="6">
        <v>0</v>
      </c>
      <c r="AB22" s="6">
        <v>0</v>
      </c>
      <c r="AC22" s="6">
        <v>1</v>
      </c>
      <c r="AD22" s="6"/>
      <c r="AE22" s="6">
        <v>4.807692307692308E-3</v>
      </c>
      <c r="AF22" s="6">
        <v>1</v>
      </c>
      <c r="AG22" s="33">
        <v>0</v>
      </c>
      <c r="AH22" s="33">
        <v>0</v>
      </c>
      <c r="AI22" s="33">
        <v>0.26923076923076922</v>
      </c>
      <c r="AJ22" s="33">
        <v>0.26442307692307693</v>
      </c>
      <c r="AK22" s="33">
        <v>0</v>
      </c>
      <c r="AL22" s="33">
        <v>4</v>
      </c>
      <c r="AM22" s="33">
        <v>2</v>
      </c>
      <c r="AN22" s="33">
        <v>3</v>
      </c>
      <c r="AO22" s="33">
        <v>9.6153846153846159E-2</v>
      </c>
      <c r="AP22" s="33">
        <v>0</v>
      </c>
      <c r="AQ22" s="33">
        <v>0</v>
      </c>
      <c r="AR22" s="33">
        <v>0</v>
      </c>
      <c r="AS22" s="33">
        <v>1</v>
      </c>
      <c r="AT22" s="33">
        <v>2</v>
      </c>
      <c r="AU22" s="33">
        <v>0</v>
      </c>
      <c r="AV22" s="33">
        <v>1</v>
      </c>
      <c r="AW22" s="33">
        <v>0</v>
      </c>
      <c r="AX22" s="33">
        <v>0</v>
      </c>
      <c r="AY22" s="33">
        <v>0</v>
      </c>
      <c r="AZ22" s="33">
        <v>0</v>
      </c>
      <c r="BA22" s="33">
        <v>0</v>
      </c>
      <c r="BB22" s="33">
        <v>0</v>
      </c>
      <c r="BC22" s="33">
        <v>0</v>
      </c>
      <c r="BD22" s="33">
        <v>0</v>
      </c>
      <c r="BE22" s="33">
        <v>0</v>
      </c>
      <c r="BF22" s="33">
        <v>0</v>
      </c>
      <c r="BG22" s="33">
        <v>0</v>
      </c>
      <c r="BH22" s="33">
        <v>0</v>
      </c>
      <c r="BI22" s="33">
        <v>0</v>
      </c>
      <c r="BJ22" s="33">
        <v>0</v>
      </c>
      <c r="BK22" s="33">
        <v>1</v>
      </c>
      <c r="BL22" s="33">
        <v>0</v>
      </c>
      <c r="BM22" s="33">
        <v>0</v>
      </c>
      <c r="BN22" s="33">
        <v>0</v>
      </c>
      <c r="BO22" s="33">
        <v>0</v>
      </c>
      <c r="BP22" s="33">
        <v>0</v>
      </c>
      <c r="BQ22" s="33">
        <v>0</v>
      </c>
      <c r="BR22" s="33">
        <v>0</v>
      </c>
      <c r="BS22" s="33">
        <v>0</v>
      </c>
      <c r="BT22" s="33">
        <v>0</v>
      </c>
      <c r="BU22" s="33">
        <v>0</v>
      </c>
      <c r="BV22" s="33">
        <v>0</v>
      </c>
      <c r="BW22" s="33">
        <v>0</v>
      </c>
      <c r="BX22" s="33">
        <v>0</v>
      </c>
      <c r="BY22" s="33">
        <v>0</v>
      </c>
      <c r="BZ22" s="33">
        <v>1</v>
      </c>
      <c r="CA22" s="33">
        <v>0</v>
      </c>
      <c r="CB22" s="33">
        <v>0</v>
      </c>
      <c r="CC22" s="33">
        <v>0</v>
      </c>
      <c r="CD22" s="33">
        <v>0</v>
      </c>
      <c r="CE22" s="33">
        <v>0</v>
      </c>
      <c r="CF22" s="33">
        <v>0</v>
      </c>
      <c r="CG22" s="33">
        <v>0</v>
      </c>
      <c r="CH22" s="33">
        <v>0</v>
      </c>
      <c r="CI22" s="33">
        <v>0</v>
      </c>
      <c r="CJ22" s="33">
        <v>0</v>
      </c>
      <c r="CK22" s="33">
        <v>0</v>
      </c>
      <c r="CL22" s="33">
        <v>0</v>
      </c>
      <c r="CM22" s="33">
        <v>0</v>
      </c>
      <c r="CN22" s="33">
        <v>0</v>
      </c>
      <c r="CO22" s="33">
        <v>0</v>
      </c>
      <c r="CP22" s="33">
        <v>0</v>
      </c>
      <c r="CQ22" s="33">
        <v>0</v>
      </c>
      <c r="CR22" s="33">
        <v>0</v>
      </c>
      <c r="CS22" s="33">
        <v>0</v>
      </c>
      <c r="CT22" s="33">
        <v>0</v>
      </c>
      <c r="CU22" s="33">
        <v>0</v>
      </c>
      <c r="CV22" s="33">
        <v>0</v>
      </c>
      <c r="CW22" s="33">
        <v>0</v>
      </c>
      <c r="CX22" s="33">
        <v>0</v>
      </c>
      <c r="CY22" s="33">
        <v>0</v>
      </c>
      <c r="CZ22" s="33">
        <v>0</v>
      </c>
      <c r="DA22" s="33">
        <v>0</v>
      </c>
      <c r="DB22" s="33">
        <v>0</v>
      </c>
      <c r="DC22" s="33">
        <v>0</v>
      </c>
      <c r="DD22" s="33">
        <v>0</v>
      </c>
      <c r="DE22" s="33">
        <v>0</v>
      </c>
      <c r="DF22" s="33">
        <v>0</v>
      </c>
      <c r="DG22" s="33">
        <v>0</v>
      </c>
      <c r="DH22" s="33">
        <v>0</v>
      </c>
      <c r="DI22" s="33">
        <v>0</v>
      </c>
      <c r="DJ22" s="33">
        <v>0</v>
      </c>
      <c r="DK22" s="33">
        <v>0</v>
      </c>
      <c r="DL22" s="33">
        <v>0</v>
      </c>
      <c r="DM22" s="33">
        <v>0</v>
      </c>
      <c r="DN22" s="33">
        <v>0</v>
      </c>
      <c r="DO22" s="33">
        <v>0</v>
      </c>
      <c r="DP22" s="33">
        <v>0</v>
      </c>
      <c r="DQ22" s="33">
        <v>0</v>
      </c>
      <c r="DR22" s="33">
        <v>0</v>
      </c>
      <c r="DS22" s="33">
        <v>0</v>
      </c>
      <c r="DT22" s="33">
        <v>0</v>
      </c>
      <c r="DU22" s="33">
        <v>0</v>
      </c>
      <c r="DV22" s="33">
        <v>0</v>
      </c>
      <c r="DW22" s="35">
        <f t="shared" si="2"/>
        <v>0</v>
      </c>
      <c r="DX22" s="11">
        <f t="shared" si="0"/>
        <v>2</v>
      </c>
      <c r="DY22" s="36">
        <f>(DW22*2)-DX22</f>
        <v>-2</v>
      </c>
      <c r="EA22" s="24">
        <v>0</v>
      </c>
      <c r="EC22" s="4">
        <v>0</v>
      </c>
      <c r="ED22" s="4"/>
      <c r="EE22" s="4">
        <v>1</v>
      </c>
      <c r="EF22" s="4">
        <v>21</v>
      </c>
      <c r="EG22" s="4">
        <v>0</v>
      </c>
      <c r="EH22" s="4">
        <v>21</v>
      </c>
      <c r="EI22" s="4">
        <v>0</v>
      </c>
      <c r="EJ22" s="4">
        <v>0</v>
      </c>
      <c r="EK22" s="4">
        <v>0</v>
      </c>
      <c r="EL22" s="4">
        <v>1</v>
      </c>
      <c r="EM22" s="4">
        <v>0</v>
      </c>
      <c r="EN22" s="4"/>
      <c r="EO22" s="4">
        <v>1</v>
      </c>
      <c r="EP22" s="33">
        <v>0</v>
      </c>
      <c r="EQ22" s="33">
        <v>0</v>
      </c>
      <c r="ER22" s="33">
        <v>0</v>
      </c>
      <c r="ES22" s="33">
        <v>0</v>
      </c>
      <c r="ET22" s="33">
        <v>0</v>
      </c>
      <c r="EU22" s="33">
        <v>0</v>
      </c>
      <c r="EV22" s="33">
        <v>0</v>
      </c>
      <c r="EW22" s="33">
        <v>0</v>
      </c>
      <c r="EX22" s="33">
        <v>0</v>
      </c>
      <c r="EY22" s="33">
        <v>0</v>
      </c>
      <c r="EZ22" s="12">
        <f t="shared" si="4"/>
        <v>0</v>
      </c>
      <c r="FA22" s="12">
        <f t="shared" si="6"/>
        <v>2</v>
      </c>
      <c r="FB22" s="12">
        <f t="shared" si="5"/>
        <v>-2</v>
      </c>
      <c r="FC22" s="25"/>
      <c r="FD22" s="45">
        <f>EA22/4</f>
        <v>0</v>
      </c>
    </row>
    <row r="23" spans="1:160" hidden="1" x14ac:dyDescent="0.25">
      <c r="A23" s="4" t="s">
        <v>997</v>
      </c>
      <c r="B23" s="47">
        <v>16</v>
      </c>
      <c r="C23" s="5" t="s">
        <v>86</v>
      </c>
      <c r="D23" s="6" t="s">
        <v>230</v>
      </c>
      <c r="E23" s="6">
        <v>1</v>
      </c>
      <c r="F23" s="6" t="s">
        <v>58</v>
      </c>
      <c r="G23" s="6">
        <v>208</v>
      </c>
      <c r="H23" s="6" t="s">
        <v>59</v>
      </c>
      <c r="I23" s="31" t="s">
        <v>231</v>
      </c>
      <c r="J23" s="40" t="s">
        <v>62</v>
      </c>
      <c r="K23" s="31" t="s">
        <v>243</v>
      </c>
      <c r="L23" s="57">
        <v>0</v>
      </c>
      <c r="M23" s="4"/>
      <c r="N23" s="4"/>
      <c r="O23" s="4"/>
      <c r="P23" s="4"/>
      <c r="Q23" s="4"/>
      <c r="R23" s="4"/>
      <c r="S23" s="4"/>
      <c r="T23" s="4"/>
      <c r="U23" s="4"/>
      <c r="V23" s="4"/>
      <c r="W23" s="12">
        <v>0</v>
      </c>
      <c r="X23" s="12">
        <v>0</v>
      </c>
      <c r="Y23" s="6"/>
      <c r="Z23" s="6">
        <v>0</v>
      </c>
      <c r="AA23" s="6">
        <v>0</v>
      </c>
      <c r="AB23" s="6">
        <v>0</v>
      </c>
      <c r="AC23" s="6">
        <v>0</v>
      </c>
      <c r="AD23" s="6"/>
      <c r="AE23" s="6">
        <v>0</v>
      </c>
      <c r="AF23" s="6">
        <v>0</v>
      </c>
      <c r="AG23" s="33">
        <v>0</v>
      </c>
      <c r="AH23" s="33">
        <v>0</v>
      </c>
      <c r="AI23" s="33">
        <v>0</v>
      </c>
      <c r="AJ23" s="33">
        <v>0</v>
      </c>
      <c r="AK23" s="33">
        <v>0</v>
      </c>
      <c r="AL23" s="33">
        <v>0</v>
      </c>
      <c r="AM23" s="33">
        <v>0</v>
      </c>
      <c r="AN23" s="33">
        <v>0</v>
      </c>
      <c r="AO23" s="33">
        <v>0</v>
      </c>
      <c r="AP23" s="33">
        <v>0</v>
      </c>
      <c r="AQ23" s="33">
        <v>0</v>
      </c>
      <c r="AR23" s="33">
        <v>0</v>
      </c>
      <c r="AS23" s="33">
        <v>0</v>
      </c>
      <c r="AT23" s="33">
        <v>0</v>
      </c>
      <c r="AU23" s="33">
        <v>0</v>
      </c>
      <c r="AV23" s="33">
        <v>0</v>
      </c>
      <c r="AW23" s="33">
        <v>0</v>
      </c>
      <c r="AX23" s="33">
        <v>0</v>
      </c>
      <c r="AY23" s="33">
        <v>0</v>
      </c>
      <c r="AZ23" s="33">
        <v>0</v>
      </c>
      <c r="BA23" s="33">
        <v>0</v>
      </c>
      <c r="BB23" s="33">
        <v>0</v>
      </c>
      <c r="BC23" s="33">
        <v>0</v>
      </c>
      <c r="BD23" s="33">
        <v>0</v>
      </c>
      <c r="BE23" s="33">
        <v>0</v>
      </c>
      <c r="BF23" s="33">
        <v>0</v>
      </c>
      <c r="BG23" s="33">
        <v>0</v>
      </c>
      <c r="BH23" s="33">
        <v>0</v>
      </c>
      <c r="BI23" s="33">
        <v>0</v>
      </c>
      <c r="BJ23" s="33">
        <v>0</v>
      </c>
      <c r="BK23" s="33">
        <v>0</v>
      </c>
      <c r="BL23" s="33">
        <v>0</v>
      </c>
      <c r="BM23" s="33">
        <v>0</v>
      </c>
      <c r="BN23" s="33">
        <v>1</v>
      </c>
      <c r="BO23" s="33">
        <v>0</v>
      </c>
      <c r="BP23" s="33">
        <v>0</v>
      </c>
      <c r="BQ23" s="33">
        <v>0</v>
      </c>
      <c r="BR23" s="33">
        <v>0</v>
      </c>
      <c r="BS23" s="33">
        <v>0</v>
      </c>
      <c r="BT23" s="33">
        <v>0</v>
      </c>
      <c r="BU23" s="33">
        <v>0</v>
      </c>
      <c r="BV23" s="33">
        <v>5.7692307692307696E-2</v>
      </c>
      <c r="BW23" s="33">
        <v>4.3269230769230768E-2</v>
      </c>
      <c r="BX23" s="33">
        <v>0</v>
      </c>
      <c r="BY23" s="33">
        <v>0</v>
      </c>
      <c r="BZ23" s="33">
        <v>0</v>
      </c>
      <c r="CA23" s="33">
        <v>0</v>
      </c>
      <c r="CB23" s="33">
        <v>0</v>
      </c>
      <c r="CC23" s="33">
        <v>1</v>
      </c>
      <c r="CD23" s="33">
        <v>0</v>
      </c>
      <c r="CE23" s="33">
        <v>0</v>
      </c>
      <c r="CF23" s="33">
        <v>0</v>
      </c>
      <c r="CG23" s="33">
        <v>0</v>
      </c>
      <c r="CH23" s="33">
        <v>0</v>
      </c>
      <c r="CI23" s="33">
        <v>0</v>
      </c>
      <c r="CJ23" s="33">
        <v>0</v>
      </c>
      <c r="CK23" s="33">
        <v>0</v>
      </c>
      <c r="CL23" s="33">
        <v>0</v>
      </c>
      <c r="CM23" s="33">
        <v>1.4567307692307692</v>
      </c>
      <c r="CN23" s="33">
        <v>0</v>
      </c>
      <c r="CO23" s="33">
        <v>0</v>
      </c>
      <c r="CP23" s="33">
        <v>0</v>
      </c>
      <c r="CQ23" s="33">
        <v>0</v>
      </c>
      <c r="CR23" s="33">
        <v>0</v>
      </c>
      <c r="CS23" s="33">
        <v>0</v>
      </c>
      <c r="CT23" s="33">
        <v>0</v>
      </c>
      <c r="CU23" s="33">
        <v>0</v>
      </c>
      <c r="CV23" s="33">
        <v>0</v>
      </c>
      <c r="CW23" s="33">
        <v>0</v>
      </c>
      <c r="CX23" s="33">
        <v>0</v>
      </c>
      <c r="CY23" s="33">
        <v>0</v>
      </c>
      <c r="CZ23" s="33">
        <v>0</v>
      </c>
      <c r="DA23" s="33">
        <v>0</v>
      </c>
      <c r="DB23" s="33">
        <v>0</v>
      </c>
      <c r="DC23" s="33">
        <v>0</v>
      </c>
      <c r="DD23" s="33">
        <v>0</v>
      </c>
      <c r="DE23" s="33">
        <v>0</v>
      </c>
      <c r="DF23" s="33">
        <v>0</v>
      </c>
      <c r="DG23" s="33">
        <v>0</v>
      </c>
      <c r="DH23" s="33">
        <v>0</v>
      </c>
      <c r="DI23" s="33">
        <v>0</v>
      </c>
      <c r="DJ23" s="33">
        <v>0</v>
      </c>
      <c r="DK23" s="33">
        <v>0</v>
      </c>
      <c r="DL23" s="33">
        <v>0</v>
      </c>
      <c r="DM23" s="33">
        <v>0</v>
      </c>
      <c r="DN23" s="33">
        <v>0</v>
      </c>
      <c r="DO23" s="33">
        <v>0</v>
      </c>
      <c r="DP23" s="33">
        <v>0</v>
      </c>
      <c r="DQ23" s="33">
        <v>0</v>
      </c>
      <c r="DR23" s="33">
        <v>0</v>
      </c>
      <c r="DS23" s="33">
        <v>0</v>
      </c>
      <c r="DT23" s="33">
        <v>0</v>
      </c>
      <c r="DU23" s="33">
        <v>0</v>
      </c>
      <c r="DV23" s="33">
        <v>0</v>
      </c>
      <c r="DW23" s="35">
        <f t="shared" si="2"/>
        <v>0</v>
      </c>
      <c r="DX23" s="11">
        <f t="shared" si="0"/>
        <v>0</v>
      </c>
      <c r="DY23" s="36">
        <f t="shared" si="3"/>
        <v>0</v>
      </c>
      <c r="EA23" s="24">
        <v>0</v>
      </c>
      <c r="EC23" s="4">
        <v>0</v>
      </c>
      <c r="ED23" s="4"/>
      <c r="EE23" s="4"/>
      <c r="EF23" s="4"/>
      <c r="EG23" s="4">
        <v>0</v>
      </c>
      <c r="EH23" s="4"/>
      <c r="EI23" s="4">
        <v>0</v>
      </c>
      <c r="EJ23" s="4">
        <v>0</v>
      </c>
      <c r="EK23" s="4">
        <v>0</v>
      </c>
      <c r="EL23" s="4">
        <v>0</v>
      </c>
      <c r="EM23" s="4">
        <v>0</v>
      </c>
      <c r="EN23" s="4"/>
      <c r="EO23" s="4">
        <v>0</v>
      </c>
      <c r="EP23" s="33">
        <v>3</v>
      </c>
      <c r="EQ23" s="33">
        <v>0</v>
      </c>
      <c r="ER23" s="33">
        <v>0</v>
      </c>
      <c r="ES23" s="33">
        <v>0</v>
      </c>
      <c r="ET23" s="33">
        <v>0</v>
      </c>
      <c r="EU23" s="33">
        <v>0</v>
      </c>
      <c r="EV23" s="33">
        <v>0</v>
      </c>
      <c r="EW23" s="33">
        <v>0</v>
      </c>
      <c r="EX23" s="33">
        <v>0</v>
      </c>
      <c r="EY23" s="33">
        <v>0</v>
      </c>
      <c r="EZ23" s="12">
        <f t="shared" si="4"/>
        <v>0</v>
      </c>
      <c r="FA23" s="12">
        <f t="shared" si="6"/>
        <v>0</v>
      </c>
      <c r="FB23" s="12">
        <f t="shared" si="5"/>
        <v>0</v>
      </c>
      <c r="FC23" s="25"/>
      <c r="FD23" s="25">
        <f>EA23/4</f>
        <v>0</v>
      </c>
    </row>
    <row r="24" spans="1:160" hidden="1" x14ac:dyDescent="0.25">
      <c r="A24" s="4" t="s">
        <v>997</v>
      </c>
      <c r="B24" s="47">
        <v>17</v>
      </c>
      <c r="C24" s="5" t="s">
        <v>86</v>
      </c>
      <c r="D24" s="6" t="s">
        <v>232</v>
      </c>
      <c r="E24" s="6">
        <v>1</v>
      </c>
      <c r="F24" s="6" t="s">
        <v>58</v>
      </c>
      <c r="G24" s="6">
        <v>20</v>
      </c>
      <c r="H24" s="6" t="s">
        <v>59</v>
      </c>
      <c r="I24" s="31">
        <v>85136370</v>
      </c>
      <c r="J24" s="40" t="s">
        <v>63</v>
      </c>
      <c r="K24" s="31" t="s">
        <v>243</v>
      </c>
      <c r="L24" s="57">
        <v>0</v>
      </c>
      <c r="M24" s="4"/>
      <c r="N24" s="4"/>
      <c r="O24" s="4"/>
      <c r="P24" s="4"/>
      <c r="Q24" s="4"/>
      <c r="R24" s="4"/>
      <c r="S24" s="4"/>
      <c r="T24" s="4">
        <v>1</v>
      </c>
      <c r="U24" s="4"/>
      <c r="V24" s="4"/>
      <c r="W24" s="12">
        <v>0</v>
      </c>
      <c r="X24" s="12">
        <v>0</v>
      </c>
      <c r="Y24" s="6"/>
      <c r="Z24" s="6">
        <v>18</v>
      </c>
      <c r="AA24" s="6">
        <v>2</v>
      </c>
      <c r="AB24" s="6">
        <v>0</v>
      </c>
      <c r="AC24" s="6">
        <v>0</v>
      </c>
      <c r="AD24" s="6"/>
      <c r="AE24" s="6">
        <v>3</v>
      </c>
      <c r="AF24" s="6">
        <v>0</v>
      </c>
      <c r="AG24" s="33">
        <v>17</v>
      </c>
      <c r="AH24" s="33">
        <v>2</v>
      </c>
      <c r="AI24" s="33">
        <v>3</v>
      </c>
      <c r="AJ24" s="33">
        <v>8</v>
      </c>
      <c r="AK24" s="33">
        <v>1</v>
      </c>
      <c r="AL24" s="33">
        <v>28</v>
      </c>
      <c r="AM24" s="33">
        <v>29</v>
      </c>
      <c r="AN24" s="33">
        <v>3</v>
      </c>
      <c r="AO24" s="33">
        <v>10</v>
      </c>
      <c r="AP24" s="33">
        <v>1</v>
      </c>
      <c r="AQ24" s="33">
        <v>1</v>
      </c>
      <c r="AR24" s="33">
        <v>0</v>
      </c>
      <c r="AS24" s="33">
        <v>1</v>
      </c>
      <c r="AT24" s="33">
        <v>13</v>
      </c>
      <c r="AU24" s="33">
        <v>0</v>
      </c>
      <c r="AV24" s="33">
        <v>0</v>
      </c>
      <c r="AW24" s="33">
        <v>0</v>
      </c>
      <c r="AX24" s="33">
        <v>15</v>
      </c>
      <c r="AY24" s="33">
        <v>2</v>
      </c>
      <c r="AZ24" s="33">
        <v>0</v>
      </c>
      <c r="BA24" s="33">
        <v>0</v>
      </c>
      <c r="BB24" s="33">
        <v>1</v>
      </c>
      <c r="BC24" s="33">
        <v>0</v>
      </c>
      <c r="BD24" s="33">
        <v>0</v>
      </c>
      <c r="BE24" s="33">
        <v>0</v>
      </c>
      <c r="BF24" s="33">
        <v>0</v>
      </c>
      <c r="BG24" s="33">
        <v>0</v>
      </c>
      <c r="BH24" s="33">
        <v>0</v>
      </c>
      <c r="BI24" s="33">
        <v>0</v>
      </c>
      <c r="BJ24" s="33">
        <v>0</v>
      </c>
      <c r="BK24" s="33">
        <v>0</v>
      </c>
      <c r="BL24" s="33">
        <v>1</v>
      </c>
      <c r="BM24" s="33">
        <v>0</v>
      </c>
      <c r="BN24" s="33">
        <v>0</v>
      </c>
      <c r="BO24" s="33">
        <v>0</v>
      </c>
      <c r="BP24" s="33">
        <v>0</v>
      </c>
      <c r="BQ24" s="33">
        <v>0</v>
      </c>
      <c r="BR24" s="33">
        <v>0</v>
      </c>
      <c r="BS24" s="33">
        <v>0</v>
      </c>
      <c r="BT24" s="33">
        <v>0</v>
      </c>
      <c r="BU24" s="33">
        <v>0</v>
      </c>
      <c r="BV24" s="33">
        <v>0</v>
      </c>
      <c r="BW24" s="33">
        <v>0</v>
      </c>
      <c r="BX24" s="33">
        <v>0</v>
      </c>
      <c r="BY24" s="33">
        <v>0</v>
      </c>
      <c r="BZ24" s="33">
        <v>0</v>
      </c>
      <c r="CA24" s="33">
        <v>0</v>
      </c>
      <c r="CB24" s="33">
        <v>0</v>
      </c>
      <c r="CC24" s="33">
        <v>0</v>
      </c>
      <c r="CD24" s="33">
        <v>0</v>
      </c>
      <c r="CE24" s="33">
        <v>0</v>
      </c>
      <c r="CF24" s="33">
        <v>0</v>
      </c>
      <c r="CG24" s="33">
        <v>0</v>
      </c>
      <c r="CH24" s="33">
        <v>0</v>
      </c>
      <c r="CI24" s="33">
        <v>0</v>
      </c>
      <c r="CJ24" s="33">
        <v>0</v>
      </c>
      <c r="CK24" s="33">
        <v>0</v>
      </c>
      <c r="CL24" s="33">
        <v>0</v>
      </c>
      <c r="CM24" s="33">
        <v>0</v>
      </c>
      <c r="CN24" s="33">
        <v>0</v>
      </c>
      <c r="CO24" s="33">
        <v>0</v>
      </c>
      <c r="CP24" s="33">
        <v>0</v>
      </c>
      <c r="CQ24" s="33">
        <v>0</v>
      </c>
      <c r="CR24" s="33">
        <v>0</v>
      </c>
      <c r="CS24" s="33">
        <v>0</v>
      </c>
      <c r="CT24" s="33">
        <v>0</v>
      </c>
      <c r="CU24" s="33">
        <v>0</v>
      </c>
      <c r="CV24" s="33">
        <v>0</v>
      </c>
      <c r="CW24" s="33">
        <v>0</v>
      </c>
      <c r="CX24" s="33">
        <v>0</v>
      </c>
      <c r="CY24" s="33">
        <v>0</v>
      </c>
      <c r="CZ24" s="33">
        <v>0</v>
      </c>
      <c r="DA24" s="33">
        <v>0</v>
      </c>
      <c r="DB24" s="33">
        <v>0</v>
      </c>
      <c r="DC24" s="33">
        <v>0</v>
      </c>
      <c r="DD24" s="33">
        <v>0</v>
      </c>
      <c r="DE24" s="33">
        <v>0</v>
      </c>
      <c r="DF24" s="33">
        <v>0</v>
      </c>
      <c r="DG24" s="33">
        <v>0</v>
      </c>
      <c r="DH24" s="33">
        <v>0</v>
      </c>
      <c r="DI24" s="33">
        <v>0</v>
      </c>
      <c r="DJ24" s="33">
        <v>0</v>
      </c>
      <c r="DK24" s="33">
        <v>0</v>
      </c>
      <c r="DL24" s="33">
        <v>0</v>
      </c>
      <c r="DM24" s="33">
        <v>0</v>
      </c>
      <c r="DN24" s="33">
        <v>0</v>
      </c>
      <c r="DO24" s="33">
        <v>0</v>
      </c>
      <c r="DP24" s="33">
        <v>0</v>
      </c>
      <c r="DQ24" s="33">
        <v>0</v>
      </c>
      <c r="DR24" s="33">
        <v>0</v>
      </c>
      <c r="DS24" s="33">
        <v>0</v>
      </c>
      <c r="DT24" s="33">
        <v>0</v>
      </c>
      <c r="DU24" s="33">
        <v>0</v>
      </c>
      <c r="DV24" s="33">
        <v>0</v>
      </c>
      <c r="DW24" s="35">
        <f t="shared" si="2"/>
        <v>0</v>
      </c>
      <c r="DX24" s="11">
        <f t="shared" si="0"/>
        <v>0</v>
      </c>
      <c r="DY24" s="36">
        <f t="shared" si="3"/>
        <v>0</v>
      </c>
      <c r="EA24" s="24">
        <v>0</v>
      </c>
      <c r="EC24" s="4">
        <v>0</v>
      </c>
      <c r="ED24" s="4">
        <v>5</v>
      </c>
      <c r="EE24" s="4">
        <v>5</v>
      </c>
      <c r="EF24" s="4"/>
      <c r="EG24" s="4">
        <v>29</v>
      </c>
      <c r="EH24" s="4">
        <v>29</v>
      </c>
      <c r="EI24" s="4">
        <v>0</v>
      </c>
      <c r="EJ24" s="4">
        <v>25</v>
      </c>
      <c r="EK24" s="4">
        <v>25</v>
      </c>
      <c r="EL24" s="27">
        <v>0</v>
      </c>
      <c r="EM24" s="4">
        <v>10</v>
      </c>
      <c r="EN24" s="4">
        <v>2</v>
      </c>
      <c r="EO24" s="4">
        <v>0</v>
      </c>
      <c r="EP24" s="33">
        <v>0</v>
      </c>
      <c r="EQ24" s="33">
        <v>0</v>
      </c>
      <c r="ER24" s="33">
        <v>25</v>
      </c>
      <c r="ES24" s="33">
        <v>50</v>
      </c>
      <c r="ET24" s="33">
        <v>0</v>
      </c>
      <c r="EU24" s="33">
        <v>9</v>
      </c>
      <c r="EV24" s="33">
        <v>35</v>
      </c>
      <c r="EW24" s="33">
        <v>0</v>
      </c>
      <c r="EX24" s="33">
        <v>0</v>
      </c>
      <c r="EY24" s="33">
        <v>4</v>
      </c>
      <c r="EZ24" s="12">
        <f t="shared" si="4"/>
        <v>14</v>
      </c>
      <c r="FA24" s="12">
        <f t="shared" si="6"/>
        <v>-14</v>
      </c>
      <c r="FB24" s="12">
        <f t="shared" si="5"/>
        <v>42</v>
      </c>
      <c r="FC24" s="25"/>
      <c r="FD24" s="25">
        <f>EA24/32</f>
        <v>0</v>
      </c>
    </row>
    <row r="25" spans="1:160" hidden="1" x14ac:dyDescent="0.25">
      <c r="A25" s="4" t="s">
        <v>997</v>
      </c>
      <c r="B25" s="47">
        <v>18</v>
      </c>
      <c r="C25" s="5" t="s">
        <v>248</v>
      </c>
      <c r="D25" s="6" t="s">
        <v>233</v>
      </c>
      <c r="E25" s="6">
        <v>1</v>
      </c>
      <c r="F25" s="6" t="s">
        <v>58</v>
      </c>
      <c r="G25" s="6">
        <v>20</v>
      </c>
      <c r="H25" s="6" t="s">
        <v>59</v>
      </c>
      <c r="I25" s="40" t="s">
        <v>234</v>
      </c>
      <c r="J25" s="40" t="s">
        <v>63</v>
      </c>
      <c r="K25" s="31" t="s">
        <v>243</v>
      </c>
      <c r="L25" s="57">
        <v>0</v>
      </c>
      <c r="M25" s="4"/>
      <c r="N25" s="4"/>
      <c r="O25" s="4"/>
      <c r="P25" s="4"/>
      <c r="Q25" s="4"/>
      <c r="R25" s="4"/>
      <c r="S25" s="4"/>
      <c r="T25" s="4">
        <v>1</v>
      </c>
      <c r="U25" s="4"/>
      <c r="V25" s="4"/>
      <c r="W25" s="12">
        <v>0</v>
      </c>
      <c r="X25" s="12">
        <v>0</v>
      </c>
      <c r="Y25" s="6"/>
      <c r="Z25" s="6">
        <v>0</v>
      </c>
      <c r="AA25" s="6">
        <v>5</v>
      </c>
      <c r="AB25" s="6">
        <v>7</v>
      </c>
      <c r="AC25" s="6">
        <v>0</v>
      </c>
      <c r="AD25" s="6"/>
      <c r="AE25" s="6">
        <v>1</v>
      </c>
      <c r="AF25" s="6">
        <v>0</v>
      </c>
      <c r="AG25" s="33">
        <v>0</v>
      </c>
      <c r="AH25" s="33">
        <v>0</v>
      </c>
      <c r="AI25" s="33">
        <v>0</v>
      </c>
      <c r="AJ25" s="33">
        <v>0</v>
      </c>
      <c r="AK25" s="33">
        <v>0</v>
      </c>
      <c r="AL25" s="33">
        <v>0</v>
      </c>
      <c r="AM25" s="33">
        <v>0</v>
      </c>
      <c r="AN25" s="33">
        <v>0</v>
      </c>
      <c r="AO25" s="33">
        <v>0</v>
      </c>
      <c r="AP25" s="33">
        <v>0</v>
      </c>
      <c r="AQ25" s="33">
        <v>0</v>
      </c>
      <c r="AR25" s="33">
        <v>0</v>
      </c>
      <c r="AS25" s="33">
        <v>0</v>
      </c>
      <c r="AT25" s="33">
        <v>0</v>
      </c>
      <c r="AU25" s="33">
        <v>0</v>
      </c>
      <c r="AV25" s="33">
        <v>0</v>
      </c>
      <c r="AW25" s="33">
        <v>0</v>
      </c>
      <c r="AX25" s="33">
        <v>0</v>
      </c>
      <c r="AY25" s="33">
        <v>0</v>
      </c>
      <c r="AZ25" s="33">
        <v>0</v>
      </c>
      <c r="BA25" s="33">
        <v>0</v>
      </c>
      <c r="BB25" s="33">
        <v>0</v>
      </c>
      <c r="BC25" s="33">
        <v>0</v>
      </c>
      <c r="BD25" s="33">
        <v>0</v>
      </c>
      <c r="BE25" s="33">
        <v>0</v>
      </c>
      <c r="BF25" s="33">
        <v>0</v>
      </c>
      <c r="BG25" s="33">
        <v>0</v>
      </c>
      <c r="BH25" s="33">
        <v>0</v>
      </c>
      <c r="BI25" s="33">
        <v>0</v>
      </c>
      <c r="BJ25" s="33">
        <v>0</v>
      </c>
      <c r="BK25" s="33">
        <v>0</v>
      </c>
      <c r="BL25" s="33">
        <v>0</v>
      </c>
      <c r="BM25" s="33">
        <v>0</v>
      </c>
      <c r="BN25" s="33">
        <v>0</v>
      </c>
      <c r="BO25" s="33">
        <v>0</v>
      </c>
      <c r="BP25" s="33">
        <v>0</v>
      </c>
      <c r="BQ25" s="33">
        <v>0</v>
      </c>
      <c r="BR25" s="33">
        <v>0</v>
      </c>
      <c r="BS25" s="33">
        <v>0</v>
      </c>
      <c r="BT25" s="33">
        <v>0</v>
      </c>
      <c r="BU25" s="33">
        <v>0</v>
      </c>
      <c r="BV25" s="33">
        <v>0</v>
      </c>
      <c r="BW25" s="33">
        <v>0</v>
      </c>
      <c r="BX25" s="33">
        <v>0</v>
      </c>
      <c r="BY25" s="33">
        <v>0</v>
      </c>
      <c r="BZ25" s="33">
        <v>0</v>
      </c>
      <c r="CA25" s="33">
        <v>0</v>
      </c>
      <c r="CB25" s="33">
        <v>0</v>
      </c>
      <c r="CC25" s="33">
        <v>0</v>
      </c>
      <c r="CD25" s="33">
        <v>0</v>
      </c>
      <c r="CE25" s="33">
        <v>0</v>
      </c>
      <c r="CF25" s="33">
        <v>0</v>
      </c>
      <c r="CG25" s="33">
        <v>0</v>
      </c>
      <c r="CH25" s="33">
        <v>0</v>
      </c>
      <c r="CI25" s="33">
        <v>0</v>
      </c>
      <c r="CJ25" s="33">
        <v>0</v>
      </c>
      <c r="CK25" s="33">
        <v>0</v>
      </c>
      <c r="CL25" s="33">
        <v>0</v>
      </c>
      <c r="CM25" s="33">
        <v>0</v>
      </c>
      <c r="CN25" s="33">
        <v>0</v>
      </c>
      <c r="CO25" s="33">
        <v>0</v>
      </c>
      <c r="CP25" s="33">
        <v>0</v>
      </c>
      <c r="CQ25" s="33">
        <v>0</v>
      </c>
      <c r="CR25" s="33">
        <v>0</v>
      </c>
      <c r="CS25" s="33">
        <v>0</v>
      </c>
      <c r="CT25" s="33">
        <v>0</v>
      </c>
      <c r="CU25" s="33">
        <v>0</v>
      </c>
      <c r="CV25" s="33">
        <v>0</v>
      </c>
      <c r="CW25" s="33">
        <v>0</v>
      </c>
      <c r="CX25" s="33">
        <v>0</v>
      </c>
      <c r="CY25" s="33">
        <v>0</v>
      </c>
      <c r="CZ25" s="33">
        <v>0</v>
      </c>
      <c r="DA25" s="33">
        <v>0</v>
      </c>
      <c r="DB25" s="33">
        <v>0</v>
      </c>
      <c r="DC25" s="33">
        <v>0</v>
      </c>
      <c r="DD25" s="33">
        <v>0</v>
      </c>
      <c r="DE25" s="33">
        <v>0</v>
      </c>
      <c r="DF25" s="33">
        <v>0</v>
      </c>
      <c r="DG25" s="33">
        <v>0</v>
      </c>
      <c r="DH25" s="33">
        <v>0</v>
      </c>
      <c r="DI25" s="33">
        <v>0</v>
      </c>
      <c r="DJ25" s="33">
        <v>0</v>
      </c>
      <c r="DK25" s="33">
        <v>0</v>
      </c>
      <c r="DL25" s="33">
        <v>0</v>
      </c>
      <c r="DM25" s="33">
        <v>0</v>
      </c>
      <c r="DN25" s="33">
        <v>0</v>
      </c>
      <c r="DO25" s="33">
        <v>0</v>
      </c>
      <c r="DP25" s="33">
        <v>0</v>
      </c>
      <c r="DQ25" s="33">
        <v>0</v>
      </c>
      <c r="DR25" s="33">
        <v>0</v>
      </c>
      <c r="DS25" s="33">
        <v>0</v>
      </c>
      <c r="DT25" s="33">
        <v>0</v>
      </c>
      <c r="DU25" s="33">
        <v>0</v>
      </c>
      <c r="DV25" s="33">
        <v>0</v>
      </c>
      <c r="DW25" s="35">
        <f t="shared" si="2"/>
        <v>0</v>
      </c>
      <c r="DX25" s="11">
        <f t="shared" si="0"/>
        <v>0</v>
      </c>
      <c r="DY25" s="36">
        <f t="shared" si="3"/>
        <v>0</v>
      </c>
      <c r="EA25" s="24">
        <v>0</v>
      </c>
      <c r="EC25" s="4">
        <v>0</v>
      </c>
      <c r="ED25" s="4">
        <v>12</v>
      </c>
      <c r="EE25" s="4">
        <v>12</v>
      </c>
      <c r="EF25" s="4"/>
      <c r="EG25" s="4">
        <v>0</v>
      </c>
      <c r="EH25" s="4"/>
      <c r="EI25" s="4">
        <v>0</v>
      </c>
      <c r="EJ25" s="4">
        <v>5</v>
      </c>
      <c r="EK25" s="4">
        <v>7</v>
      </c>
      <c r="EL25" s="4">
        <v>0</v>
      </c>
      <c r="EM25" s="4">
        <v>0</v>
      </c>
      <c r="EN25" s="4"/>
      <c r="EO25" s="4">
        <v>0</v>
      </c>
      <c r="EP25" s="33">
        <v>0</v>
      </c>
      <c r="EQ25" s="33">
        <v>0</v>
      </c>
      <c r="ER25" s="33">
        <v>0</v>
      </c>
      <c r="ES25" s="33">
        <v>0</v>
      </c>
      <c r="ET25" s="33">
        <v>0</v>
      </c>
      <c r="EU25" s="33">
        <v>0</v>
      </c>
      <c r="EV25" s="33">
        <v>0</v>
      </c>
      <c r="EW25" s="33">
        <v>0</v>
      </c>
      <c r="EX25" s="33">
        <v>0</v>
      </c>
      <c r="EY25" s="33">
        <v>0</v>
      </c>
      <c r="EZ25" s="12">
        <f t="shared" si="4"/>
        <v>0</v>
      </c>
      <c r="FA25" s="12">
        <f t="shared" si="6"/>
        <v>0</v>
      </c>
      <c r="FB25" s="12">
        <f t="shared" si="5"/>
        <v>0</v>
      </c>
      <c r="FC25" s="25"/>
      <c r="FD25" s="25">
        <f>EA25/32</f>
        <v>0</v>
      </c>
    </row>
    <row r="26" spans="1:160" hidden="1" x14ac:dyDescent="0.25">
      <c r="A26" s="4" t="s">
        <v>1001</v>
      </c>
      <c r="B26" s="47">
        <v>19</v>
      </c>
      <c r="C26" s="5" t="s">
        <v>86</v>
      </c>
      <c r="D26" s="6" t="s">
        <v>235</v>
      </c>
      <c r="E26" s="6">
        <v>1</v>
      </c>
      <c r="F26" s="6" t="s">
        <v>58</v>
      </c>
      <c r="G26" s="6">
        <v>20</v>
      </c>
      <c r="H26" s="6" t="s">
        <v>59</v>
      </c>
      <c r="I26" s="31" t="s">
        <v>247</v>
      </c>
      <c r="J26" s="40" t="s">
        <v>63</v>
      </c>
      <c r="K26" s="31" t="s">
        <v>173</v>
      </c>
      <c r="L26" s="57">
        <v>62.800000000000011</v>
      </c>
      <c r="M26" s="4"/>
      <c r="N26" s="4"/>
      <c r="O26" s="4"/>
      <c r="P26" s="4"/>
      <c r="Q26" s="4"/>
      <c r="R26" s="4">
        <f>90+100</f>
        <v>190</v>
      </c>
      <c r="S26" s="4">
        <v>5</v>
      </c>
      <c r="T26" s="4">
        <v>1</v>
      </c>
      <c r="U26" s="4">
        <v>2</v>
      </c>
      <c r="V26" s="4">
        <v>11</v>
      </c>
      <c r="W26" s="12">
        <v>30</v>
      </c>
      <c r="X26" s="12">
        <v>10</v>
      </c>
      <c r="Y26" s="6">
        <v>10</v>
      </c>
      <c r="Z26" s="6">
        <v>15</v>
      </c>
      <c r="AA26" s="6">
        <v>0</v>
      </c>
      <c r="AB26" s="6">
        <v>11</v>
      </c>
      <c r="AC26" s="6">
        <v>0</v>
      </c>
      <c r="AD26" s="6"/>
      <c r="AE26" s="6">
        <v>2</v>
      </c>
      <c r="AF26" s="6">
        <v>12</v>
      </c>
      <c r="AG26" s="33">
        <v>0</v>
      </c>
      <c r="AH26" s="33">
        <v>20</v>
      </c>
      <c r="AI26" s="33">
        <v>0</v>
      </c>
      <c r="AJ26" s="33">
        <v>50</v>
      </c>
      <c r="AK26" s="33">
        <v>19</v>
      </c>
      <c r="AL26" s="33">
        <v>14</v>
      </c>
      <c r="AM26" s="33">
        <v>90</v>
      </c>
      <c r="AN26" s="33">
        <v>163</v>
      </c>
      <c r="AO26" s="33">
        <v>6</v>
      </c>
      <c r="AP26" s="33">
        <v>54</v>
      </c>
      <c r="AQ26" s="33">
        <v>10</v>
      </c>
      <c r="AR26" s="33">
        <v>15</v>
      </c>
      <c r="AS26" s="33">
        <v>30</v>
      </c>
      <c r="AT26" s="33">
        <v>38</v>
      </c>
      <c r="AU26" s="33">
        <v>11</v>
      </c>
      <c r="AV26" s="33">
        <v>3</v>
      </c>
      <c r="AW26" s="33">
        <v>26</v>
      </c>
      <c r="AX26" s="33">
        <v>32</v>
      </c>
      <c r="AY26" s="33">
        <v>5</v>
      </c>
      <c r="AZ26" s="33">
        <v>40</v>
      </c>
      <c r="BA26" s="33">
        <v>20</v>
      </c>
      <c r="BB26" s="33">
        <v>20</v>
      </c>
      <c r="BC26" s="33">
        <v>1</v>
      </c>
      <c r="BD26" s="33">
        <v>0</v>
      </c>
      <c r="BE26" s="33">
        <v>31</v>
      </c>
      <c r="BF26" s="33">
        <v>94</v>
      </c>
      <c r="BG26" s="33">
        <v>0</v>
      </c>
      <c r="BH26" s="33">
        <v>32</v>
      </c>
      <c r="BI26" s="33">
        <v>10</v>
      </c>
      <c r="BJ26" s="33">
        <v>6</v>
      </c>
      <c r="BK26" s="33">
        <v>40</v>
      </c>
      <c r="BL26" s="33">
        <v>2</v>
      </c>
      <c r="BM26" s="33">
        <v>0</v>
      </c>
      <c r="BN26" s="33">
        <v>20</v>
      </c>
      <c r="BO26" s="33">
        <v>3</v>
      </c>
      <c r="BP26" s="33">
        <v>30</v>
      </c>
      <c r="BQ26" s="33">
        <v>0</v>
      </c>
      <c r="BR26" s="33">
        <v>0</v>
      </c>
      <c r="BS26" s="33">
        <v>0</v>
      </c>
      <c r="BT26" s="33">
        <v>30</v>
      </c>
      <c r="BU26" s="33">
        <v>50</v>
      </c>
      <c r="BV26" s="33">
        <v>30</v>
      </c>
      <c r="BW26" s="33">
        <v>0</v>
      </c>
      <c r="BX26" s="33">
        <v>0</v>
      </c>
      <c r="BY26" s="33">
        <v>0</v>
      </c>
      <c r="BZ26" s="33">
        <v>20</v>
      </c>
      <c r="CA26" s="33">
        <v>80</v>
      </c>
      <c r="CB26" s="33">
        <v>0</v>
      </c>
      <c r="CC26" s="33">
        <v>0</v>
      </c>
      <c r="CD26" s="33">
        <v>0</v>
      </c>
      <c r="CE26" s="33">
        <v>0</v>
      </c>
      <c r="CF26" s="33">
        <v>0</v>
      </c>
      <c r="CG26" s="33">
        <v>0</v>
      </c>
      <c r="CH26" s="33">
        <v>0</v>
      </c>
      <c r="CI26" s="33">
        <v>0</v>
      </c>
      <c r="CJ26" s="33">
        <v>0</v>
      </c>
      <c r="CK26" s="33">
        <v>0</v>
      </c>
      <c r="CL26" s="33">
        <v>0</v>
      </c>
      <c r="CM26" s="33">
        <v>57</v>
      </c>
      <c r="CN26" s="33">
        <v>0</v>
      </c>
      <c r="CO26" s="33">
        <v>0</v>
      </c>
      <c r="CP26" s="33">
        <v>0</v>
      </c>
      <c r="CQ26" s="33">
        <v>7</v>
      </c>
      <c r="CR26" s="33">
        <v>0</v>
      </c>
      <c r="CS26" s="33">
        <v>39</v>
      </c>
      <c r="CT26" s="33">
        <v>39</v>
      </c>
      <c r="CU26" s="33">
        <v>0</v>
      </c>
      <c r="CV26" s="33">
        <v>1</v>
      </c>
      <c r="CW26" s="33">
        <v>0</v>
      </c>
      <c r="CX26" s="33">
        <v>0</v>
      </c>
      <c r="CY26" s="33">
        <v>0</v>
      </c>
      <c r="CZ26" s="33">
        <v>0</v>
      </c>
      <c r="DA26" s="33">
        <v>40</v>
      </c>
      <c r="DB26" s="33">
        <v>30</v>
      </c>
      <c r="DC26" s="33">
        <v>0</v>
      </c>
      <c r="DD26" s="33">
        <v>2</v>
      </c>
      <c r="DE26" s="33">
        <v>0</v>
      </c>
      <c r="DF26" s="33">
        <v>30</v>
      </c>
      <c r="DG26" s="33">
        <v>0</v>
      </c>
      <c r="DH26" s="33">
        <v>20</v>
      </c>
      <c r="DI26" s="33">
        <v>0</v>
      </c>
      <c r="DJ26" s="33">
        <v>81.2</v>
      </c>
      <c r="DK26" s="33">
        <v>0</v>
      </c>
      <c r="DL26" s="33">
        <v>58</v>
      </c>
      <c r="DM26" s="33">
        <v>10</v>
      </c>
      <c r="DN26" s="33">
        <v>0</v>
      </c>
      <c r="DO26" s="33">
        <v>1</v>
      </c>
      <c r="DP26" s="33">
        <v>10</v>
      </c>
      <c r="DQ26" s="33">
        <v>18</v>
      </c>
      <c r="DR26" s="33">
        <v>0</v>
      </c>
      <c r="DS26" s="33">
        <v>0</v>
      </c>
      <c r="DT26" s="33">
        <v>6</v>
      </c>
      <c r="DU26" s="33">
        <v>0</v>
      </c>
      <c r="DV26" s="33">
        <v>30</v>
      </c>
      <c r="DW26" s="35">
        <f t="shared" si="2"/>
        <v>9</v>
      </c>
      <c r="DX26" s="11">
        <f t="shared" si="0"/>
        <v>-136.19999999999999</v>
      </c>
      <c r="DY26" s="36">
        <f>(DW26*4)-DX26</f>
        <v>172.2</v>
      </c>
      <c r="DZ26" s="1" t="s">
        <v>261</v>
      </c>
      <c r="EA26" s="24">
        <v>0</v>
      </c>
      <c r="EC26" s="4">
        <v>0</v>
      </c>
      <c r="ED26" s="4"/>
      <c r="EE26" s="4">
        <v>21</v>
      </c>
      <c r="EF26" s="4"/>
      <c r="EG26" s="4">
        <v>278</v>
      </c>
      <c r="EH26" s="4">
        <v>278</v>
      </c>
      <c r="EI26" s="4">
        <v>0</v>
      </c>
      <c r="EJ26" s="4">
        <v>0</v>
      </c>
      <c r="EK26" s="4">
        <v>15</v>
      </c>
      <c r="EL26" s="4">
        <v>10</v>
      </c>
      <c r="EM26" s="4">
        <v>0</v>
      </c>
      <c r="EN26" s="4"/>
      <c r="EO26" s="4">
        <v>0</v>
      </c>
      <c r="EP26" s="33">
        <v>0</v>
      </c>
      <c r="EQ26" s="33">
        <v>7</v>
      </c>
      <c r="ER26" s="33">
        <v>0</v>
      </c>
      <c r="ES26" s="33">
        <v>0</v>
      </c>
      <c r="ET26" s="33">
        <v>0</v>
      </c>
      <c r="EU26" s="33">
        <v>10</v>
      </c>
      <c r="EV26" s="33">
        <v>56</v>
      </c>
      <c r="EW26" s="33">
        <v>0</v>
      </c>
      <c r="EX26" s="33">
        <v>0</v>
      </c>
      <c r="EY26" s="33">
        <v>30</v>
      </c>
      <c r="EZ26" s="12">
        <f t="shared" si="4"/>
        <v>13.714285714285714</v>
      </c>
      <c r="FA26" s="12">
        <f t="shared" si="6"/>
        <v>-140.91428571428571</v>
      </c>
      <c r="FB26" s="12">
        <f t="shared" si="5"/>
        <v>168.34285714285713</v>
      </c>
      <c r="FC26" s="25"/>
      <c r="FD26" s="44">
        <f>EA26/32</f>
        <v>0</v>
      </c>
    </row>
    <row r="27" spans="1:160" ht="15" hidden="1" customHeight="1" x14ac:dyDescent="0.25">
      <c r="A27" s="4" t="s">
        <v>996</v>
      </c>
      <c r="B27" s="47">
        <v>20</v>
      </c>
      <c r="C27" s="5" t="s">
        <v>86</v>
      </c>
      <c r="D27" s="6" t="s">
        <v>99</v>
      </c>
      <c r="E27" s="6">
        <v>3</v>
      </c>
      <c r="F27" s="6" t="s">
        <v>58</v>
      </c>
      <c r="G27" s="6">
        <v>6</v>
      </c>
      <c r="H27" s="6" t="s">
        <v>59</v>
      </c>
      <c r="I27" s="40" t="s">
        <v>236</v>
      </c>
      <c r="J27" s="40" t="s">
        <v>60</v>
      </c>
      <c r="K27" s="31" t="s">
        <v>243</v>
      </c>
      <c r="L27" s="57">
        <v>0</v>
      </c>
      <c r="M27" s="4"/>
      <c r="N27" s="4"/>
      <c r="O27" s="4"/>
      <c r="P27" s="4"/>
      <c r="Q27" s="4"/>
      <c r="R27" s="4"/>
      <c r="S27" s="4">
        <v>5</v>
      </c>
      <c r="T27" s="4">
        <v>2</v>
      </c>
      <c r="U27" s="4">
        <v>2</v>
      </c>
      <c r="V27" s="4">
        <v>1</v>
      </c>
      <c r="W27" s="12">
        <v>1</v>
      </c>
      <c r="X27" s="12">
        <v>0</v>
      </c>
      <c r="Y27" s="6">
        <v>2</v>
      </c>
      <c r="Z27" s="6">
        <v>15</v>
      </c>
      <c r="AA27" s="6">
        <v>3</v>
      </c>
      <c r="AB27" s="6">
        <v>3</v>
      </c>
      <c r="AC27" s="6">
        <v>37</v>
      </c>
      <c r="AD27" s="6">
        <v>23</v>
      </c>
      <c r="AE27" s="6">
        <v>7</v>
      </c>
      <c r="AF27" s="6">
        <v>5</v>
      </c>
      <c r="AG27" s="33">
        <v>4</v>
      </c>
      <c r="AH27" s="33">
        <v>0</v>
      </c>
      <c r="AI27" s="33">
        <v>0</v>
      </c>
      <c r="AJ27" s="33">
        <v>1</v>
      </c>
      <c r="AK27" s="33">
        <v>5</v>
      </c>
      <c r="AL27" s="33">
        <v>0</v>
      </c>
      <c r="AM27" s="33">
        <v>1</v>
      </c>
      <c r="AN27" s="33">
        <v>0</v>
      </c>
      <c r="AO27" s="33">
        <v>3</v>
      </c>
      <c r="AP27" s="33">
        <v>2</v>
      </c>
      <c r="AQ27" s="33">
        <v>0</v>
      </c>
      <c r="AR27" s="33">
        <v>0</v>
      </c>
      <c r="AS27" s="33">
        <v>0</v>
      </c>
      <c r="AT27" s="33">
        <v>0</v>
      </c>
      <c r="AU27" s="33">
        <v>1</v>
      </c>
      <c r="AV27" s="33">
        <v>0</v>
      </c>
      <c r="AW27" s="33">
        <v>0</v>
      </c>
      <c r="AX27" s="33">
        <v>0</v>
      </c>
      <c r="AY27" s="33">
        <v>4</v>
      </c>
      <c r="AZ27" s="33">
        <v>0</v>
      </c>
      <c r="BA27" s="33">
        <v>0</v>
      </c>
      <c r="BB27" s="33">
        <v>0</v>
      </c>
      <c r="BC27" s="33">
        <v>0</v>
      </c>
      <c r="BD27" s="33">
        <v>0</v>
      </c>
      <c r="BE27" s="33">
        <v>0</v>
      </c>
      <c r="BF27" s="33">
        <v>0</v>
      </c>
      <c r="BG27" s="33">
        <v>0</v>
      </c>
      <c r="BH27" s="33">
        <v>0</v>
      </c>
      <c r="BI27" s="33">
        <v>0</v>
      </c>
      <c r="BJ27" s="33">
        <v>0</v>
      </c>
      <c r="BK27" s="33">
        <v>0</v>
      </c>
      <c r="BL27" s="33">
        <v>0</v>
      </c>
      <c r="BM27" s="33">
        <v>0</v>
      </c>
      <c r="BN27" s="33">
        <v>0</v>
      </c>
      <c r="BO27" s="33">
        <v>0</v>
      </c>
      <c r="BP27" s="33">
        <v>0</v>
      </c>
      <c r="BQ27" s="33">
        <v>0</v>
      </c>
      <c r="BR27" s="33">
        <v>0</v>
      </c>
      <c r="BS27" s="33">
        <v>0</v>
      </c>
      <c r="BT27" s="33">
        <v>0</v>
      </c>
      <c r="BU27" s="33">
        <v>0</v>
      </c>
      <c r="BV27" s="33">
        <v>0</v>
      </c>
      <c r="BW27" s="33">
        <v>0</v>
      </c>
      <c r="BX27" s="33">
        <v>0</v>
      </c>
      <c r="BY27" s="33">
        <v>0</v>
      </c>
      <c r="BZ27" s="33">
        <v>0</v>
      </c>
      <c r="CA27" s="33">
        <v>0</v>
      </c>
      <c r="CB27" s="33">
        <v>0</v>
      </c>
      <c r="CC27" s="33">
        <v>0</v>
      </c>
      <c r="CD27" s="33">
        <v>0</v>
      </c>
      <c r="CE27" s="33">
        <v>0</v>
      </c>
      <c r="CF27" s="33">
        <v>0</v>
      </c>
      <c r="CG27" s="33">
        <v>0</v>
      </c>
      <c r="CH27" s="33">
        <v>0</v>
      </c>
      <c r="CI27" s="33">
        <v>1</v>
      </c>
      <c r="CJ27" s="33">
        <v>0</v>
      </c>
      <c r="CK27" s="33">
        <v>0</v>
      </c>
      <c r="CL27" s="33">
        <v>1</v>
      </c>
      <c r="CM27" s="33">
        <v>2</v>
      </c>
      <c r="CN27" s="33">
        <v>0</v>
      </c>
      <c r="CO27" s="33">
        <v>0</v>
      </c>
      <c r="CP27" s="33">
        <v>1</v>
      </c>
      <c r="CQ27" s="33">
        <v>60</v>
      </c>
      <c r="CR27" s="33">
        <v>0</v>
      </c>
      <c r="CS27" s="33">
        <v>0</v>
      </c>
      <c r="CT27" s="33">
        <v>0</v>
      </c>
      <c r="CU27" s="33">
        <v>0</v>
      </c>
      <c r="CV27" s="33">
        <v>0</v>
      </c>
      <c r="CW27" s="33">
        <v>0</v>
      </c>
      <c r="CX27" s="33">
        <v>0</v>
      </c>
      <c r="CY27" s="33">
        <v>0</v>
      </c>
      <c r="CZ27" s="33">
        <v>0</v>
      </c>
      <c r="DA27" s="33">
        <v>0</v>
      </c>
      <c r="DB27" s="33">
        <v>0</v>
      </c>
      <c r="DC27" s="33">
        <v>0</v>
      </c>
      <c r="DD27" s="33">
        <v>0</v>
      </c>
      <c r="DE27" s="33">
        <v>0</v>
      </c>
      <c r="DF27" s="33">
        <v>0</v>
      </c>
      <c r="DG27" s="33">
        <v>0</v>
      </c>
      <c r="DH27" s="33">
        <v>0</v>
      </c>
      <c r="DI27" s="33">
        <v>0</v>
      </c>
      <c r="DJ27" s="33">
        <v>0</v>
      </c>
      <c r="DK27" s="33">
        <v>0</v>
      </c>
      <c r="DL27" s="33">
        <v>0</v>
      </c>
      <c r="DM27" s="33">
        <v>0</v>
      </c>
      <c r="DN27" s="33">
        <v>0</v>
      </c>
      <c r="DO27" s="33">
        <v>0</v>
      </c>
      <c r="DP27" s="33">
        <v>0</v>
      </c>
      <c r="DQ27" s="33">
        <v>0</v>
      </c>
      <c r="DR27" s="33">
        <v>0</v>
      </c>
      <c r="DS27" s="33">
        <v>0</v>
      </c>
      <c r="DT27" s="33">
        <v>0</v>
      </c>
      <c r="DU27" s="33">
        <v>0</v>
      </c>
      <c r="DV27" s="33">
        <v>0</v>
      </c>
      <c r="DW27" s="35">
        <f t="shared" si="2"/>
        <v>0</v>
      </c>
      <c r="DX27" s="11">
        <f t="shared" si="0"/>
        <v>0</v>
      </c>
      <c r="DY27" s="36">
        <f t="shared" si="3"/>
        <v>0</v>
      </c>
      <c r="EA27" s="24">
        <v>0</v>
      </c>
      <c r="EC27" s="4">
        <v>0</v>
      </c>
      <c r="ED27" s="4">
        <v>30</v>
      </c>
      <c r="EE27" s="4"/>
      <c r="EF27" s="4"/>
      <c r="EG27" s="4">
        <v>0</v>
      </c>
      <c r="EH27" s="4"/>
      <c r="EI27" s="4">
        <v>6</v>
      </c>
      <c r="EJ27" s="4">
        <v>0</v>
      </c>
      <c r="EK27" s="4">
        <v>53</v>
      </c>
      <c r="EL27" s="4">
        <v>3</v>
      </c>
      <c r="EM27" s="4">
        <v>1</v>
      </c>
      <c r="EN27" s="4">
        <v>1</v>
      </c>
      <c r="EO27" s="4">
        <v>0</v>
      </c>
      <c r="EP27" s="33">
        <v>0</v>
      </c>
      <c r="EQ27" s="33">
        <v>0</v>
      </c>
      <c r="ER27" s="33">
        <v>0</v>
      </c>
      <c r="ES27" s="33">
        <v>0</v>
      </c>
      <c r="ET27" s="33">
        <v>0</v>
      </c>
      <c r="EU27" s="33">
        <v>0</v>
      </c>
      <c r="EV27" s="33">
        <v>0</v>
      </c>
      <c r="EW27" s="33">
        <v>0</v>
      </c>
      <c r="EX27" s="33">
        <v>0</v>
      </c>
      <c r="EY27" s="33">
        <v>0</v>
      </c>
      <c r="EZ27" s="12">
        <f t="shared" si="4"/>
        <v>0</v>
      </c>
      <c r="FA27" s="12">
        <f t="shared" si="6"/>
        <v>0</v>
      </c>
      <c r="FB27" s="12">
        <f t="shared" si="5"/>
        <v>0</v>
      </c>
      <c r="FC27" s="25"/>
      <c r="FD27" s="25">
        <f>EA27/32</f>
        <v>0</v>
      </c>
    </row>
    <row r="28" spans="1:160" hidden="1" x14ac:dyDescent="0.25">
      <c r="A28" s="4" t="s">
        <v>998</v>
      </c>
      <c r="B28" s="47">
        <v>21</v>
      </c>
      <c r="C28" s="5" t="s">
        <v>86</v>
      </c>
      <c r="D28" s="6" t="s">
        <v>237</v>
      </c>
      <c r="E28" s="6">
        <v>1</v>
      </c>
      <c r="F28" s="6" t="s">
        <v>58</v>
      </c>
      <c r="G28" s="6">
        <v>20</v>
      </c>
      <c r="H28" s="6" t="s">
        <v>59</v>
      </c>
      <c r="I28" s="31" t="s">
        <v>238</v>
      </c>
      <c r="J28" s="40" t="s">
        <v>63</v>
      </c>
      <c r="K28" s="31" t="s">
        <v>243</v>
      </c>
      <c r="L28" s="57">
        <v>16</v>
      </c>
      <c r="M28" s="4"/>
      <c r="N28" s="4">
        <v>32</v>
      </c>
      <c r="O28" s="4"/>
      <c r="P28" s="4"/>
      <c r="Q28" s="4"/>
      <c r="R28" s="4"/>
      <c r="S28" s="4"/>
      <c r="T28" s="4">
        <v>6</v>
      </c>
      <c r="U28" s="4">
        <v>1</v>
      </c>
      <c r="V28" s="4">
        <v>10</v>
      </c>
      <c r="W28" s="12">
        <v>11</v>
      </c>
      <c r="X28" s="12">
        <v>4</v>
      </c>
      <c r="Y28" s="6">
        <v>26</v>
      </c>
      <c r="Z28" s="6">
        <v>15</v>
      </c>
      <c r="AA28" s="6">
        <v>16</v>
      </c>
      <c r="AB28" s="6">
        <v>19</v>
      </c>
      <c r="AC28" s="6">
        <v>2</v>
      </c>
      <c r="AD28" s="6">
        <v>14</v>
      </c>
      <c r="AE28" s="6">
        <v>15</v>
      </c>
      <c r="AF28" s="6">
        <v>22</v>
      </c>
      <c r="AG28" s="33">
        <v>27</v>
      </c>
      <c r="AH28" s="33">
        <v>35</v>
      </c>
      <c r="AI28" s="33">
        <v>1.1000000000000001</v>
      </c>
      <c r="AJ28" s="33">
        <v>20</v>
      </c>
      <c r="AK28" s="33">
        <v>36</v>
      </c>
      <c r="AL28" s="33">
        <v>30</v>
      </c>
      <c r="AM28" s="33">
        <v>30</v>
      </c>
      <c r="AN28" s="33">
        <v>18</v>
      </c>
      <c r="AO28" s="33">
        <v>17</v>
      </c>
      <c r="AP28" s="33">
        <v>16</v>
      </c>
      <c r="AQ28" s="33">
        <v>20</v>
      </c>
      <c r="AR28" s="33">
        <v>29</v>
      </c>
      <c r="AS28" s="33">
        <v>11</v>
      </c>
      <c r="AT28" s="33">
        <v>20</v>
      </c>
      <c r="AU28" s="33">
        <v>28</v>
      </c>
      <c r="AV28" s="33">
        <v>35</v>
      </c>
      <c r="AW28" s="33">
        <v>23</v>
      </c>
      <c r="AX28" s="33">
        <v>12</v>
      </c>
      <c r="AY28" s="33">
        <v>15</v>
      </c>
      <c r="AZ28" s="33">
        <v>36</v>
      </c>
      <c r="BA28" s="33">
        <v>61</v>
      </c>
      <c r="BB28" s="33">
        <v>28</v>
      </c>
      <c r="BC28" s="33">
        <v>47</v>
      </c>
      <c r="BD28" s="33">
        <v>11</v>
      </c>
      <c r="BE28" s="33">
        <v>26</v>
      </c>
      <c r="BF28" s="33">
        <v>5</v>
      </c>
      <c r="BG28" s="33">
        <v>22</v>
      </c>
      <c r="BH28" s="33">
        <v>21</v>
      </c>
      <c r="BI28" s="33">
        <v>37</v>
      </c>
      <c r="BJ28" s="33">
        <v>14</v>
      </c>
      <c r="BK28" s="33">
        <v>6</v>
      </c>
      <c r="BL28" s="33">
        <v>10</v>
      </c>
      <c r="BM28" s="33">
        <v>13</v>
      </c>
      <c r="BN28" s="33">
        <v>16</v>
      </c>
      <c r="BO28" s="33">
        <v>19</v>
      </c>
      <c r="BP28" s="33">
        <v>13</v>
      </c>
      <c r="BQ28" s="33">
        <v>0</v>
      </c>
      <c r="BR28" s="33">
        <v>12</v>
      </c>
      <c r="BS28" s="33">
        <v>8</v>
      </c>
      <c r="BT28" s="33">
        <v>16</v>
      </c>
      <c r="BU28" s="33">
        <v>7</v>
      </c>
      <c r="BV28" s="33">
        <v>10</v>
      </c>
      <c r="BW28" s="33">
        <v>8</v>
      </c>
      <c r="BX28" s="33">
        <v>14</v>
      </c>
      <c r="BY28" s="33">
        <v>7</v>
      </c>
      <c r="BZ28" s="33">
        <v>4</v>
      </c>
      <c r="CA28" s="33">
        <v>29</v>
      </c>
      <c r="CB28" s="33">
        <v>1</v>
      </c>
      <c r="CC28" s="33">
        <v>3</v>
      </c>
      <c r="CD28" s="33">
        <v>21</v>
      </c>
      <c r="CE28" s="33">
        <v>6</v>
      </c>
      <c r="CF28" s="33">
        <v>10</v>
      </c>
      <c r="CG28" s="33">
        <v>20</v>
      </c>
      <c r="CH28" s="33">
        <v>23</v>
      </c>
      <c r="CI28" s="33">
        <v>2</v>
      </c>
      <c r="CJ28" s="33">
        <v>4</v>
      </c>
      <c r="CK28" s="33">
        <v>10</v>
      </c>
      <c r="CL28" s="33">
        <v>7</v>
      </c>
      <c r="CM28" s="33">
        <v>3</v>
      </c>
      <c r="CN28" s="33">
        <v>2</v>
      </c>
      <c r="CO28" s="33">
        <v>24</v>
      </c>
      <c r="CP28" s="33">
        <v>38</v>
      </c>
      <c r="CQ28" s="33">
        <v>8</v>
      </c>
      <c r="CR28" s="33">
        <v>16</v>
      </c>
      <c r="CS28" s="33">
        <v>8</v>
      </c>
      <c r="CT28" s="33">
        <v>8</v>
      </c>
      <c r="CU28" s="33">
        <v>7</v>
      </c>
      <c r="CV28" s="33">
        <v>35</v>
      </c>
      <c r="CW28" s="33">
        <v>14</v>
      </c>
      <c r="CX28" s="33">
        <v>7</v>
      </c>
      <c r="CY28" s="33">
        <v>8</v>
      </c>
      <c r="CZ28" s="33">
        <v>4</v>
      </c>
      <c r="DA28" s="33">
        <v>2</v>
      </c>
      <c r="DB28" s="33">
        <v>0</v>
      </c>
      <c r="DC28" s="33">
        <v>11</v>
      </c>
      <c r="DD28" s="33">
        <v>4</v>
      </c>
      <c r="DE28" s="33">
        <v>16</v>
      </c>
      <c r="DF28" s="33">
        <v>1</v>
      </c>
      <c r="DG28" s="33">
        <v>26</v>
      </c>
      <c r="DH28" s="33">
        <v>13</v>
      </c>
      <c r="DI28" s="33">
        <v>7</v>
      </c>
      <c r="DJ28" s="33">
        <v>5</v>
      </c>
      <c r="DK28" s="33">
        <v>23</v>
      </c>
      <c r="DL28" s="33">
        <v>6</v>
      </c>
      <c r="DM28" s="33">
        <v>10</v>
      </c>
      <c r="DN28" s="33">
        <v>1</v>
      </c>
      <c r="DO28" s="33">
        <v>0</v>
      </c>
      <c r="DP28" s="33">
        <v>1</v>
      </c>
      <c r="DQ28" s="33">
        <v>4</v>
      </c>
      <c r="DR28" s="33">
        <v>13</v>
      </c>
      <c r="DS28" s="33">
        <v>15</v>
      </c>
      <c r="DT28" s="33">
        <v>6</v>
      </c>
      <c r="DU28" s="33">
        <v>4</v>
      </c>
      <c r="DV28" s="33">
        <v>1</v>
      </c>
      <c r="DW28" s="35">
        <f t="shared" si="2"/>
        <v>7.166666666666667</v>
      </c>
      <c r="DX28" s="11">
        <f t="shared" si="0"/>
        <v>40.833333333333336</v>
      </c>
      <c r="DY28" s="36">
        <f>(DW28*4)-DX28</f>
        <v>-12.166666666666668</v>
      </c>
      <c r="EA28" s="24">
        <v>0</v>
      </c>
      <c r="EB28" s="7" t="s">
        <v>1098</v>
      </c>
      <c r="EC28" s="4">
        <v>11</v>
      </c>
      <c r="ED28" s="4">
        <v>9</v>
      </c>
      <c r="EE28" s="4">
        <v>6</v>
      </c>
      <c r="EF28" s="4">
        <v>38</v>
      </c>
      <c r="EG28" s="4">
        <v>0</v>
      </c>
      <c r="EH28" s="4">
        <v>53</v>
      </c>
      <c r="EI28" s="4">
        <v>18</v>
      </c>
      <c r="EJ28" s="4">
        <v>16</v>
      </c>
      <c r="EK28" s="4">
        <v>11</v>
      </c>
      <c r="EL28" s="4">
        <v>8</v>
      </c>
      <c r="EM28" s="4">
        <v>25</v>
      </c>
      <c r="EN28" s="4">
        <v>13</v>
      </c>
      <c r="EO28" s="4">
        <v>48</v>
      </c>
      <c r="EP28" s="33">
        <v>0</v>
      </c>
      <c r="EQ28" s="33">
        <v>0</v>
      </c>
      <c r="ER28" s="33">
        <v>10</v>
      </c>
      <c r="ES28" s="33">
        <v>22</v>
      </c>
      <c r="ET28" s="33">
        <v>37</v>
      </c>
      <c r="EU28" s="33">
        <v>24</v>
      </c>
      <c r="EV28" s="33">
        <v>44</v>
      </c>
      <c r="EW28" s="33">
        <v>71</v>
      </c>
      <c r="EX28" s="33">
        <v>2</v>
      </c>
      <c r="EY28" s="33">
        <v>22</v>
      </c>
      <c r="EZ28" s="12">
        <f t="shared" si="4"/>
        <v>31.714285714285715</v>
      </c>
      <c r="FA28" s="12">
        <f t="shared" si="6"/>
        <v>16.285714285714285</v>
      </c>
      <c r="FB28" s="12">
        <f t="shared" si="5"/>
        <v>47.142857142857146</v>
      </c>
      <c r="FC28" s="25"/>
      <c r="FD28" s="44">
        <f>EA28/32</f>
        <v>0</v>
      </c>
    </row>
    <row r="29" spans="1:160" hidden="1" x14ac:dyDescent="0.25">
      <c r="A29" s="4" t="s">
        <v>1001</v>
      </c>
      <c r="B29" s="47">
        <v>22</v>
      </c>
      <c r="C29" s="5" t="s">
        <v>86</v>
      </c>
      <c r="D29" s="6" t="s">
        <v>235</v>
      </c>
      <c r="E29" s="6">
        <v>1</v>
      </c>
      <c r="F29" s="6" t="s">
        <v>58</v>
      </c>
      <c r="G29" s="6">
        <v>208</v>
      </c>
      <c r="H29" s="6" t="s">
        <v>59</v>
      </c>
      <c r="I29" s="31" t="s">
        <v>250</v>
      </c>
      <c r="J29" s="31" t="s">
        <v>62</v>
      </c>
      <c r="K29" s="49" t="s">
        <v>243</v>
      </c>
      <c r="L29" s="57">
        <v>0</v>
      </c>
      <c r="M29" s="4"/>
      <c r="N29" s="4"/>
      <c r="O29" s="4"/>
      <c r="P29" s="4"/>
      <c r="Q29" s="4"/>
      <c r="R29" s="4"/>
      <c r="S29" s="4"/>
      <c r="T29" s="4"/>
      <c r="U29" s="4"/>
      <c r="V29" s="4"/>
      <c r="W29" s="12">
        <v>2</v>
      </c>
      <c r="X29" s="12">
        <v>1</v>
      </c>
      <c r="Y29" s="6"/>
      <c r="Z29" s="6">
        <v>0</v>
      </c>
      <c r="AA29" s="6">
        <v>0</v>
      </c>
      <c r="AB29" s="6">
        <v>0</v>
      </c>
      <c r="AC29" s="6">
        <v>5</v>
      </c>
      <c r="AD29" s="6"/>
      <c r="AE29" s="6">
        <v>15</v>
      </c>
      <c r="AF29" s="6">
        <v>0</v>
      </c>
      <c r="AG29" s="33">
        <v>0</v>
      </c>
      <c r="AH29" s="33">
        <v>0</v>
      </c>
      <c r="AI29" s="33">
        <v>0</v>
      </c>
      <c r="AJ29" s="33">
        <v>0</v>
      </c>
      <c r="AK29" s="33">
        <v>0</v>
      </c>
      <c r="AL29" s="33">
        <v>0</v>
      </c>
      <c r="AM29" s="33">
        <v>0</v>
      </c>
      <c r="AN29" s="33">
        <v>0</v>
      </c>
      <c r="AO29" s="33">
        <v>0</v>
      </c>
      <c r="AP29" s="33">
        <v>0</v>
      </c>
      <c r="AQ29" s="33">
        <v>0</v>
      </c>
      <c r="AR29" s="33">
        <v>30</v>
      </c>
      <c r="AS29" s="33">
        <v>0</v>
      </c>
      <c r="AT29" s="33">
        <v>0</v>
      </c>
      <c r="AU29" s="33">
        <v>0</v>
      </c>
      <c r="AV29" s="33">
        <v>50</v>
      </c>
      <c r="AW29" s="33">
        <v>55</v>
      </c>
      <c r="AX29" s="33">
        <v>1</v>
      </c>
      <c r="AY29" s="33">
        <v>0</v>
      </c>
      <c r="AZ29" s="33">
        <v>0</v>
      </c>
      <c r="BA29" s="33">
        <v>0</v>
      </c>
      <c r="BB29" s="33">
        <v>0</v>
      </c>
      <c r="BC29" s="33">
        <v>0</v>
      </c>
      <c r="BD29" s="33">
        <v>0</v>
      </c>
      <c r="BE29" s="33">
        <v>0</v>
      </c>
      <c r="BF29" s="33">
        <v>0</v>
      </c>
      <c r="BG29" s="33">
        <v>5</v>
      </c>
      <c r="BH29" s="33">
        <v>0</v>
      </c>
      <c r="BI29" s="33">
        <v>0</v>
      </c>
      <c r="BJ29" s="33">
        <v>0</v>
      </c>
      <c r="BK29" s="33">
        <v>0</v>
      </c>
      <c r="BL29" s="33">
        <v>0</v>
      </c>
      <c r="BM29" s="33">
        <v>11</v>
      </c>
      <c r="BN29" s="33">
        <v>1</v>
      </c>
      <c r="BO29" s="33">
        <v>0</v>
      </c>
      <c r="BP29" s="33">
        <v>0</v>
      </c>
      <c r="BQ29" s="33">
        <v>0</v>
      </c>
      <c r="BR29" s="33">
        <v>0</v>
      </c>
      <c r="BS29" s="33">
        <v>0</v>
      </c>
      <c r="BT29" s="33">
        <v>0</v>
      </c>
      <c r="BU29" s="33">
        <v>0</v>
      </c>
      <c r="BV29" s="33">
        <v>10</v>
      </c>
      <c r="BW29" s="33">
        <v>0</v>
      </c>
      <c r="BX29" s="33">
        <v>3</v>
      </c>
      <c r="BY29" s="33">
        <v>0</v>
      </c>
      <c r="BZ29" s="33">
        <v>4</v>
      </c>
      <c r="CA29" s="33">
        <v>3</v>
      </c>
      <c r="CB29" s="33">
        <v>0</v>
      </c>
      <c r="CC29" s="33">
        <v>0</v>
      </c>
      <c r="CD29" s="33">
        <v>0</v>
      </c>
      <c r="CE29" s="33">
        <v>0</v>
      </c>
      <c r="CF29" s="33">
        <v>0</v>
      </c>
      <c r="CG29" s="33">
        <v>0</v>
      </c>
      <c r="CH29" s="33">
        <v>0</v>
      </c>
      <c r="CI29" s="33">
        <v>0</v>
      </c>
      <c r="CJ29" s="33">
        <v>0</v>
      </c>
      <c r="CK29" s="33">
        <v>0</v>
      </c>
      <c r="CL29" s="33">
        <v>0</v>
      </c>
      <c r="CM29" s="33">
        <v>0</v>
      </c>
      <c r="CN29" s="33">
        <v>0</v>
      </c>
      <c r="CO29" s="33">
        <v>0</v>
      </c>
      <c r="CP29" s="33">
        <v>0</v>
      </c>
      <c r="CQ29" s="33">
        <v>0</v>
      </c>
      <c r="CR29" s="33">
        <v>0</v>
      </c>
      <c r="CS29" s="33">
        <v>0</v>
      </c>
      <c r="CT29" s="33">
        <v>0</v>
      </c>
      <c r="CU29" s="33">
        <v>0</v>
      </c>
      <c r="CV29" s="33">
        <v>0</v>
      </c>
      <c r="CW29" s="33">
        <v>0</v>
      </c>
      <c r="CX29" s="33">
        <v>0</v>
      </c>
      <c r="CY29" s="33">
        <v>0</v>
      </c>
      <c r="CZ29" s="33">
        <v>0</v>
      </c>
      <c r="DA29" s="33">
        <v>0</v>
      </c>
      <c r="DB29" s="33">
        <v>0</v>
      </c>
      <c r="DC29" s="33">
        <v>0</v>
      </c>
      <c r="DD29" s="33">
        <v>0</v>
      </c>
      <c r="DE29" s="33">
        <v>0</v>
      </c>
      <c r="DF29" s="33">
        <v>0</v>
      </c>
      <c r="DG29" s="33">
        <v>0</v>
      </c>
      <c r="DH29" s="33">
        <v>0</v>
      </c>
      <c r="DI29" s="33">
        <v>0</v>
      </c>
      <c r="DJ29" s="33">
        <v>0</v>
      </c>
      <c r="DK29" s="33">
        <v>0</v>
      </c>
      <c r="DL29" s="33">
        <v>0</v>
      </c>
      <c r="DM29" s="33">
        <v>0</v>
      </c>
      <c r="DN29" s="33">
        <v>0</v>
      </c>
      <c r="DO29" s="33">
        <v>0</v>
      </c>
      <c r="DP29" s="33">
        <v>0</v>
      </c>
      <c r="DQ29" s="33">
        <v>0</v>
      </c>
      <c r="DR29" s="33">
        <v>0</v>
      </c>
      <c r="DS29" s="33">
        <v>0</v>
      </c>
      <c r="DT29" s="33">
        <v>0</v>
      </c>
      <c r="DU29" s="33">
        <v>0</v>
      </c>
      <c r="DV29" s="33">
        <v>0</v>
      </c>
      <c r="DW29" s="35">
        <f t="shared" si="2"/>
        <v>0</v>
      </c>
      <c r="DX29" s="11">
        <f t="shared" si="0"/>
        <v>0</v>
      </c>
      <c r="DY29" s="36">
        <f t="shared" si="3"/>
        <v>0</v>
      </c>
      <c r="EA29" s="24">
        <v>0</v>
      </c>
      <c r="EC29" s="4"/>
      <c r="ED29" s="4"/>
      <c r="EE29" s="4"/>
      <c r="EF29" s="4"/>
      <c r="EG29" s="4">
        <v>0</v>
      </c>
      <c r="EH29" s="4"/>
      <c r="EI29" s="4">
        <v>20</v>
      </c>
      <c r="EJ29" s="4">
        <v>0</v>
      </c>
      <c r="EK29" s="4">
        <v>0</v>
      </c>
      <c r="EL29" s="4">
        <v>0</v>
      </c>
      <c r="EM29" s="4">
        <v>0</v>
      </c>
      <c r="EN29" s="4"/>
      <c r="EO29" s="4">
        <v>0</v>
      </c>
      <c r="EP29" s="33">
        <v>0</v>
      </c>
      <c r="EQ29" s="33">
        <v>0</v>
      </c>
      <c r="ER29" s="33">
        <v>0</v>
      </c>
      <c r="ES29" s="33">
        <v>0</v>
      </c>
      <c r="ET29" s="33">
        <v>0</v>
      </c>
      <c r="EU29" s="33">
        <v>0</v>
      </c>
      <c r="EV29" s="33">
        <v>0</v>
      </c>
      <c r="EW29" s="33">
        <v>0</v>
      </c>
      <c r="EX29" s="33">
        <v>0</v>
      </c>
      <c r="EY29" s="33">
        <v>0</v>
      </c>
      <c r="EZ29" s="12">
        <f t="shared" si="4"/>
        <v>0</v>
      </c>
      <c r="FA29" s="12">
        <f t="shared" si="6"/>
        <v>0</v>
      </c>
      <c r="FB29" s="12">
        <f t="shared" si="5"/>
        <v>0</v>
      </c>
      <c r="FC29" s="25"/>
      <c r="FD29" s="25">
        <f>EA29/4</f>
        <v>0</v>
      </c>
    </row>
    <row r="30" spans="1:160" hidden="1" x14ac:dyDescent="0.25">
      <c r="A30" s="4" t="s">
        <v>998</v>
      </c>
      <c r="B30" s="47">
        <v>23</v>
      </c>
      <c r="C30" s="5" t="s">
        <v>268</v>
      </c>
      <c r="D30" s="6" t="s">
        <v>269</v>
      </c>
      <c r="E30" s="6">
        <v>1</v>
      </c>
      <c r="F30" s="6" t="s">
        <v>58</v>
      </c>
      <c r="G30" s="6">
        <v>208</v>
      </c>
      <c r="H30" s="6" t="s">
        <v>59</v>
      </c>
      <c r="I30" s="31">
        <v>5301000287</v>
      </c>
      <c r="J30" s="31" t="s">
        <v>62</v>
      </c>
      <c r="K30" s="49" t="s">
        <v>243</v>
      </c>
      <c r="L30" s="57">
        <v>1</v>
      </c>
      <c r="M30" s="4"/>
      <c r="N30" s="4"/>
      <c r="O30" s="4"/>
      <c r="P30" s="4"/>
      <c r="Q30" s="4"/>
      <c r="R30" s="4"/>
      <c r="S30" s="4"/>
      <c r="T30" s="4"/>
      <c r="U30" s="4"/>
      <c r="V30" s="4"/>
      <c r="W30" s="12"/>
      <c r="X30" s="12"/>
      <c r="Y30" s="6"/>
      <c r="Z30" s="6"/>
      <c r="AA30" s="6"/>
      <c r="AB30" s="6"/>
      <c r="AC30" s="6"/>
      <c r="AD30" s="6"/>
      <c r="AE30" s="6">
        <v>0</v>
      </c>
      <c r="AF30" s="6">
        <v>0</v>
      </c>
      <c r="AG30" s="33">
        <v>0</v>
      </c>
      <c r="AH30" s="33">
        <v>0</v>
      </c>
      <c r="AI30" s="33">
        <v>0</v>
      </c>
      <c r="AJ30" s="33">
        <v>0</v>
      </c>
      <c r="AK30" s="33">
        <v>0</v>
      </c>
      <c r="AL30" s="33">
        <v>0</v>
      </c>
      <c r="AM30" s="33">
        <v>0</v>
      </c>
      <c r="AN30" s="33">
        <v>0</v>
      </c>
      <c r="AO30" s="33">
        <v>0</v>
      </c>
      <c r="AP30" s="33">
        <v>0</v>
      </c>
      <c r="AQ30" s="33">
        <v>0</v>
      </c>
      <c r="AR30" s="33">
        <v>2</v>
      </c>
      <c r="AS30" s="33">
        <v>0</v>
      </c>
      <c r="AT30" s="33">
        <v>2</v>
      </c>
      <c r="AU30" s="33">
        <v>0</v>
      </c>
      <c r="AV30" s="33">
        <v>0</v>
      </c>
      <c r="AW30" s="33">
        <v>0</v>
      </c>
      <c r="AX30" s="33">
        <v>0</v>
      </c>
      <c r="AY30" s="33">
        <v>0</v>
      </c>
      <c r="AZ30" s="33">
        <v>0</v>
      </c>
      <c r="BA30" s="33">
        <v>0</v>
      </c>
      <c r="BB30" s="33">
        <v>0</v>
      </c>
      <c r="BC30" s="33">
        <v>0</v>
      </c>
      <c r="BD30" s="33">
        <v>0</v>
      </c>
      <c r="BE30" s="33">
        <v>0</v>
      </c>
      <c r="BF30" s="33">
        <v>0</v>
      </c>
      <c r="BG30" s="33">
        <v>0</v>
      </c>
      <c r="BH30" s="33">
        <v>0</v>
      </c>
      <c r="BI30" s="33">
        <v>0</v>
      </c>
      <c r="BJ30" s="33">
        <v>0</v>
      </c>
      <c r="BK30" s="33">
        <v>0</v>
      </c>
      <c r="BL30" s="33">
        <v>0</v>
      </c>
      <c r="BM30" s="33">
        <v>0</v>
      </c>
      <c r="BN30" s="33">
        <v>0</v>
      </c>
      <c r="BO30" s="33">
        <v>0</v>
      </c>
      <c r="BP30" s="33">
        <v>0</v>
      </c>
      <c r="BQ30" s="33">
        <v>0</v>
      </c>
      <c r="BR30" s="33">
        <v>0</v>
      </c>
      <c r="BS30" s="33">
        <v>0</v>
      </c>
      <c r="BT30" s="33">
        <v>0</v>
      </c>
      <c r="BU30" s="33">
        <v>0</v>
      </c>
      <c r="BV30" s="33">
        <v>0</v>
      </c>
      <c r="BW30" s="33">
        <v>0</v>
      </c>
      <c r="BX30" s="33">
        <v>0</v>
      </c>
      <c r="BY30" s="33">
        <v>0</v>
      </c>
      <c r="BZ30" s="33">
        <v>0</v>
      </c>
      <c r="CA30" s="33">
        <v>0</v>
      </c>
      <c r="CB30" s="33">
        <v>0</v>
      </c>
      <c r="CC30" s="33">
        <v>0</v>
      </c>
      <c r="CD30" s="33">
        <v>0</v>
      </c>
      <c r="CE30" s="33">
        <v>0</v>
      </c>
      <c r="CF30" s="33">
        <v>0</v>
      </c>
      <c r="CG30" s="33">
        <v>0</v>
      </c>
      <c r="CH30" s="33">
        <v>0</v>
      </c>
      <c r="CI30" s="33">
        <v>0</v>
      </c>
      <c r="CJ30" s="33">
        <v>0</v>
      </c>
      <c r="CK30" s="33">
        <v>0</v>
      </c>
      <c r="CL30" s="33">
        <v>0</v>
      </c>
      <c r="CM30" s="33">
        <v>0</v>
      </c>
      <c r="CN30" s="33">
        <v>0</v>
      </c>
      <c r="CO30" s="33">
        <v>0</v>
      </c>
      <c r="CP30" s="33">
        <v>0</v>
      </c>
      <c r="CQ30" s="33">
        <v>0</v>
      </c>
      <c r="CR30" s="33">
        <v>0</v>
      </c>
      <c r="CS30" s="33">
        <v>0</v>
      </c>
      <c r="CT30" s="33">
        <v>0</v>
      </c>
      <c r="CU30" s="33">
        <v>0</v>
      </c>
      <c r="CV30" s="33">
        <v>0</v>
      </c>
      <c r="CW30" s="33">
        <v>0</v>
      </c>
      <c r="CX30" s="33">
        <v>0</v>
      </c>
      <c r="CY30" s="33">
        <v>0</v>
      </c>
      <c r="CZ30" s="33">
        <v>0</v>
      </c>
      <c r="DA30" s="33">
        <v>2</v>
      </c>
      <c r="DB30" s="33">
        <v>0</v>
      </c>
      <c r="DC30" s="33">
        <v>0</v>
      </c>
      <c r="DD30" s="33">
        <v>0</v>
      </c>
      <c r="DE30" s="33">
        <v>0</v>
      </c>
      <c r="DF30" s="33">
        <v>0</v>
      </c>
      <c r="DG30" s="33">
        <v>0</v>
      </c>
      <c r="DH30" s="33">
        <v>0</v>
      </c>
      <c r="DI30" s="33">
        <v>0</v>
      </c>
      <c r="DJ30" s="33">
        <v>0</v>
      </c>
      <c r="DK30" s="33">
        <v>0</v>
      </c>
      <c r="DL30" s="33">
        <v>0</v>
      </c>
      <c r="DM30" s="33">
        <v>0</v>
      </c>
      <c r="DN30" s="33">
        <v>0</v>
      </c>
      <c r="DO30" s="33">
        <v>0</v>
      </c>
      <c r="DP30" s="33">
        <v>0</v>
      </c>
      <c r="DQ30" s="33">
        <v>0</v>
      </c>
      <c r="DR30" s="33">
        <v>0</v>
      </c>
      <c r="DS30" s="33">
        <v>0</v>
      </c>
      <c r="DT30" s="33">
        <v>0</v>
      </c>
      <c r="DU30" s="33">
        <v>0</v>
      </c>
      <c r="DV30" s="33">
        <v>0</v>
      </c>
      <c r="DW30" s="35">
        <f t="shared" si="2"/>
        <v>0</v>
      </c>
      <c r="DX30" s="11">
        <f t="shared" si="0"/>
        <v>1</v>
      </c>
      <c r="DY30" s="36">
        <f t="shared" si="3"/>
        <v>-1</v>
      </c>
      <c r="EA30" s="24">
        <v>0</v>
      </c>
      <c r="EC30" s="4"/>
      <c r="ED30" s="4"/>
      <c r="EE30" s="4"/>
      <c r="EF30" s="4"/>
      <c r="EG30" s="4"/>
      <c r="EH30" s="4"/>
      <c r="EI30" s="4"/>
      <c r="EJ30" s="4"/>
      <c r="EK30" s="4"/>
      <c r="EL30" s="4"/>
      <c r="EM30" s="4"/>
      <c r="EN30" s="4"/>
      <c r="EO30" s="4">
        <v>0</v>
      </c>
      <c r="EP30" s="33">
        <v>0</v>
      </c>
      <c r="EQ30" s="33">
        <v>0</v>
      </c>
      <c r="ER30" s="33">
        <v>0</v>
      </c>
      <c r="ES30" s="33">
        <v>0</v>
      </c>
      <c r="ET30" s="33">
        <v>0</v>
      </c>
      <c r="EU30" s="33">
        <v>0</v>
      </c>
      <c r="EV30" s="33">
        <v>0</v>
      </c>
      <c r="EW30" s="33">
        <v>0</v>
      </c>
      <c r="EX30" s="33">
        <v>0</v>
      </c>
      <c r="EY30" s="33">
        <v>0</v>
      </c>
      <c r="EZ30" s="12">
        <f t="shared" si="4"/>
        <v>0</v>
      </c>
      <c r="FA30" s="12">
        <f t="shared" si="6"/>
        <v>1</v>
      </c>
      <c r="FB30" s="12">
        <f t="shared" si="5"/>
        <v>-1</v>
      </c>
      <c r="FC30" s="25"/>
      <c r="FD30" s="25">
        <f>EA30/4</f>
        <v>0</v>
      </c>
    </row>
    <row r="31" spans="1:160" hidden="1" x14ac:dyDescent="0.25">
      <c r="A31" s="4" t="s">
        <v>997</v>
      </c>
      <c r="B31" s="47">
        <v>24</v>
      </c>
      <c r="C31" s="41" t="s">
        <v>86</v>
      </c>
      <c r="D31" s="6" t="s">
        <v>165</v>
      </c>
      <c r="E31" s="6">
        <v>1</v>
      </c>
      <c r="F31" s="6" t="s">
        <v>58</v>
      </c>
      <c r="G31" s="6">
        <v>208</v>
      </c>
      <c r="H31" s="31" t="s">
        <v>59</v>
      </c>
      <c r="I31" s="31" t="s">
        <v>286</v>
      </c>
      <c r="J31" s="6" t="s">
        <v>62</v>
      </c>
      <c r="K31" s="49" t="s">
        <v>243</v>
      </c>
      <c r="L31" s="57">
        <v>1</v>
      </c>
      <c r="M31" s="43"/>
      <c r="N31" s="43"/>
      <c r="O31" s="43"/>
      <c r="P31" s="43"/>
      <c r="Q31" s="4"/>
      <c r="R31" s="43"/>
      <c r="S31" s="4"/>
      <c r="T31" s="4"/>
      <c r="U31" s="4"/>
      <c r="V31" s="4"/>
      <c r="W31" s="4"/>
      <c r="X31" s="4"/>
      <c r="Y31" s="40"/>
      <c r="Z31" s="40"/>
      <c r="AA31" s="40"/>
      <c r="AB31" s="40"/>
      <c r="AC31" s="40"/>
      <c r="AD31" s="40"/>
      <c r="AE31" s="40"/>
      <c r="AF31" s="40"/>
      <c r="AG31" s="40"/>
      <c r="AH31" s="40"/>
      <c r="AI31" s="40"/>
      <c r="AJ31" s="40"/>
      <c r="AK31" s="40"/>
      <c r="AL31" s="40"/>
      <c r="AM31" s="33">
        <v>0</v>
      </c>
      <c r="AN31" s="33">
        <v>0</v>
      </c>
      <c r="AO31" s="33">
        <v>0</v>
      </c>
      <c r="AP31" s="33">
        <v>0</v>
      </c>
      <c r="AQ31" s="33">
        <v>0</v>
      </c>
      <c r="AR31" s="33">
        <v>0</v>
      </c>
      <c r="AS31" s="33">
        <v>0</v>
      </c>
      <c r="AT31" s="33">
        <v>0</v>
      </c>
      <c r="AU31" s="33">
        <v>0</v>
      </c>
      <c r="AV31" s="33">
        <v>0</v>
      </c>
      <c r="AW31" s="33">
        <v>0</v>
      </c>
      <c r="AX31" s="33">
        <v>0</v>
      </c>
      <c r="AY31" s="33">
        <v>0</v>
      </c>
      <c r="AZ31" s="33">
        <v>0</v>
      </c>
      <c r="BA31" s="33">
        <v>0</v>
      </c>
      <c r="BB31" s="33">
        <v>0</v>
      </c>
      <c r="BC31" s="33">
        <v>0</v>
      </c>
      <c r="BD31" s="33">
        <v>0</v>
      </c>
      <c r="BE31" s="33">
        <v>0</v>
      </c>
      <c r="BF31" s="33">
        <v>0</v>
      </c>
      <c r="BG31" s="33">
        <v>6</v>
      </c>
      <c r="BH31" s="33">
        <v>4</v>
      </c>
      <c r="BI31" s="33">
        <v>0</v>
      </c>
      <c r="BJ31" s="33">
        <v>0</v>
      </c>
      <c r="BK31" s="33">
        <v>0</v>
      </c>
      <c r="BL31" s="33">
        <v>0</v>
      </c>
      <c r="BM31" s="33">
        <v>6</v>
      </c>
      <c r="BN31" s="33">
        <v>0</v>
      </c>
      <c r="BO31" s="33">
        <v>0</v>
      </c>
      <c r="BP31" s="33">
        <v>0</v>
      </c>
      <c r="BQ31" s="33">
        <v>0</v>
      </c>
      <c r="BR31" s="33">
        <v>0</v>
      </c>
      <c r="BS31" s="33">
        <v>0</v>
      </c>
      <c r="BT31" s="33">
        <v>0</v>
      </c>
      <c r="BU31" s="33">
        <v>4</v>
      </c>
      <c r="BV31" s="33">
        <v>1</v>
      </c>
      <c r="BW31" s="33">
        <v>0</v>
      </c>
      <c r="BX31" s="33">
        <v>0</v>
      </c>
      <c r="BY31" s="33">
        <v>0</v>
      </c>
      <c r="BZ31" s="33">
        <v>0</v>
      </c>
      <c r="CA31" s="33">
        <v>0</v>
      </c>
      <c r="CB31" s="33">
        <v>0</v>
      </c>
      <c r="CC31" s="33">
        <v>0</v>
      </c>
      <c r="CD31" s="33">
        <v>0</v>
      </c>
      <c r="CE31" s="33">
        <v>0</v>
      </c>
      <c r="CF31" s="33">
        <v>0</v>
      </c>
      <c r="CG31" s="33">
        <v>0</v>
      </c>
      <c r="CH31" s="33">
        <v>0</v>
      </c>
      <c r="CI31" s="33">
        <v>0</v>
      </c>
      <c r="CJ31" s="33">
        <v>0</v>
      </c>
      <c r="CK31" s="33">
        <v>0</v>
      </c>
      <c r="CL31" s="33">
        <v>0</v>
      </c>
      <c r="CM31" s="33">
        <v>0</v>
      </c>
      <c r="CN31" s="33">
        <v>0</v>
      </c>
      <c r="CO31" s="33">
        <v>0</v>
      </c>
      <c r="CP31" s="33">
        <v>0</v>
      </c>
      <c r="CQ31" s="33">
        <v>0</v>
      </c>
      <c r="CR31" s="33">
        <v>0</v>
      </c>
      <c r="CS31" s="33">
        <v>0</v>
      </c>
      <c r="CT31" s="33">
        <v>0</v>
      </c>
      <c r="CU31" s="33">
        <v>0</v>
      </c>
      <c r="CV31" s="33">
        <v>0</v>
      </c>
      <c r="CW31" s="33">
        <v>0</v>
      </c>
      <c r="CX31" s="33">
        <v>0</v>
      </c>
      <c r="CY31" s="33">
        <v>0</v>
      </c>
      <c r="CZ31" s="33">
        <v>0</v>
      </c>
      <c r="DA31" s="33">
        <v>0</v>
      </c>
      <c r="DB31" s="33">
        <v>0</v>
      </c>
      <c r="DC31" s="33">
        <v>0</v>
      </c>
      <c r="DD31" s="33">
        <v>0</v>
      </c>
      <c r="DE31" s="33">
        <v>0</v>
      </c>
      <c r="DF31" s="33">
        <v>0</v>
      </c>
      <c r="DG31" s="33">
        <v>0</v>
      </c>
      <c r="DH31" s="33">
        <v>0</v>
      </c>
      <c r="DI31" s="33">
        <v>0</v>
      </c>
      <c r="DJ31" s="33">
        <v>0</v>
      </c>
      <c r="DK31" s="33">
        <v>0</v>
      </c>
      <c r="DL31" s="33">
        <v>0</v>
      </c>
      <c r="DM31" s="33">
        <v>0</v>
      </c>
      <c r="DN31" s="33">
        <v>0</v>
      </c>
      <c r="DO31" s="33">
        <v>0</v>
      </c>
      <c r="DP31" s="33">
        <v>0</v>
      </c>
      <c r="DQ31" s="33">
        <v>0</v>
      </c>
      <c r="DR31" s="33">
        <v>0</v>
      </c>
      <c r="DS31" s="33">
        <v>0</v>
      </c>
      <c r="DT31" s="33">
        <v>0</v>
      </c>
      <c r="DU31" s="33">
        <v>0</v>
      </c>
      <c r="DV31" s="33">
        <v>0</v>
      </c>
      <c r="DW31" s="35">
        <f t="shared" si="2"/>
        <v>0</v>
      </c>
      <c r="DX31" s="11">
        <f t="shared" si="0"/>
        <v>1</v>
      </c>
      <c r="DY31" s="36">
        <f t="shared" si="3"/>
        <v>-1</v>
      </c>
      <c r="EA31" s="24">
        <v>0</v>
      </c>
      <c r="EC31" s="4"/>
      <c r="ED31" s="4"/>
      <c r="EE31" s="4"/>
      <c r="EF31" s="4"/>
      <c r="EG31" s="4"/>
      <c r="EH31" s="4"/>
      <c r="EI31" s="4"/>
      <c r="EJ31" s="4"/>
      <c r="EK31" s="4"/>
      <c r="EL31" s="4"/>
      <c r="EM31" s="4"/>
      <c r="EN31" s="4"/>
      <c r="EO31" s="4">
        <v>0</v>
      </c>
      <c r="EP31" s="33">
        <v>0</v>
      </c>
      <c r="EQ31" s="33">
        <v>0</v>
      </c>
      <c r="ER31" s="33">
        <v>0</v>
      </c>
      <c r="ES31" s="33">
        <v>0</v>
      </c>
      <c r="ET31" s="33">
        <v>0</v>
      </c>
      <c r="EU31" s="33">
        <v>0</v>
      </c>
      <c r="EV31" s="33">
        <v>0</v>
      </c>
      <c r="EW31" s="33">
        <v>0</v>
      </c>
      <c r="EX31" s="33">
        <v>0</v>
      </c>
      <c r="EY31" s="33">
        <v>0</v>
      </c>
      <c r="EZ31" s="12">
        <f t="shared" si="4"/>
        <v>0</v>
      </c>
      <c r="FA31" s="12">
        <f t="shared" si="6"/>
        <v>1</v>
      </c>
      <c r="FB31" s="12">
        <f t="shared" si="5"/>
        <v>-1</v>
      </c>
      <c r="FC31" s="30"/>
      <c r="FD31" s="25">
        <f>EA31/4</f>
        <v>0</v>
      </c>
    </row>
    <row r="32" spans="1:160" hidden="1" x14ac:dyDescent="0.25">
      <c r="A32" s="4" t="s">
        <v>1000</v>
      </c>
      <c r="B32" s="47">
        <v>25</v>
      </c>
      <c r="C32" s="41" t="s">
        <v>86</v>
      </c>
      <c r="D32" s="6" t="s">
        <v>893</v>
      </c>
      <c r="E32" s="6">
        <v>1</v>
      </c>
      <c r="F32" s="40" t="s">
        <v>58</v>
      </c>
      <c r="G32" s="42">
        <v>18</v>
      </c>
      <c r="H32" s="40" t="s">
        <v>59</v>
      </c>
      <c r="I32" s="46" t="s">
        <v>892</v>
      </c>
      <c r="J32" s="40" t="s">
        <v>63</v>
      </c>
      <c r="K32" s="49" t="s">
        <v>243</v>
      </c>
      <c r="L32" s="57">
        <v>3.7777777777777715</v>
      </c>
      <c r="M32" s="27"/>
      <c r="N32" s="43">
        <v>108</v>
      </c>
      <c r="O32" s="27"/>
      <c r="P32" s="43"/>
      <c r="Q32" s="43"/>
      <c r="R32" s="43">
        <f>50+30</f>
        <v>80</v>
      </c>
      <c r="S32" s="4"/>
      <c r="T32" s="4"/>
      <c r="U32" s="4"/>
      <c r="V32" s="4"/>
      <c r="W32" s="4"/>
      <c r="X32" s="4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33">
        <v>0</v>
      </c>
      <c r="AP32" s="33">
        <v>0</v>
      </c>
      <c r="AQ32" s="33">
        <v>0</v>
      </c>
      <c r="AR32" s="33">
        <v>0</v>
      </c>
      <c r="AS32" s="33">
        <v>0</v>
      </c>
      <c r="AT32" s="33">
        <v>0</v>
      </c>
      <c r="AU32" s="33">
        <v>0</v>
      </c>
      <c r="AV32" s="33">
        <v>0</v>
      </c>
      <c r="AW32" s="33">
        <v>0</v>
      </c>
      <c r="AX32" s="33">
        <v>0</v>
      </c>
      <c r="AY32" s="33">
        <v>0</v>
      </c>
      <c r="AZ32" s="33">
        <v>0</v>
      </c>
      <c r="BA32" s="33">
        <v>0</v>
      </c>
      <c r="BB32" s="33">
        <v>3</v>
      </c>
      <c r="BC32" s="33">
        <v>0</v>
      </c>
      <c r="BD32" s="33">
        <v>2</v>
      </c>
      <c r="BE32" s="33">
        <v>0</v>
      </c>
      <c r="BF32" s="33">
        <v>0</v>
      </c>
      <c r="BG32" s="33">
        <v>0</v>
      </c>
      <c r="BH32" s="33">
        <v>0</v>
      </c>
      <c r="BI32" s="33">
        <v>0</v>
      </c>
      <c r="BJ32" s="33">
        <v>10</v>
      </c>
      <c r="BK32" s="33">
        <v>0</v>
      </c>
      <c r="BL32" s="33">
        <v>6</v>
      </c>
      <c r="BM32" s="33">
        <v>2</v>
      </c>
      <c r="BN32" s="33">
        <v>12</v>
      </c>
      <c r="BO32" s="33">
        <v>2</v>
      </c>
      <c r="BP32" s="33">
        <v>6</v>
      </c>
      <c r="BQ32" s="33">
        <v>0</v>
      </c>
      <c r="BR32" s="33">
        <v>4</v>
      </c>
      <c r="BS32" s="33">
        <v>1</v>
      </c>
      <c r="BT32" s="33">
        <v>2</v>
      </c>
      <c r="BU32" s="33">
        <v>2</v>
      </c>
      <c r="BV32" s="33">
        <v>0</v>
      </c>
      <c r="BW32" s="33">
        <v>2</v>
      </c>
      <c r="BX32" s="33">
        <v>3</v>
      </c>
      <c r="BY32" s="33">
        <v>1</v>
      </c>
      <c r="BZ32" s="33">
        <v>1</v>
      </c>
      <c r="CA32" s="33">
        <v>1</v>
      </c>
      <c r="CB32" s="33">
        <v>1</v>
      </c>
      <c r="CC32" s="33">
        <v>3</v>
      </c>
      <c r="CD32" s="33">
        <v>0</v>
      </c>
      <c r="CE32" s="33">
        <v>0</v>
      </c>
      <c r="CF32" s="33">
        <v>0</v>
      </c>
      <c r="CG32" s="33">
        <v>0</v>
      </c>
      <c r="CH32" s="33">
        <v>0</v>
      </c>
      <c r="CI32" s="33">
        <v>1</v>
      </c>
      <c r="CJ32" s="33">
        <v>0</v>
      </c>
      <c r="CK32" s="33">
        <v>0</v>
      </c>
      <c r="CL32" s="33">
        <v>0</v>
      </c>
      <c r="CM32" s="33">
        <v>0</v>
      </c>
      <c r="CN32" s="33">
        <v>14</v>
      </c>
      <c r="CO32" s="33">
        <v>0</v>
      </c>
      <c r="CP32" s="33">
        <v>1</v>
      </c>
      <c r="CQ32" s="33">
        <v>0</v>
      </c>
      <c r="CR32" s="33">
        <v>0</v>
      </c>
      <c r="CS32" s="33">
        <v>0</v>
      </c>
      <c r="CT32" s="33">
        <v>0</v>
      </c>
      <c r="CU32" s="33">
        <v>0</v>
      </c>
      <c r="CV32" s="33">
        <v>0</v>
      </c>
      <c r="CW32" s="33">
        <v>0</v>
      </c>
      <c r="CX32" s="33">
        <v>5</v>
      </c>
      <c r="CY32" s="33">
        <v>4</v>
      </c>
      <c r="CZ32" s="33">
        <v>12</v>
      </c>
      <c r="DA32" s="33">
        <v>17</v>
      </c>
      <c r="DB32" s="33">
        <v>10</v>
      </c>
      <c r="DC32" s="33">
        <v>2</v>
      </c>
      <c r="DD32" s="33">
        <v>0</v>
      </c>
      <c r="DE32" s="33">
        <v>0</v>
      </c>
      <c r="DF32" s="33">
        <v>33</v>
      </c>
      <c r="DG32" s="33">
        <v>15</v>
      </c>
      <c r="DH32" s="33">
        <v>7.2222222222222223</v>
      </c>
      <c r="DI32" s="33">
        <v>13</v>
      </c>
      <c r="DJ32" s="33">
        <v>14</v>
      </c>
      <c r="DK32" s="33">
        <v>6</v>
      </c>
      <c r="DL32" s="33">
        <v>70</v>
      </c>
      <c r="DM32" s="33">
        <v>20</v>
      </c>
      <c r="DN32" s="33">
        <v>37</v>
      </c>
      <c r="DO32" s="33">
        <v>17</v>
      </c>
      <c r="DP32" s="33">
        <v>14</v>
      </c>
      <c r="DQ32" s="33">
        <v>3</v>
      </c>
      <c r="DR32" s="33">
        <v>4</v>
      </c>
      <c r="DS32" s="33">
        <v>0</v>
      </c>
      <c r="DT32" s="33">
        <v>0</v>
      </c>
      <c r="DU32" s="33">
        <v>0</v>
      </c>
      <c r="DV32" s="33">
        <v>0</v>
      </c>
      <c r="DW32" s="35">
        <f t="shared" si="2"/>
        <v>1.1666666666666667</v>
      </c>
      <c r="DX32" s="11">
        <f t="shared" si="0"/>
        <v>30.6111111111111</v>
      </c>
      <c r="DY32" s="36">
        <f t="shared" si="3"/>
        <v>-28.277777777777768</v>
      </c>
      <c r="EA32" s="24">
        <v>0</v>
      </c>
      <c r="EZ32" s="12" t="e">
        <f t="shared" ref="EZ32" si="7">AVERAGE(ES32:EY32)</f>
        <v>#DIV/0!</v>
      </c>
      <c r="FA32" s="12" t="e">
        <f t="shared" si="6"/>
        <v>#DIV/0!</v>
      </c>
      <c r="FB32" s="12" t="e">
        <f t="shared" ref="FB32" si="8">(EZ32*2)-FA32</f>
        <v>#DIV/0!</v>
      </c>
      <c r="FD32" s="25">
        <f>EA32/36</f>
        <v>0</v>
      </c>
    </row>
    <row r="33" spans="1:160" ht="25.5" hidden="1" x14ac:dyDescent="0.25">
      <c r="A33" s="4" t="s">
        <v>998</v>
      </c>
      <c r="B33" s="50">
        <v>26</v>
      </c>
      <c r="C33" s="41" t="s">
        <v>86</v>
      </c>
      <c r="D33" s="51" t="s">
        <v>1092</v>
      </c>
      <c r="E33" s="50">
        <v>1</v>
      </c>
      <c r="F33" s="50" t="s">
        <v>58</v>
      </c>
      <c r="G33" s="42">
        <v>208</v>
      </c>
      <c r="H33" s="50" t="s">
        <v>59</v>
      </c>
      <c r="I33" s="50" t="s">
        <v>707</v>
      </c>
      <c r="J33" s="50" t="s">
        <v>62</v>
      </c>
      <c r="K33" s="55" t="s">
        <v>173</v>
      </c>
      <c r="L33" s="57">
        <v>26</v>
      </c>
      <c r="M33" s="43"/>
      <c r="N33" s="43"/>
      <c r="O33" s="43"/>
      <c r="P33" s="43"/>
      <c r="Q33" s="43">
        <v>60</v>
      </c>
      <c r="R33" s="43"/>
      <c r="S33" s="4"/>
      <c r="T33" s="4"/>
      <c r="U33" s="4"/>
      <c r="V33" s="4"/>
      <c r="W33" s="4"/>
      <c r="X33" s="4"/>
      <c r="Y33" s="50"/>
      <c r="Z33" s="50"/>
      <c r="AA33" s="50"/>
      <c r="AB33" s="50"/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33">
        <v>0</v>
      </c>
      <c r="AP33" s="33">
        <v>0</v>
      </c>
      <c r="AQ33" s="33">
        <v>0</v>
      </c>
      <c r="AR33" s="33">
        <v>0</v>
      </c>
      <c r="AS33" s="33">
        <v>0</v>
      </c>
      <c r="AT33" s="33">
        <v>0</v>
      </c>
      <c r="AU33" s="33">
        <v>0</v>
      </c>
      <c r="AV33" s="33">
        <v>0</v>
      </c>
      <c r="AW33" s="33">
        <v>0</v>
      </c>
      <c r="AX33" s="33">
        <v>0</v>
      </c>
      <c r="AY33" s="33">
        <v>0</v>
      </c>
      <c r="AZ33" s="33">
        <v>0</v>
      </c>
      <c r="BA33" s="33">
        <v>0</v>
      </c>
      <c r="BB33" s="33">
        <v>0</v>
      </c>
      <c r="BC33" s="33">
        <v>0</v>
      </c>
      <c r="BD33" s="33">
        <v>0</v>
      </c>
      <c r="BE33" s="33">
        <v>0</v>
      </c>
      <c r="BF33" s="33">
        <v>0</v>
      </c>
      <c r="BG33" s="33">
        <v>0</v>
      </c>
      <c r="BH33" s="33">
        <v>0</v>
      </c>
      <c r="BI33" s="33">
        <v>0</v>
      </c>
      <c r="BJ33" s="33">
        <v>0</v>
      </c>
      <c r="BK33" s="33">
        <v>0</v>
      </c>
      <c r="BL33" s="33">
        <v>0</v>
      </c>
      <c r="BM33" s="33">
        <v>0</v>
      </c>
      <c r="BN33" s="33">
        <v>0</v>
      </c>
      <c r="BO33" s="33">
        <v>0</v>
      </c>
      <c r="BP33" s="33">
        <v>0</v>
      </c>
      <c r="BQ33" s="33">
        <v>0</v>
      </c>
      <c r="BR33" s="33">
        <v>0</v>
      </c>
      <c r="BS33" s="33">
        <v>0</v>
      </c>
      <c r="BT33" s="33">
        <v>0</v>
      </c>
      <c r="BU33" s="33">
        <v>0</v>
      </c>
      <c r="BV33" s="33">
        <v>0</v>
      </c>
      <c r="BW33" s="33">
        <v>0</v>
      </c>
      <c r="BX33" s="33">
        <v>0</v>
      </c>
      <c r="BY33" s="33">
        <v>0</v>
      </c>
      <c r="BZ33" s="33">
        <v>0</v>
      </c>
      <c r="CA33" s="33">
        <v>0</v>
      </c>
      <c r="CB33" s="33">
        <v>0</v>
      </c>
      <c r="CC33" s="33">
        <v>0</v>
      </c>
      <c r="CD33" s="33">
        <v>0</v>
      </c>
      <c r="CE33" s="33">
        <v>0</v>
      </c>
      <c r="CF33" s="33">
        <v>0</v>
      </c>
      <c r="CG33" s="33">
        <v>0</v>
      </c>
      <c r="CH33" s="33">
        <v>0</v>
      </c>
      <c r="CI33" s="33">
        <v>0</v>
      </c>
      <c r="CJ33" s="33">
        <v>0</v>
      </c>
      <c r="CK33" s="33">
        <v>0</v>
      </c>
      <c r="CL33" s="33">
        <v>0</v>
      </c>
      <c r="CM33" s="33">
        <v>0</v>
      </c>
      <c r="CN33" s="33">
        <v>0</v>
      </c>
      <c r="CO33" s="33">
        <v>22</v>
      </c>
      <c r="CP33" s="33">
        <v>26</v>
      </c>
      <c r="CQ33" s="33">
        <v>7</v>
      </c>
      <c r="CR33" s="33">
        <v>18</v>
      </c>
      <c r="CS33" s="33">
        <v>12</v>
      </c>
      <c r="CT33" s="33">
        <v>12</v>
      </c>
      <c r="CU33" s="33">
        <v>36</v>
      </c>
      <c r="CV33" s="33">
        <v>23</v>
      </c>
      <c r="CW33" s="33">
        <v>11</v>
      </c>
      <c r="CX33" s="33">
        <v>22</v>
      </c>
      <c r="CY33" s="33">
        <v>9</v>
      </c>
      <c r="CZ33" s="33">
        <v>19</v>
      </c>
      <c r="DA33" s="33">
        <v>12</v>
      </c>
      <c r="DB33" s="33">
        <v>13</v>
      </c>
      <c r="DC33" s="33">
        <v>28</v>
      </c>
      <c r="DD33" s="33">
        <v>19</v>
      </c>
      <c r="DE33" s="33">
        <v>16</v>
      </c>
      <c r="DF33" s="33">
        <v>18</v>
      </c>
      <c r="DG33" s="33">
        <v>19</v>
      </c>
      <c r="DH33" s="33">
        <v>14</v>
      </c>
      <c r="DI33" s="33">
        <v>15</v>
      </c>
      <c r="DJ33" s="33">
        <v>10</v>
      </c>
      <c r="DK33" s="33">
        <v>24</v>
      </c>
      <c r="DL33" s="33">
        <v>5</v>
      </c>
      <c r="DM33" s="33">
        <v>5</v>
      </c>
      <c r="DN33" s="33">
        <v>18</v>
      </c>
      <c r="DO33" s="33">
        <v>2</v>
      </c>
      <c r="DP33" s="33">
        <v>3</v>
      </c>
      <c r="DQ33" s="33">
        <v>1</v>
      </c>
      <c r="DR33" s="33">
        <v>1</v>
      </c>
      <c r="DS33" s="33">
        <v>11</v>
      </c>
      <c r="DT33" s="33">
        <v>9</v>
      </c>
      <c r="DU33" s="33">
        <v>5</v>
      </c>
      <c r="DV33" s="33">
        <v>9</v>
      </c>
      <c r="DW33" s="35">
        <f t="shared" si="2"/>
        <v>6</v>
      </c>
      <c r="DX33" s="11">
        <f t="shared" si="0"/>
        <v>-40</v>
      </c>
      <c r="DY33" s="36">
        <f t="shared" si="3"/>
        <v>52</v>
      </c>
      <c r="EA33" s="52">
        <v>0</v>
      </c>
      <c r="FD33" s="7">
        <f>EA33/4</f>
        <v>0</v>
      </c>
    </row>
    <row r="39" spans="1:160" x14ac:dyDescent="0.25">
      <c r="H39" s="20"/>
    </row>
  </sheetData>
  <autoFilter ref="A7:FD33">
    <filterColumn colId="130">
      <filters>
        <filter val="240"/>
      </filters>
    </filterColumn>
  </autoFilter>
  <mergeCells count="155">
    <mergeCell ref="D6:D7"/>
    <mergeCell ref="I6:I7"/>
    <mergeCell ref="Y6:Y7"/>
    <mergeCell ref="Z6:Z7"/>
    <mergeCell ref="DE6:DE7"/>
    <mergeCell ref="DF6:DF7"/>
    <mergeCell ref="DD6:DD7"/>
    <mergeCell ref="A6:A7"/>
    <mergeCell ref="E6:H6"/>
    <mergeCell ref="BH6:BH7"/>
    <mergeCell ref="BI6:BI7"/>
    <mergeCell ref="BJ6:BJ7"/>
    <mergeCell ref="AY6:AY7"/>
    <mergeCell ref="AZ6:AZ7"/>
    <mergeCell ref="T6:T7"/>
    <mergeCell ref="U6:U7"/>
    <mergeCell ref="V6:V7"/>
    <mergeCell ref="W6:W7"/>
    <mergeCell ref="X6:X7"/>
    <mergeCell ref="R6:R7"/>
    <mergeCell ref="S6:S7"/>
    <mergeCell ref="AJ6:AJ7"/>
    <mergeCell ref="AK6:AK7"/>
    <mergeCell ref="AL6:AL7"/>
    <mergeCell ref="B6:B7"/>
    <mergeCell ref="C6:C7"/>
    <mergeCell ref="CG6:CG7"/>
    <mergeCell ref="CH6:CH7"/>
    <mergeCell ref="CI6:CI7"/>
    <mergeCell ref="J6:J7"/>
    <mergeCell ref="K6:K7"/>
    <mergeCell ref="L6:L7"/>
    <mergeCell ref="S5:DW5"/>
    <mergeCell ref="BA6:BA7"/>
    <mergeCell ref="BB6:BB7"/>
    <mergeCell ref="M6:M7"/>
    <mergeCell ref="AT6:AT7"/>
    <mergeCell ref="AA6:AA7"/>
    <mergeCell ref="N6:N7"/>
    <mergeCell ref="O6:O7"/>
    <mergeCell ref="AC6:AC7"/>
    <mergeCell ref="AD6:AD7"/>
    <mergeCell ref="AM6:AM7"/>
    <mergeCell ref="AB6:AB7"/>
    <mergeCell ref="AN6:AN7"/>
    <mergeCell ref="AO6:AO7"/>
    <mergeCell ref="AH6:AH7"/>
    <mergeCell ref="AI6:AI7"/>
    <mergeCell ref="EC5:EP5"/>
    <mergeCell ref="BK6:BK7"/>
    <mergeCell ref="BV6:BV7"/>
    <mergeCell ref="BW6:BW7"/>
    <mergeCell ref="CN6:CN7"/>
    <mergeCell ref="BE6:BE7"/>
    <mergeCell ref="BF6:BF7"/>
    <mergeCell ref="BG6:BG7"/>
    <mergeCell ref="BX6:BX7"/>
    <mergeCell ref="BZ6:BZ7"/>
    <mergeCell ref="BL6:BL7"/>
    <mergeCell ref="BR6:BR7"/>
    <mergeCell ref="BO6:BO7"/>
    <mergeCell ref="BP6:BP7"/>
    <mergeCell ref="CA6:CA7"/>
    <mergeCell ref="CB6:CB7"/>
    <mergeCell ref="CW6:CW7"/>
    <mergeCell ref="EN6:EN7"/>
    <mergeCell ref="CS6:CS7"/>
    <mergeCell ref="CT6:CT7"/>
    <mergeCell ref="CP6:CP7"/>
    <mergeCell ref="CY6:CY7"/>
    <mergeCell ref="CZ6:CZ7"/>
    <mergeCell ref="DA6:DA7"/>
    <mergeCell ref="CE6:CE7"/>
    <mergeCell ref="CF6:CF7"/>
    <mergeCell ref="EH6:EH7"/>
    <mergeCell ref="EM6:EM7"/>
    <mergeCell ref="CJ6:CJ7"/>
    <mergeCell ref="CK6:CK7"/>
    <mergeCell ref="EA6:EA7"/>
    <mergeCell ref="DW6:DW7"/>
    <mergeCell ref="DX6:DX7"/>
    <mergeCell ref="DY6:DY7"/>
    <mergeCell ref="EI6:EI7"/>
    <mergeCell ref="EJ6:EJ7"/>
    <mergeCell ref="EK6:EK7"/>
    <mergeCell ref="EL6:EL7"/>
    <mergeCell ref="CL6:CL7"/>
    <mergeCell ref="CM6:CM7"/>
    <mergeCell ref="ED6:ED7"/>
    <mergeCell ref="EC6:EC7"/>
    <mergeCell ref="CX6:CX7"/>
    <mergeCell ref="CU6:CU7"/>
    <mergeCell ref="CV6:CV7"/>
    <mergeCell ref="DG6:DG7"/>
    <mergeCell ref="DB6:DB7"/>
    <mergeCell ref="DH6:DH7"/>
    <mergeCell ref="FB6:FB7"/>
    <mergeCell ref="EQ6:EQ7"/>
    <mergeCell ref="ER6:ER7"/>
    <mergeCell ref="ES6:ES7"/>
    <mergeCell ref="ET6:ET7"/>
    <mergeCell ref="EU6:EU7"/>
    <mergeCell ref="EV6:EV7"/>
    <mergeCell ref="EW6:EW7"/>
    <mergeCell ref="EX6:EX7"/>
    <mergeCell ref="EY6:EY7"/>
    <mergeCell ref="EZ6:EZ7"/>
    <mergeCell ref="FA6:FA7"/>
    <mergeCell ref="DC6:DC7"/>
    <mergeCell ref="EP6:EP7"/>
    <mergeCell ref="EE6:EE7"/>
    <mergeCell ref="EO6:EO7"/>
    <mergeCell ref="EF6:EF7"/>
    <mergeCell ref="EG6:EG7"/>
    <mergeCell ref="CQ6:CQ7"/>
    <mergeCell ref="CR6:CR7"/>
    <mergeCell ref="CO6:CO7"/>
    <mergeCell ref="DI6:DI7"/>
    <mergeCell ref="DJ6:DJ7"/>
    <mergeCell ref="DK6:DK7"/>
    <mergeCell ref="DL6:DL7"/>
    <mergeCell ref="DM6:DM7"/>
    <mergeCell ref="DN6:DN7"/>
    <mergeCell ref="DO6:DO7"/>
    <mergeCell ref="DP6:DP7"/>
    <mergeCell ref="DQ6:DQ7"/>
    <mergeCell ref="DR6:DR7"/>
    <mergeCell ref="DS6:DS7"/>
    <mergeCell ref="DT6:DT7"/>
    <mergeCell ref="DU6:DU7"/>
    <mergeCell ref="DV6:DV7"/>
    <mergeCell ref="P6:P7"/>
    <mergeCell ref="Q6:Q7"/>
    <mergeCell ref="AP6:AP7"/>
    <mergeCell ref="AQ6:AQ7"/>
    <mergeCell ref="AR6:AR7"/>
    <mergeCell ref="AS6:AS7"/>
    <mergeCell ref="AU6:AU7"/>
    <mergeCell ref="BC6:BC7"/>
    <mergeCell ref="BD6:BD7"/>
    <mergeCell ref="AV6:AV7"/>
    <mergeCell ref="AW6:AW7"/>
    <mergeCell ref="AG6:AG7"/>
    <mergeCell ref="BS6:BS7"/>
    <mergeCell ref="BT6:BT7"/>
    <mergeCell ref="BN6:BN7"/>
    <mergeCell ref="BM6:BM7"/>
    <mergeCell ref="BY6:BY7"/>
    <mergeCell ref="BU6:BU7"/>
    <mergeCell ref="CC6:CC7"/>
    <mergeCell ref="CD6:CD7"/>
    <mergeCell ref="AE6:AE7"/>
    <mergeCell ref="AF6:AF7"/>
    <mergeCell ref="AX6:AX7"/>
    <mergeCell ref="BQ6:BQ7"/>
  </mergeCells>
  <pageMargins left="0.7" right="0.7" top="0.75" bottom="0.75" header="0.3" footer="0.3"/>
  <pageSetup paperSize="9" orientation="portrait" verticalDpi="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76"/>
  <sheetViews>
    <sheetView workbookViewId="0">
      <selection activeCell="P371" sqref="P371"/>
    </sheetView>
  </sheetViews>
  <sheetFormatPr defaultRowHeight="15" x14ac:dyDescent="0.25"/>
  <sheetData>
    <row r="1" spans="1:12" x14ac:dyDescent="0.25">
      <c r="A1" t="s">
        <v>292</v>
      </c>
      <c r="B1">
        <v>0</v>
      </c>
      <c r="C1" t="s">
        <v>292</v>
      </c>
      <c r="D1">
        <v>0</v>
      </c>
      <c r="F1">
        <v>3831236</v>
      </c>
      <c r="G1">
        <v>0</v>
      </c>
      <c r="H1">
        <v>0</v>
      </c>
      <c r="I1">
        <v>0</v>
      </c>
      <c r="J1">
        <v>0</v>
      </c>
      <c r="K1" t="s">
        <v>292</v>
      </c>
      <c r="L1">
        <v>0</v>
      </c>
    </row>
    <row r="2" spans="1:12" x14ac:dyDescent="0.25">
      <c r="A2" t="s">
        <v>294</v>
      </c>
      <c r="B2">
        <v>2</v>
      </c>
      <c r="C2" t="s">
        <v>294</v>
      </c>
      <c r="D2">
        <v>0</v>
      </c>
      <c r="F2">
        <v>21212204</v>
      </c>
      <c r="G2">
        <v>0</v>
      </c>
      <c r="H2">
        <v>0</v>
      </c>
      <c r="I2">
        <v>0</v>
      </c>
      <c r="J2">
        <v>0</v>
      </c>
      <c r="K2" t="s">
        <v>294</v>
      </c>
      <c r="L2">
        <v>0</v>
      </c>
    </row>
    <row r="3" spans="1:12" x14ac:dyDescent="0.25">
      <c r="A3" t="s">
        <v>315</v>
      </c>
      <c r="B3">
        <v>3</v>
      </c>
      <c r="C3" t="s">
        <v>315</v>
      </c>
      <c r="D3">
        <v>0</v>
      </c>
      <c r="F3">
        <v>21192875</v>
      </c>
      <c r="G3">
        <v>0</v>
      </c>
      <c r="H3">
        <v>0</v>
      </c>
      <c r="I3">
        <v>0</v>
      </c>
      <c r="J3">
        <v>0</v>
      </c>
      <c r="K3" t="s">
        <v>315</v>
      </c>
      <c r="L3">
        <v>0</v>
      </c>
    </row>
    <row r="4" spans="1:12" x14ac:dyDescent="0.25">
      <c r="A4" t="s">
        <v>326</v>
      </c>
      <c r="B4">
        <v>2</v>
      </c>
      <c r="C4" t="s">
        <v>326</v>
      </c>
      <c r="D4">
        <v>0</v>
      </c>
      <c r="F4">
        <v>477556</v>
      </c>
      <c r="G4">
        <v>0</v>
      </c>
      <c r="H4">
        <v>0</v>
      </c>
      <c r="I4">
        <v>0</v>
      </c>
      <c r="J4">
        <v>0</v>
      </c>
      <c r="K4" t="s">
        <v>326</v>
      </c>
      <c r="L4">
        <v>0</v>
      </c>
    </row>
    <row r="5" spans="1:12" x14ac:dyDescent="0.25">
      <c r="A5" t="s">
        <v>331</v>
      </c>
      <c r="B5">
        <v>0</v>
      </c>
      <c r="C5" t="s">
        <v>331</v>
      </c>
      <c r="D5">
        <v>0</v>
      </c>
      <c r="F5">
        <v>20998367</v>
      </c>
      <c r="G5">
        <v>0</v>
      </c>
      <c r="H5">
        <v>0</v>
      </c>
      <c r="I5">
        <v>0</v>
      </c>
      <c r="J5">
        <v>0</v>
      </c>
      <c r="K5" t="s">
        <v>331</v>
      </c>
      <c r="L5">
        <v>0</v>
      </c>
    </row>
    <row r="6" spans="1:12" x14ac:dyDescent="0.25">
      <c r="A6" t="s">
        <v>367</v>
      </c>
      <c r="B6">
        <v>0</v>
      </c>
      <c r="C6" t="s">
        <v>367</v>
      </c>
      <c r="D6">
        <v>0</v>
      </c>
      <c r="F6">
        <v>21707133</v>
      </c>
      <c r="G6">
        <v>0</v>
      </c>
      <c r="H6">
        <v>0</v>
      </c>
      <c r="I6">
        <v>0</v>
      </c>
      <c r="J6">
        <v>0</v>
      </c>
      <c r="K6" t="s">
        <v>367</v>
      </c>
      <c r="L6">
        <v>0</v>
      </c>
    </row>
    <row r="7" spans="1:12" x14ac:dyDescent="0.25">
      <c r="A7" t="s">
        <v>382</v>
      </c>
      <c r="B7">
        <v>2</v>
      </c>
      <c r="C7" t="s">
        <v>382</v>
      </c>
      <c r="D7">
        <v>0</v>
      </c>
      <c r="F7">
        <v>21707132</v>
      </c>
      <c r="G7">
        <v>0</v>
      </c>
      <c r="H7">
        <v>0</v>
      </c>
      <c r="I7">
        <v>0</v>
      </c>
      <c r="J7">
        <v>0</v>
      </c>
      <c r="K7" t="s">
        <v>382</v>
      </c>
      <c r="L7">
        <v>0</v>
      </c>
    </row>
    <row r="8" spans="1:12" x14ac:dyDescent="0.25">
      <c r="A8" t="s">
        <v>435</v>
      </c>
      <c r="B8">
        <v>6</v>
      </c>
      <c r="C8" t="s">
        <v>435</v>
      </c>
      <c r="D8">
        <v>0</v>
      </c>
      <c r="F8">
        <v>8193841</v>
      </c>
      <c r="G8">
        <v>0</v>
      </c>
      <c r="H8">
        <v>0</v>
      </c>
      <c r="I8">
        <v>0</v>
      </c>
      <c r="J8">
        <v>0</v>
      </c>
      <c r="K8" t="s">
        <v>435</v>
      </c>
      <c r="L8">
        <v>0</v>
      </c>
    </row>
    <row r="9" spans="1:12" x14ac:dyDescent="0.25">
      <c r="A9" t="s">
        <v>528</v>
      </c>
      <c r="B9">
        <v>4</v>
      </c>
      <c r="C9" t="s">
        <v>528</v>
      </c>
      <c r="D9">
        <v>0</v>
      </c>
      <c r="F9">
        <v>8159975</v>
      </c>
      <c r="G9">
        <v>0</v>
      </c>
      <c r="H9">
        <v>0</v>
      </c>
      <c r="I9">
        <v>0</v>
      </c>
      <c r="J9">
        <v>0</v>
      </c>
      <c r="K9" t="s">
        <v>528</v>
      </c>
      <c r="L9">
        <v>0</v>
      </c>
    </row>
    <row r="10" spans="1:12" x14ac:dyDescent="0.25">
      <c r="A10" t="s">
        <v>533</v>
      </c>
      <c r="B10">
        <v>0</v>
      </c>
      <c r="C10" t="s">
        <v>533</v>
      </c>
      <c r="D10">
        <v>0</v>
      </c>
      <c r="F10" t="s">
        <v>289</v>
      </c>
      <c r="G10">
        <v>0</v>
      </c>
      <c r="H10">
        <v>0</v>
      </c>
      <c r="I10">
        <v>0</v>
      </c>
      <c r="J10">
        <v>0</v>
      </c>
      <c r="K10" t="s">
        <v>533</v>
      </c>
      <c r="L10">
        <v>0</v>
      </c>
    </row>
    <row r="11" spans="1:12" x14ac:dyDescent="0.25">
      <c r="A11" t="s">
        <v>550</v>
      </c>
      <c r="B11">
        <v>0</v>
      </c>
      <c r="C11" t="s">
        <v>550</v>
      </c>
      <c r="D11">
        <v>0</v>
      </c>
      <c r="F11" t="s">
        <v>290</v>
      </c>
      <c r="G11">
        <v>0</v>
      </c>
      <c r="H11">
        <v>0</v>
      </c>
      <c r="I11">
        <v>0</v>
      </c>
      <c r="J11">
        <v>0</v>
      </c>
      <c r="K11" t="s">
        <v>550</v>
      </c>
      <c r="L11">
        <v>0</v>
      </c>
    </row>
    <row r="12" spans="1:12" x14ac:dyDescent="0.25">
      <c r="A12" t="s">
        <v>651</v>
      </c>
      <c r="B12">
        <v>11</v>
      </c>
      <c r="C12" t="s">
        <v>651</v>
      </c>
      <c r="D12">
        <v>0</v>
      </c>
      <c r="F12" t="s">
        <v>291</v>
      </c>
      <c r="G12">
        <v>0</v>
      </c>
      <c r="H12">
        <v>0</v>
      </c>
      <c r="I12">
        <v>0</v>
      </c>
      <c r="J12">
        <v>0</v>
      </c>
      <c r="K12" t="s">
        <v>651</v>
      </c>
      <c r="L12">
        <v>0</v>
      </c>
    </row>
    <row r="13" spans="1:12" x14ac:dyDescent="0.25">
      <c r="A13" t="s">
        <v>652</v>
      </c>
      <c r="B13">
        <v>2</v>
      </c>
      <c r="C13" t="s">
        <v>652</v>
      </c>
      <c r="D13">
        <v>0</v>
      </c>
      <c r="F13" t="s">
        <v>292</v>
      </c>
      <c r="G13">
        <v>0</v>
      </c>
      <c r="H13">
        <v>0</v>
      </c>
      <c r="I13">
        <v>0</v>
      </c>
      <c r="J13">
        <v>0</v>
      </c>
      <c r="K13" t="s">
        <v>652</v>
      </c>
      <c r="L13">
        <v>0</v>
      </c>
    </row>
    <row r="14" spans="1:12" x14ac:dyDescent="0.25">
      <c r="A14" t="s">
        <v>654</v>
      </c>
      <c r="B14">
        <v>6</v>
      </c>
      <c r="C14" t="s">
        <v>654</v>
      </c>
      <c r="D14">
        <v>0</v>
      </c>
      <c r="F14" t="s">
        <v>293</v>
      </c>
      <c r="G14">
        <v>0</v>
      </c>
      <c r="H14">
        <v>0</v>
      </c>
      <c r="I14">
        <v>0</v>
      </c>
      <c r="J14">
        <v>0</v>
      </c>
      <c r="K14" t="s">
        <v>654</v>
      </c>
      <c r="L14">
        <v>0</v>
      </c>
    </row>
    <row r="15" spans="1:12" x14ac:dyDescent="0.25">
      <c r="A15" t="s">
        <v>655</v>
      </c>
      <c r="B15">
        <v>6</v>
      </c>
      <c r="C15" t="s">
        <v>655</v>
      </c>
      <c r="D15">
        <v>0</v>
      </c>
      <c r="F15" t="s">
        <v>294</v>
      </c>
      <c r="G15">
        <v>0</v>
      </c>
      <c r="H15">
        <v>0</v>
      </c>
      <c r="I15">
        <v>0</v>
      </c>
      <c r="J15">
        <v>2</v>
      </c>
      <c r="K15" t="s">
        <v>655</v>
      </c>
      <c r="L15">
        <v>0</v>
      </c>
    </row>
    <row r="16" spans="1:12" x14ac:dyDescent="0.25">
      <c r="A16" t="s">
        <v>659</v>
      </c>
      <c r="B16">
        <v>5</v>
      </c>
      <c r="C16" t="s">
        <v>659</v>
      </c>
      <c r="D16">
        <v>0</v>
      </c>
      <c r="F16" t="s">
        <v>295</v>
      </c>
      <c r="G16">
        <v>0</v>
      </c>
      <c r="H16">
        <v>0</v>
      </c>
      <c r="I16">
        <v>0</v>
      </c>
      <c r="J16">
        <v>0</v>
      </c>
      <c r="K16" t="s">
        <v>659</v>
      </c>
      <c r="L16">
        <v>0</v>
      </c>
    </row>
    <row r="17" spans="1:12" x14ac:dyDescent="0.25">
      <c r="A17" t="s">
        <v>667</v>
      </c>
      <c r="B17">
        <v>0</v>
      </c>
      <c r="C17" t="s">
        <v>667</v>
      </c>
      <c r="D17">
        <v>0</v>
      </c>
      <c r="F17" t="s">
        <v>296</v>
      </c>
      <c r="G17">
        <v>0</v>
      </c>
      <c r="H17">
        <v>0</v>
      </c>
      <c r="I17">
        <v>0</v>
      </c>
      <c r="J17">
        <v>0</v>
      </c>
      <c r="K17" t="s">
        <v>667</v>
      </c>
      <c r="L17">
        <v>0</v>
      </c>
    </row>
    <row r="18" spans="1:12" x14ac:dyDescent="0.25">
      <c r="A18">
        <v>26560163</v>
      </c>
      <c r="B18">
        <v>0</v>
      </c>
      <c r="C18">
        <v>26560163</v>
      </c>
      <c r="D18">
        <v>0</v>
      </c>
      <c r="F18" t="s">
        <v>297</v>
      </c>
      <c r="G18">
        <v>0</v>
      </c>
      <c r="H18">
        <v>0</v>
      </c>
      <c r="I18">
        <v>0</v>
      </c>
      <c r="J18">
        <v>0</v>
      </c>
      <c r="K18">
        <v>26560163</v>
      </c>
      <c r="L18">
        <v>0</v>
      </c>
    </row>
    <row r="19" spans="1:12" x14ac:dyDescent="0.25">
      <c r="A19">
        <v>691782</v>
      </c>
      <c r="B19">
        <v>1.100000000000001</v>
      </c>
      <c r="C19">
        <v>691782</v>
      </c>
      <c r="D19">
        <v>1.100000000000001</v>
      </c>
      <c r="F19" t="s">
        <v>298</v>
      </c>
      <c r="G19">
        <v>0</v>
      </c>
      <c r="H19">
        <v>0</v>
      </c>
      <c r="I19">
        <v>0</v>
      </c>
      <c r="J19">
        <v>0</v>
      </c>
      <c r="K19">
        <v>691782</v>
      </c>
      <c r="L19">
        <v>1.100000000000001</v>
      </c>
    </row>
    <row r="20" spans="1:12" x14ac:dyDescent="0.25">
      <c r="A20">
        <v>692250</v>
      </c>
      <c r="B20">
        <v>3</v>
      </c>
      <c r="C20">
        <v>692250</v>
      </c>
      <c r="D20">
        <v>0</v>
      </c>
      <c r="F20" t="s">
        <v>299</v>
      </c>
      <c r="G20">
        <v>0</v>
      </c>
      <c r="H20">
        <v>0</v>
      </c>
      <c r="I20">
        <v>0</v>
      </c>
      <c r="J20">
        <v>0</v>
      </c>
      <c r="K20">
        <v>692250</v>
      </c>
      <c r="L20">
        <v>0</v>
      </c>
    </row>
    <row r="21" spans="1:12" x14ac:dyDescent="0.25">
      <c r="A21">
        <v>692332</v>
      </c>
      <c r="B21">
        <v>31.180000000000007</v>
      </c>
      <c r="C21">
        <v>692332</v>
      </c>
      <c r="D21">
        <v>28.180000000000007</v>
      </c>
      <c r="F21">
        <v>256535</v>
      </c>
      <c r="G21">
        <v>0</v>
      </c>
      <c r="H21">
        <v>0</v>
      </c>
      <c r="I21">
        <v>0</v>
      </c>
      <c r="J21">
        <v>0</v>
      </c>
      <c r="K21">
        <v>692332</v>
      </c>
      <c r="L21">
        <v>0.18000000000000682</v>
      </c>
    </row>
    <row r="22" spans="1:12" x14ac:dyDescent="0.25">
      <c r="A22">
        <v>692334</v>
      </c>
      <c r="B22">
        <v>4</v>
      </c>
      <c r="C22">
        <v>692334</v>
      </c>
      <c r="D22">
        <v>0</v>
      </c>
      <c r="F22" t="s">
        <v>300</v>
      </c>
      <c r="G22">
        <v>0</v>
      </c>
      <c r="H22">
        <v>0</v>
      </c>
      <c r="I22">
        <v>0</v>
      </c>
      <c r="J22">
        <v>0</v>
      </c>
      <c r="K22">
        <v>692334</v>
      </c>
      <c r="L22">
        <v>0</v>
      </c>
    </row>
    <row r="23" spans="1:12" x14ac:dyDescent="0.25">
      <c r="A23">
        <v>692178</v>
      </c>
      <c r="B23">
        <v>0</v>
      </c>
      <c r="C23">
        <v>692178</v>
      </c>
      <c r="D23">
        <v>0</v>
      </c>
      <c r="F23" t="s">
        <v>301</v>
      </c>
      <c r="G23">
        <v>0</v>
      </c>
      <c r="H23">
        <v>0</v>
      </c>
      <c r="I23">
        <v>0</v>
      </c>
      <c r="J23">
        <v>0</v>
      </c>
      <c r="K23">
        <v>692178</v>
      </c>
      <c r="L23">
        <v>0</v>
      </c>
    </row>
    <row r="24" spans="1:12" x14ac:dyDescent="0.25">
      <c r="A24">
        <v>692027</v>
      </c>
      <c r="B24">
        <v>3.7800000000000011</v>
      </c>
      <c r="C24">
        <v>692027</v>
      </c>
      <c r="D24">
        <v>0.78000000000000114</v>
      </c>
      <c r="F24" t="s">
        <v>302</v>
      </c>
      <c r="G24">
        <v>0</v>
      </c>
      <c r="H24">
        <v>0</v>
      </c>
      <c r="I24">
        <v>0</v>
      </c>
      <c r="J24">
        <v>0</v>
      </c>
      <c r="K24">
        <v>692027</v>
      </c>
      <c r="L24">
        <v>44.78</v>
      </c>
    </row>
    <row r="25" spans="1:12" x14ac:dyDescent="0.25">
      <c r="A25">
        <v>692026</v>
      </c>
      <c r="B25">
        <v>6.0000000000000036</v>
      </c>
      <c r="C25">
        <v>692026</v>
      </c>
      <c r="D25">
        <v>5.0000000000000036</v>
      </c>
      <c r="F25" t="s">
        <v>303</v>
      </c>
      <c r="G25">
        <v>0</v>
      </c>
      <c r="H25">
        <v>0</v>
      </c>
      <c r="I25">
        <v>0</v>
      </c>
      <c r="J25">
        <v>0</v>
      </c>
      <c r="K25">
        <v>692026</v>
      </c>
      <c r="L25">
        <v>4.0000000000000036</v>
      </c>
    </row>
    <row r="26" spans="1:12" x14ac:dyDescent="0.25">
      <c r="A26">
        <v>692079</v>
      </c>
      <c r="B26">
        <v>48</v>
      </c>
      <c r="C26">
        <v>692079</v>
      </c>
      <c r="D26">
        <v>40</v>
      </c>
      <c r="F26" t="s">
        <v>304</v>
      </c>
      <c r="G26">
        <v>0</v>
      </c>
      <c r="H26">
        <v>0</v>
      </c>
      <c r="I26">
        <v>0</v>
      </c>
      <c r="J26">
        <v>0</v>
      </c>
      <c r="K26">
        <v>692079</v>
      </c>
      <c r="L26">
        <v>9</v>
      </c>
    </row>
    <row r="27" spans="1:12" x14ac:dyDescent="0.25">
      <c r="A27">
        <v>692077</v>
      </c>
      <c r="B27">
        <v>8</v>
      </c>
      <c r="C27">
        <v>692077</v>
      </c>
      <c r="D27">
        <v>4</v>
      </c>
      <c r="F27" t="s">
        <v>305</v>
      </c>
      <c r="G27">
        <v>0</v>
      </c>
      <c r="H27">
        <v>0</v>
      </c>
      <c r="I27">
        <v>0</v>
      </c>
      <c r="J27">
        <v>0</v>
      </c>
      <c r="K27">
        <v>692077</v>
      </c>
      <c r="L27">
        <v>0</v>
      </c>
    </row>
    <row r="28" spans="1:12" x14ac:dyDescent="0.25">
      <c r="A28">
        <v>692030</v>
      </c>
      <c r="B28">
        <v>1.2800000000000011</v>
      </c>
      <c r="C28">
        <v>692030</v>
      </c>
      <c r="D28">
        <v>0.28000000000000114</v>
      </c>
      <c r="F28" t="s">
        <v>306</v>
      </c>
      <c r="G28">
        <v>0</v>
      </c>
      <c r="H28">
        <v>0</v>
      </c>
      <c r="I28">
        <v>0</v>
      </c>
      <c r="J28">
        <v>0</v>
      </c>
      <c r="K28">
        <v>692030</v>
      </c>
      <c r="L28">
        <v>0.28000000000000114</v>
      </c>
    </row>
    <row r="29" spans="1:12" x14ac:dyDescent="0.25">
      <c r="A29">
        <v>686033</v>
      </c>
      <c r="B29">
        <v>75</v>
      </c>
      <c r="C29">
        <v>686033</v>
      </c>
      <c r="D29">
        <v>47</v>
      </c>
      <c r="F29" t="s">
        <v>307</v>
      </c>
      <c r="G29">
        <v>0</v>
      </c>
      <c r="H29">
        <v>0</v>
      </c>
      <c r="I29">
        <v>0</v>
      </c>
      <c r="J29">
        <v>0</v>
      </c>
      <c r="K29">
        <v>686033</v>
      </c>
      <c r="L29">
        <v>39</v>
      </c>
    </row>
    <row r="30" spans="1:12" x14ac:dyDescent="0.25">
      <c r="A30">
        <v>686032</v>
      </c>
      <c r="B30">
        <v>399</v>
      </c>
      <c r="C30">
        <v>686032</v>
      </c>
      <c r="D30">
        <v>322</v>
      </c>
      <c r="F30" t="s">
        <v>308</v>
      </c>
      <c r="G30">
        <v>0</v>
      </c>
      <c r="H30">
        <v>0</v>
      </c>
      <c r="I30">
        <v>0</v>
      </c>
      <c r="J30">
        <v>0</v>
      </c>
      <c r="K30">
        <v>686032</v>
      </c>
      <c r="L30">
        <v>285</v>
      </c>
    </row>
    <row r="31" spans="1:12" x14ac:dyDescent="0.25">
      <c r="A31">
        <v>690814</v>
      </c>
      <c r="B31">
        <v>0</v>
      </c>
      <c r="C31">
        <v>690814</v>
      </c>
      <c r="D31">
        <v>0</v>
      </c>
      <c r="F31" t="s">
        <v>309</v>
      </c>
      <c r="G31">
        <v>0</v>
      </c>
      <c r="H31">
        <v>0</v>
      </c>
      <c r="I31">
        <v>0</v>
      </c>
      <c r="J31">
        <v>0</v>
      </c>
      <c r="K31">
        <v>690814</v>
      </c>
      <c r="L31">
        <v>0</v>
      </c>
    </row>
    <row r="32" spans="1:12" x14ac:dyDescent="0.25">
      <c r="A32">
        <v>691848</v>
      </c>
      <c r="B32">
        <v>1</v>
      </c>
      <c r="C32">
        <v>691848</v>
      </c>
      <c r="D32">
        <v>0</v>
      </c>
      <c r="F32" t="s">
        <v>310</v>
      </c>
      <c r="G32">
        <v>0</v>
      </c>
      <c r="H32">
        <v>0</v>
      </c>
      <c r="I32">
        <v>0</v>
      </c>
      <c r="J32">
        <v>0</v>
      </c>
      <c r="K32">
        <v>691848</v>
      </c>
      <c r="L32">
        <v>0</v>
      </c>
    </row>
    <row r="33" spans="1:12" x14ac:dyDescent="0.25">
      <c r="A33">
        <v>691911</v>
      </c>
      <c r="B33">
        <v>10</v>
      </c>
      <c r="C33">
        <v>691911</v>
      </c>
      <c r="D33">
        <v>0</v>
      </c>
      <c r="F33" t="s">
        <v>311</v>
      </c>
      <c r="G33">
        <v>0</v>
      </c>
      <c r="H33">
        <v>0</v>
      </c>
      <c r="I33">
        <v>0</v>
      </c>
      <c r="J33">
        <v>0</v>
      </c>
      <c r="K33">
        <v>691911</v>
      </c>
      <c r="L33">
        <v>0</v>
      </c>
    </row>
    <row r="34" spans="1:12" x14ac:dyDescent="0.25">
      <c r="A34">
        <v>691781</v>
      </c>
      <c r="B34">
        <v>19</v>
      </c>
      <c r="C34">
        <v>691781</v>
      </c>
      <c r="D34">
        <v>0</v>
      </c>
      <c r="F34" t="s">
        <v>312</v>
      </c>
      <c r="G34">
        <v>0</v>
      </c>
      <c r="H34">
        <v>0</v>
      </c>
      <c r="I34">
        <v>0</v>
      </c>
      <c r="J34">
        <v>0</v>
      </c>
      <c r="K34">
        <v>691781</v>
      </c>
      <c r="L34">
        <v>0</v>
      </c>
    </row>
    <row r="35" spans="1:12" x14ac:dyDescent="0.25">
      <c r="A35" t="s">
        <v>100</v>
      </c>
      <c r="B35">
        <v>573.05000000000018</v>
      </c>
      <c r="C35" t="s">
        <v>100</v>
      </c>
      <c r="D35">
        <v>5.0000000000181899E-2</v>
      </c>
      <c r="F35" t="s">
        <v>313</v>
      </c>
      <c r="G35">
        <v>0</v>
      </c>
      <c r="H35">
        <v>0</v>
      </c>
      <c r="I35">
        <v>0</v>
      </c>
      <c r="J35">
        <v>0</v>
      </c>
      <c r="K35" t="s">
        <v>100</v>
      </c>
      <c r="L35">
        <v>5.0000000000181899E-2</v>
      </c>
    </row>
    <row r="36" spans="1:12" x14ac:dyDescent="0.25">
      <c r="A36" t="s">
        <v>101</v>
      </c>
      <c r="B36">
        <v>59</v>
      </c>
      <c r="C36" t="s">
        <v>101</v>
      </c>
      <c r="D36">
        <v>40</v>
      </c>
      <c r="F36" t="s">
        <v>314</v>
      </c>
      <c r="G36">
        <v>0</v>
      </c>
      <c r="H36">
        <v>0</v>
      </c>
      <c r="I36">
        <v>0</v>
      </c>
      <c r="J36">
        <v>0</v>
      </c>
      <c r="K36" t="s">
        <v>101</v>
      </c>
      <c r="L36">
        <v>0</v>
      </c>
    </row>
    <row r="37" spans="1:12" x14ac:dyDescent="0.25">
      <c r="A37" t="s">
        <v>238</v>
      </c>
      <c r="B37">
        <v>22</v>
      </c>
      <c r="C37" t="s">
        <v>238</v>
      </c>
      <c r="D37">
        <v>7</v>
      </c>
      <c r="F37" t="s">
        <v>315</v>
      </c>
      <c r="G37">
        <v>0</v>
      </c>
      <c r="H37">
        <v>0</v>
      </c>
      <c r="I37">
        <v>0</v>
      </c>
      <c r="J37">
        <v>3</v>
      </c>
      <c r="K37" t="s">
        <v>238</v>
      </c>
      <c r="L37">
        <v>0</v>
      </c>
    </row>
    <row r="38" spans="1:12" x14ac:dyDescent="0.25">
      <c r="A38" t="s">
        <v>98</v>
      </c>
      <c r="B38">
        <v>1.9807700000000068</v>
      </c>
      <c r="C38" t="s">
        <v>98</v>
      </c>
      <c r="D38">
        <v>17.480770000000007</v>
      </c>
      <c r="F38" t="s">
        <v>316</v>
      </c>
      <c r="G38">
        <v>0</v>
      </c>
      <c r="H38">
        <v>0</v>
      </c>
      <c r="I38">
        <v>0</v>
      </c>
      <c r="J38">
        <v>0</v>
      </c>
      <c r="K38" t="s">
        <v>98</v>
      </c>
      <c r="L38">
        <v>1.4807700000000068</v>
      </c>
    </row>
    <row r="39" spans="1:12" x14ac:dyDescent="0.25">
      <c r="A39" t="s">
        <v>163</v>
      </c>
      <c r="B39">
        <v>74</v>
      </c>
      <c r="C39" t="s">
        <v>163</v>
      </c>
      <c r="D39">
        <v>50</v>
      </c>
      <c r="F39" t="s">
        <v>317</v>
      </c>
      <c r="G39">
        <v>0</v>
      </c>
      <c r="H39">
        <v>0</v>
      </c>
      <c r="I39">
        <v>0</v>
      </c>
      <c r="J39">
        <v>0</v>
      </c>
      <c r="K39" t="s">
        <v>163</v>
      </c>
      <c r="L39">
        <v>20</v>
      </c>
    </row>
    <row r="40" spans="1:12" x14ac:dyDescent="0.25">
      <c r="A40" t="s">
        <v>229</v>
      </c>
      <c r="B40">
        <v>1</v>
      </c>
      <c r="C40" t="s">
        <v>229</v>
      </c>
      <c r="D40">
        <v>1</v>
      </c>
      <c r="F40" t="s">
        <v>318</v>
      </c>
      <c r="G40">
        <v>0</v>
      </c>
      <c r="H40">
        <v>0</v>
      </c>
      <c r="I40">
        <v>0</v>
      </c>
      <c r="J40">
        <v>0</v>
      </c>
      <c r="K40" t="s">
        <v>229</v>
      </c>
      <c r="L40">
        <v>2</v>
      </c>
    </row>
    <row r="41" spans="1:12" x14ac:dyDescent="0.25">
      <c r="A41" t="s">
        <v>247</v>
      </c>
      <c r="B41">
        <v>69.8</v>
      </c>
      <c r="C41" t="s">
        <v>247</v>
      </c>
      <c r="D41">
        <v>0.80000000000001137</v>
      </c>
      <c r="F41" t="s">
        <v>319</v>
      </c>
      <c r="G41">
        <v>0</v>
      </c>
      <c r="H41">
        <v>0</v>
      </c>
      <c r="I41">
        <v>0</v>
      </c>
      <c r="J41">
        <v>0</v>
      </c>
      <c r="K41" t="s">
        <v>247</v>
      </c>
      <c r="L41">
        <v>9.8000000000000114</v>
      </c>
    </row>
    <row r="42" spans="1:12" x14ac:dyDescent="0.25">
      <c r="A42" t="s">
        <v>250</v>
      </c>
      <c r="B42">
        <v>0</v>
      </c>
      <c r="C42" t="s">
        <v>250</v>
      </c>
      <c r="D42">
        <v>0</v>
      </c>
      <c r="F42" t="s">
        <v>320</v>
      </c>
      <c r="G42">
        <v>0</v>
      </c>
      <c r="H42">
        <v>0</v>
      </c>
      <c r="I42">
        <v>0</v>
      </c>
      <c r="J42">
        <v>0</v>
      </c>
      <c r="K42" t="s">
        <v>250</v>
      </c>
      <c r="L42">
        <v>0</v>
      </c>
    </row>
    <row r="43" spans="1:12" x14ac:dyDescent="0.25">
      <c r="A43" t="s">
        <v>90</v>
      </c>
      <c r="B43">
        <v>2.5000000000090949E-2</v>
      </c>
      <c r="C43" t="s">
        <v>90</v>
      </c>
      <c r="D43">
        <v>2.5000000000090949E-2</v>
      </c>
      <c r="F43" t="s">
        <v>321</v>
      </c>
      <c r="G43">
        <v>0</v>
      </c>
      <c r="H43">
        <v>0</v>
      </c>
      <c r="I43">
        <v>0</v>
      </c>
      <c r="J43">
        <v>0</v>
      </c>
      <c r="K43" t="s">
        <v>90</v>
      </c>
      <c r="L43">
        <v>1.0250000000000909</v>
      </c>
    </row>
    <row r="44" spans="1:12" x14ac:dyDescent="0.25">
      <c r="A44" t="s">
        <v>92</v>
      </c>
      <c r="B44">
        <v>6.7999999999999972</v>
      </c>
      <c r="C44" t="s">
        <v>92</v>
      </c>
      <c r="D44">
        <v>16.800000000000011</v>
      </c>
      <c r="F44" t="s">
        <v>322</v>
      </c>
      <c r="G44">
        <v>0</v>
      </c>
      <c r="H44">
        <v>0</v>
      </c>
      <c r="I44">
        <v>0</v>
      </c>
      <c r="J44">
        <v>0</v>
      </c>
      <c r="K44" t="s">
        <v>92</v>
      </c>
      <c r="L44">
        <v>0.80000000000001137</v>
      </c>
    </row>
    <row r="45" spans="1:12" x14ac:dyDescent="0.25">
      <c r="A45" t="s">
        <v>94</v>
      </c>
      <c r="B45">
        <v>16</v>
      </c>
      <c r="C45" t="s">
        <v>94</v>
      </c>
      <c r="D45">
        <v>14</v>
      </c>
      <c r="F45" t="s">
        <v>323</v>
      </c>
      <c r="G45">
        <v>0</v>
      </c>
      <c r="H45">
        <v>0</v>
      </c>
      <c r="I45">
        <v>0</v>
      </c>
      <c r="J45">
        <v>0</v>
      </c>
      <c r="K45" t="s">
        <v>94</v>
      </c>
      <c r="L45">
        <v>2</v>
      </c>
    </row>
    <row r="46" spans="1:12" x14ac:dyDescent="0.25">
      <c r="A46" t="s">
        <v>103</v>
      </c>
      <c r="B46">
        <v>14.777777777777771</v>
      </c>
      <c r="C46" t="s">
        <v>103</v>
      </c>
      <c r="D46">
        <v>0.77777777777777146</v>
      </c>
      <c r="F46" t="s">
        <v>324</v>
      </c>
      <c r="G46">
        <v>0</v>
      </c>
      <c r="H46">
        <v>0</v>
      </c>
      <c r="I46">
        <v>0</v>
      </c>
      <c r="J46">
        <v>0</v>
      </c>
      <c r="K46" t="s">
        <v>103</v>
      </c>
      <c r="L46">
        <v>0.77777777777777146</v>
      </c>
    </row>
    <row r="47" spans="1:12" x14ac:dyDescent="0.25">
      <c r="A47">
        <v>692070</v>
      </c>
      <c r="B47">
        <v>1</v>
      </c>
      <c r="C47">
        <v>692070</v>
      </c>
      <c r="D47">
        <v>1</v>
      </c>
      <c r="F47" t="s">
        <v>325</v>
      </c>
      <c r="G47">
        <v>0</v>
      </c>
      <c r="H47">
        <v>0</v>
      </c>
      <c r="I47">
        <v>0</v>
      </c>
      <c r="J47">
        <v>0</v>
      </c>
      <c r="K47">
        <v>692070</v>
      </c>
      <c r="L47">
        <v>1</v>
      </c>
    </row>
    <row r="48" spans="1:12" x14ac:dyDescent="0.25">
      <c r="A48">
        <v>692053</v>
      </c>
      <c r="B48">
        <v>729.03888888888832</v>
      </c>
      <c r="C48">
        <v>692053</v>
      </c>
      <c r="D48">
        <v>224.03888888888832</v>
      </c>
      <c r="F48" t="s">
        <v>326</v>
      </c>
      <c r="G48">
        <v>0</v>
      </c>
      <c r="H48">
        <v>0</v>
      </c>
      <c r="I48">
        <v>0</v>
      </c>
      <c r="J48">
        <v>2</v>
      </c>
      <c r="K48">
        <v>692053</v>
      </c>
      <c r="L48">
        <v>3.8888888888322981E-2</v>
      </c>
    </row>
    <row r="49" spans="1:12" x14ac:dyDescent="0.25">
      <c r="A49">
        <v>692052</v>
      </c>
      <c r="B49">
        <v>33</v>
      </c>
      <c r="C49">
        <v>692052</v>
      </c>
      <c r="D49">
        <v>1</v>
      </c>
      <c r="F49" t="s">
        <v>327</v>
      </c>
      <c r="G49">
        <v>0</v>
      </c>
      <c r="H49">
        <v>0</v>
      </c>
      <c r="I49">
        <v>0</v>
      </c>
      <c r="J49">
        <v>0</v>
      </c>
      <c r="K49">
        <v>692052</v>
      </c>
      <c r="L49">
        <v>0</v>
      </c>
    </row>
    <row r="50" spans="1:12" x14ac:dyDescent="0.25">
      <c r="A50">
        <v>692172</v>
      </c>
      <c r="B50">
        <v>0</v>
      </c>
      <c r="C50">
        <v>692172</v>
      </c>
      <c r="D50">
        <v>0</v>
      </c>
      <c r="F50" t="s">
        <v>328</v>
      </c>
      <c r="G50">
        <v>0</v>
      </c>
      <c r="H50">
        <v>0</v>
      </c>
      <c r="I50">
        <v>0</v>
      </c>
      <c r="J50">
        <v>0</v>
      </c>
      <c r="K50">
        <v>692172</v>
      </c>
      <c r="L50">
        <v>0</v>
      </c>
    </row>
    <row r="51" spans="1:12" x14ac:dyDescent="0.25">
      <c r="A51">
        <v>692090</v>
      </c>
      <c r="B51">
        <v>0</v>
      </c>
      <c r="C51">
        <v>692090</v>
      </c>
      <c r="D51">
        <v>0</v>
      </c>
      <c r="F51" t="s">
        <v>329</v>
      </c>
      <c r="G51">
        <v>0</v>
      </c>
      <c r="H51">
        <v>0</v>
      </c>
      <c r="I51">
        <v>0</v>
      </c>
      <c r="J51">
        <v>0</v>
      </c>
      <c r="K51">
        <v>692090</v>
      </c>
      <c r="L51">
        <v>0</v>
      </c>
    </row>
    <row r="52" spans="1:12" x14ac:dyDescent="0.25">
      <c r="A52">
        <v>692335</v>
      </c>
      <c r="B52">
        <v>79</v>
      </c>
      <c r="C52">
        <v>692335</v>
      </c>
      <c r="D52">
        <v>12</v>
      </c>
      <c r="F52" t="s">
        <v>330</v>
      </c>
      <c r="G52">
        <v>0</v>
      </c>
      <c r="H52">
        <v>0</v>
      </c>
      <c r="I52">
        <v>0</v>
      </c>
      <c r="J52">
        <v>0</v>
      </c>
      <c r="K52">
        <v>692335</v>
      </c>
      <c r="L52">
        <v>1.7800000000000011</v>
      </c>
    </row>
    <row r="53" spans="1:12" x14ac:dyDescent="0.25">
      <c r="A53" t="s">
        <v>231</v>
      </c>
      <c r="B53">
        <v>0</v>
      </c>
      <c r="C53" t="s">
        <v>231</v>
      </c>
      <c r="D53">
        <v>0</v>
      </c>
      <c r="F53" t="s">
        <v>331</v>
      </c>
      <c r="G53">
        <v>0</v>
      </c>
      <c r="H53">
        <v>0</v>
      </c>
      <c r="I53">
        <v>0</v>
      </c>
      <c r="J53">
        <v>0</v>
      </c>
      <c r="K53" t="s">
        <v>231</v>
      </c>
      <c r="L53">
        <v>0</v>
      </c>
    </row>
    <row r="54" spans="1:12" x14ac:dyDescent="0.25">
      <c r="A54" t="s">
        <v>166</v>
      </c>
      <c r="B54">
        <v>58</v>
      </c>
      <c r="C54" t="s">
        <v>166</v>
      </c>
      <c r="D54">
        <v>58</v>
      </c>
      <c r="F54" t="s">
        <v>332</v>
      </c>
      <c r="G54">
        <v>0</v>
      </c>
      <c r="H54">
        <v>0</v>
      </c>
      <c r="I54">
        <v>0</v>
      </c>
      <c r="J54">
        <v>0</v>
      </c>
      <c r="K54" t="s">
        <v>166</v>
      </c>
      <c r="L54">
        <v>20</v>
      </c>
    </row>
    <row r="55" spans="1:12" x14ac:dyDescent="0.25">
      <c r="A55" t="s">
        <v>96</v>
      </c>
      <c r="B55">
        <v>0</v>
      </c>
      <c r="C55" t="s">
        <v>96</v>
      </c>
      <c r="D55">
        <v>0</v>
      </c>
      <c r="F55" t="s">
        <v>333</v>
      </c>
      <c r="G55">
        <v>0</v>
      </c>
      <c r="H55">
        <v>0</v>
      </c>
      <c r="I55">
        <v>0</v>
      </c>
      <c r="J55">
        <v>0</v>
      </c>
      <c r="K55" t="s">
        <v>96</v>
      </c>
      <c r="L55">
        <v>57</v>
      </c>
    </row>
    <row r="56" spans="1:12" x14ac:dyDescent="0.25">
      <c r="A56">
        <v>685850</v>
      </c>
      <c r="B56">
        <v>3</v>
      </c>
      <c r="C56">
        <v>685850</v>
      </c>
      <c r="D56">
        <v>0</v>
      </c>
      <c r="F56" t="s">
        <v>334</v>
      </c>
      <c r="G56">
        <v>0</v>
      </c>
      <c r="H56">
        <v>0</v>
      </c>
      <c r="I56">
        <v>0</v>
      </c>
      <c r="J56">
        <v>0</v>
      </c>
      <c r="K56">
        <v>685850</v>
      </c>
      <c r="L56">
        <v>0</v>
      </c>
    </row>
    <row r="57" spans="1:12" x14ac:dyDescent="0.25">
      <c r="A57">
        <v>692054</v>
      </c>
      <c r="B57">
        <v>391</v>
      </c>
      <c r="C57">
        <v>692054</v>
      </c>
      <c r="D57">
        <v>20</v>
      </c>
      <c r="F57" t="s">
        <v>335</v>
      </c>
      <c r="G57">
        <v>0</v>
      </c>
      <c r="H57">
        <v>0</v>
      </c>
      <c r="I57">
        <v>0</v>
      </c>
      <c r="J57">
        <v>0</v>
      </c>
      <c r="K57">
        <v>692054</v>
      </c>
      <c r="L57">
        <v>0</v>
      </c>
    </row>
    <row r="58" spans="1:12" x14ac:dyDescent="0.25">
      <c r="A58">
        <v>692082</v>
      </c>
      <c r="B58">
        <v>0</v>
      </c>
      <c r="C58">
        <v>692082</v>
      </c>
      <c r="D58">
        <v>0</v>
      </c>
      <c r="F58" t="s">
        <v>336</v>
      </c>
      <c r="G58">
        <v>0</v>
      </c>
      <c r="H58">
        <v>0</v>
      </c>
      <c r="I58">
        <v>0</v>
      </c>
      <c r="J58">
        <v>0</v>
      </c>
      <c r="K58">
        <v>692082</v>
      </c>
      <c r="L58">
        <v>0</v>
      </c>
    </row>
    <row r="59" spans="1:12" x14ac:dyDescent="0.25">
      <c r="A59">
        <v>724027</v>
      </c>
      <c r="B59">
        <v>0</v>
      </c>
      <c r="C59">
        <v>724027</v>
      </c>
      <c r="D59">
        <v>0</v>
      </c>
      <c r="F59" t="s">
        <v>337</v>
      </c>
      <c r="G59">
        <v>0</v>
      </c>
      <c r="H59">
        <v>0</v>
      </c>
      <c r="I59">
        <v>0</v>
      </c>
      <c r="J59">
        <v>0</v>
      </c>
      <c r="K59">
        <v>724027</v>
      </c>
      <c r="L59">
        <v>0</v>
      </c>
    </row>
    <row r="60" spans="1:12" x14ac:dyDescent="0.25">
      <c r="A60">
        <v>793317</v>
      </c>
      <c r="B60">
        <v>36</v>
      </c>
      <c r="C60">
        <v>793317</v>
      </c>
      <c r="D60">
        <v>0</v>
      </c>
      <c r="F60" t="s">
        <v>338</v>
      </c>
      <c r="G60">
        <v>0</v>
      </c>
      <c r="H60">
        <v>0</v>
      </c>
      <c r="I60">
        <v>0</v>
      </c>
      <c r="J60">
        <v>0</v>
      </c>
      <c r="K60">
        <v>793317</v>
      </c>
      <c r="L60">
        <v>53</v>
      </c>
    </row>
    <row r="61" spans="1:12" x14ac:dyDescent="0.25">
      <c r="A61">
        <v>692247</v>
      </c>
      <c r="B61">
        <v>3478</v>
      </c>
      <c r="C61">
        <v>692247</v>
      </c>
      <c r="D61">
        <v>22</v>
      </c>
      <c r="F61" t="s">
        <v>339</v>
      </c>
      <c r="G61">
        <v>0</v>
      </c>
      <c r="H61">
        <v>0</v>
      </c>
      <c r="I61">
        <v>0</v>
      </c>
      <c r="J61">
        <v>0</v>
      </c>
      <c r="K61">
        <v>692247</v>
      </c>
      <c r="L61">
        <v>521</v>
      </c>
    </row>
    <row r="62" spans="1:12" x14ac:dyDescent="0.25">
      <c r="A62">
        <v>732728</v>
      </c>
      <c r="B62">
        <v>6</v>
      </c>
      <c r="C62">
        <v>732728</v>
      </c>
      <c r="D62">
        <v>0</v>
      </c>
      <c r="F62" t="s">
        <v>340</v>
      </c>
      <c r="G62">
        <v>0</v>
      </c>
      <c r="H62">
        <v>0</v>
      </c>
      <c r="I62">
        <v>0</v>
      </c>
      <c r="J62">
        <v>0</v>
      </c>
      <c r="K62">
        <v>732728</v>
      </c>
      <c r="L62">
        <v>0</v>
      </c>
    </row>
    <row r="63" spans="1:12" x14ac:dyDescent="0.25">
      <c r="A63">
        <v>692249</v>
      </c>
      <c r="B63">
        <v>6653</v>
      </c>
      <c r="C63">
        <v>692249</v>
      </c>
      <c r="D63">
        <v>1</v>
      </c>
      <c r="F63" t="s">
        <v>341</v>
      </c>
      <c r="G63">
        <v>0</v>
      </c>
      <c r="H63">
        <v>0</v>
      </c>
      <c r="I63">
        <v>0</v>
      </c>
      <c r="J63">
        <v>0</v>
      </c>
      <c r="K63">
        <v>692249</v>
      </c>
      <c r="L63">
        <v>6</v>
      </c>
    </row>
    <row r="64" spans="1:12" x14ac:dyDescent="0.25">
      <c r="A64">
        <v>772588</v>
      </c>
      <c r="B64">
        <v>0</v>
      </c>
      <c r="C64">
        <v>772588</v>
      </c>
      <c r="D64">
        <v>0</v>
      </c>
      <c r="F64" t="s">
        <v>342</v>
      </c>
      <c r="G64">
        <v>0</v>
      </c>
      <c r="H64">
        <v>0</v>
      </c>
      <c r="I64">
        <v>0</v>
      </c>
      <c r="J64">
        <v>0</v>
      </c>
      <c r="K64">
        <v>772588</v>
      </c>
      <c r="L64">
        <v>0</v>
      </c>
    </row>
    <row r="65" spans="1:12" x14ac:dyDescent="0.25">
      <c r="A65">
        <v>724026</v>
      </c>
      <c r="B65">
        <v>85</v>
      </c>
      <c r="C65">
        <v>724026</v>
      </c>
      <c r="D65">
        <v>0</v>
      </c>
      <c r="F65" t="s">
        <v>343</v>
      </c>
      <c r="G65">
        <v>0</v>
      </c>
      <c r="H65">
        <v>0</v>
      </c>
      <c r="I65">
        <v>0</v>
      </c>
      <c r="J65">
        <v>0</v>
      </c>
      <c r="K65">
        <v>724026</v>
      </c>
      <c r="L65">
        <v>0</v>
      </c>
    </row>
    <row r="66" spans="1:12" x14ac:dyDescent="0.25">
      <c r="A66">
        <v>691970</v>
      </c>
      <c r="B66">
        <v>175</v>
      </c>
      <c r="C66">
        <v>691970</v>
      </c>
      <c r="D66">
        <v>0</v>
      </c>
      <c r="F66" t="s">
        <v>344</v>
      </c>
      <c r="G66">
        <v>0</v>
      </c>
      <c r="H66">
        <v>0</v>
      </c>
      <c r="I66">
        <v>0</v>
      </c>
      <c r="J66">
        <v>0</v>
      </c>
      <c r="K66">
        <v>691970</v>
      </c>
      <c r="L66">
        <v>0</v>
      </c>
    </row>
    <row r="67" spans="1:12" x14ac:dyDescent="0.25">
      <c r="A67">
        <v>691870</v>
      </c>
      <c r="B67">
        <v>310</v>
      </c>
      <c r="C67">
        <v>691870</v>
      </c>
      <c r="D67">
        <v>301</v>
      </c>
      <c r="F67" t="s">
        <v>345</v>
      </c>
      <c r="G67">
        <v>0</v>
      </c>
      <c r="H67">
        <v>0</v>
      </c>
      <c r="I67">
        <v>0</v>
      </c>
      <c r="J67">
        <v>0</v>
      </c>
      <c r="K67">
        <v>691870</v>
      </c>
      <c r="L67">
        <v>294</v>
      </c>
    </row>
    <row r="68" spans="1:12" x14ac:dyDescent="0.25">
      <c r="A68">
        <v>692051</v>
      </c>
      <c r="B68">
        <v>248</v>
      </c>
      <c r="C68">
        <v>692051</v>
      </c>
      <c r="D68">
        <v>238</v>
      </c>
      <c r="F68" t="s">
        <v>346</v>
      </c>
      <c r="G68">
        <v>0</v>
      </c>
      <c r="H68">
        <v>0</v>
      </c>
      <c r="I68">
        <v>0</v>
      </c>
      <c r="J68">
        <v>0</v>
      </c>
      <c r="K68">
        <v>692051</v>
      </c>
      <c r="L68">
        <v>237</v>
      </c>
    </row>
    <row r="69" spans="1:12" x14ac:dyDescent="0.25">
      <c r="A69">
        <v>692128</v>
      </c>
      <c r="B69">
        <v>190</v>
      </c>
      <c r="C69">
        <v>692128</v>
      </c>
      <c r="D69">
        <v>146</v>
      </c>
      <c r="F69" t="s">
        <v>347</v>
      </c>
      <c r="G69">
        <v>0</v>
      </c>
      <c r="H69">
        <v>0</v>
      </c>
      <c r="I69">
        <v>0</v>
      </c>
      <c r="J69">
        <v>0</v>
      </c>
      <c r="K69">
        <v>692128</v>
      </c>
      <c r="L69">
        <v>45</v>
      </c>
    </row>
    <row r="70" spans="1:12" x14ac:dyDescent="0.25">
      <c r="A70">
        <v>692171</v>
      </c>
      <c r="B70">
        <v>0</v>
      </c>
      <c r="C70">
        <v>692171</v>
      </c>
      <c r="D70">
        <v>0</v>
      </c>
      <c r="F70" t="s">
        <v>348</v>
      </c>
      <c r="G70">
        <v>0</v>
      </c>
      <c r="H70">
        <v>0</v>
      </c>
      <c r="I70">
        <v>0</v>
      </c>
      <c r="J70">
        <v>0</v>
      </c>
      <c r="K70">
        <v>692171</v>
      </c>
      <c r="L70">
        <v>0</v>
      </c>
    </row>
    <row r="71" spans="1:12" x14ac:dyDescent="0.25">
      <c r="A71">
        <v>789360</v>
      </c>
      <c r="B71">
        <v>1156</v>
      </c>
      <c r="C71">
        <v>789360</v>
      </c>
      <c r="D71">
        <v>748</v>
      </c>
      <c r="F71" t="s">
        <v>349</v>
      </c>
      <c r="G71">
        <v>0</v>
      </c>
      <c r="H71">
        <v>0</v>
      </c>
      <c r="I71">
        <v>0</v>
      </c>
      <c r="J71">
        <v>0</v>
      </c>
      <c r="K71">
        <v>789360</v>
      </c>
      <c r="L71">
        <v>761</v>
      </c>
    </row>
    <row r="72" spans="1:12" x14ac:dyDescent="0.25">
      <c r="A72">
        <v>692180</v>
      </c>
      <c r="B72">
        <v>0</v>
      </c>
      <c r="C72">
        <v>692180</v>
      </c>
      <c r="D72">
        <v>0</v>
      </c>
      <c r="F72" t="s">
        <v>350</v>
      </c>
      <c r="G72">
        <v>0</v>
      </c>
      <c r="H72">
        <v>0</v>
      </c>
      <c r="I72">
        <v>0</v>
      </c>
      <c r="J72">
        <v>0</v>
      </c>
      <c r="K72">
        <v>692180</v>
      </c>
      <c r="L72">
        <v>0</v>
      </c>
    </row>
    <row r="73" spans="1:12" x14ac:dyDescent="0.25">
      <c r="A73">
        <v>686031</v>
      </c>
      <c r="B73">
        <v>233</v>
      </c>
      <c r="C73">
        <v>686031</v>
      </c>
      <c r="D73">
        <v>143</v>
      </c>
      <c r="F73" t="s">
        <v>351</v>
      </c>
      <c r="G73">
        <v>0</v>
      </c>
      <c r="H73">
        <v>0</v>
      </c>
      <c r="I73">
        <v>0</v>
      </c>
      <c r="J73">
        <v>0</v>
      </c>
      <c r="K73">
        <v>686031</v>
      </c>
      <c r="L73">
        <v>119</v>
      </c>
    </row>
    <row r="74" spans="1:12" x14ac:dyDescent="0.25">
      <c r="A74">
        <v>692173</v>
      </c>
      <c r="B74">
        <v>0</v>
      </c>
      <c r="C74">
        <v>692173</v>
      </c>
      <c r="D74">
        <v>0</v>
      </c>
      <c r="F74" t="s">
        <v>352</v>
      </c>
      <c r="G74">
        <v>0</v>
      </c>
      <c r="H74">
        <v>0</v>
      </c>
      <c r="I74">
        <v>0</v>
      </c>
      <c r="J74">
        <v>0</v>
      </c>
      <c r="K74">
        <v>692173</v>
      </c>
      <c r="L74">
        <v>0</v>
      </c>
    </row>
    <row r="75" spans="1:12" x14ac:dyDescent="0.25">
      <c r="A75">
        <v>691918</v>
      </c>
      <c r="B75">
        <v>29</v>
      </c>
      <c r="C75">
        <v>691918</v>
      </c>
      <c r="D75">
        <v>19</v>
      </c>
      <c r="F75" t="s">
        <v>353</v>
      </c>
      <c r="G75">
        <v>0</v>
      </c>
      <c r="H75">
        <v>0</v>
      </c>
      <c r="I75">
        <v>0</v>
      </c>
      <c r="J75">
        <v>0</v>
      </c>
      <c r="K75">
        <v>691918</v>
      </c>
      <c r="L75">
        <v>19</v>
      </c>
    </row>
    <row r="76" spans="1:12" x14ac:dyDescent="0.25">
      <c r="A76">
        <v>807562</v>
      </c>
      <c r="B76">
        <v>16</v>
      </c>
      <c r="C76">
        <v>807562</v>
      </c>
      <c r="D76">
        <v>0</v>
      </c>
      <c r="F76" t="s">
        <v>354</v>
      </c>
      <c r="G76">
        <v>0</v>
      </c>
      <c r="H76">
        <v>0</v>
      </c>
      <c r="I76">
        <v>0</v>
      </c>
      <c r="J76">
        <v>0</v>
      </c>
      <c r="K76">
        <v>807562</v>
      </c>
      <c r="L76">
        <v>0</v>
      </c>
    </row>
    <row r="77" spans="1:12" x14ac:dyDescent="0.25">
      <c r="A77">
        <v>692085</v>
      </c>
      <c r="B77">
        <v>2</v>
      </c>
      <c r="C77">
        <v>692085</v>
      </c>
      <c r="D77">
        <v>2</v>
      </c>
      <c r="F77" t="s">
        <v>355</v>
      </c>
      <c r="G77">
        <v>0</v>
      </c>
      <c r="H77">
        <v>0</v>
      </c>
      <c r="I77">
        <v>0</v>
      </c>
      <c r="J77">
        <v>0</v>
      </c>
      <c r="K77">
        <v>692085</v>
      </c>
      <c r="L77">
        <v>2</v>
      </c>
    </row>
    <row r="78" spans="1:12" x14ac:dyDescent="0.25">
      <c r="A78">
        <v>692100</v>
      </c>
      <c r="B78">
        <v>11</v>
      </c>
      <c r="C78">
        <v>692100</v>
      </c>
      <c r="D78">
        <v>11</v>
      </c>
      <c r="F78" t="s">
        <v>356</v>
      </c>
      <c r="G78">
        <v>0</v>
      </c>
      <c r="H78">
        <v>0</v>
      </c>
      <c r="I78">
        <v>0</v>
      </c>
      <c r="J78">
        <v>0</v>
      </c>
      <c r="K78">
        <v>692100</v>
      </c>
      <c r="L78">
        <v>9</v>
      </c>
    </row>
    <row r="79" spans="1:12" x14ac:dyDescent="0.25">
      <c r="A79">
        <v>692099</v>
      </c>
      <c r="B79">
        <v>6</v>
      </c>
      <c r="C79">
        <v>692099</v>
      </c>
      <c r="D79">
        <v>6</v>
      </c>
      <c r="F79" t="s">
        <v>357</v>
      </c>
      <c r="G79">
        <v>0</v>
      </c>
      <c r="H79">
        <v>0</v>
      </c>
      <c r="I79">
        <v>0</v>
      </c>
      <c r="J79">
        <v>0</v>
      </c>
      <c r="K79">
        <v>692099</v>
      </c>
      <c r="L79">
        <v>0</v>
      </c>
    </row>
    <row r="80" spans="1:12" x14ac:dyDescent="0.25">
      <c r="A80">
        <v>692333</v>
      </c>
      <c r="B80">
        <v>26</v>
      </c>
      <c r="C80">
        <v>692333</v>
      </c>
      <c r="D80">
        <v>0</v>
      </c>
      <c r="F80" t="s">
        <v>358</v>
      </c>
      <c r="G80">
        <v>0</v>
      </c>
      <c r="H80">
        <v>0</v>
      </c>
      <c r="I80">
        <v>0</v>
      </c>
      <c r="J80">
        <v>0</v>
      </c>
      <c r="K80">
        <v>692333</v>
      </c>
      <c r="L80">
        <v>49</v>
      </c>
    </row>
    <row r="81" spans="1:12" x14ac:dyDescent="0.25">
      <c r="A81" t="s">
        <v>707</v>
      </c>
      <c r="B81">
        <v>34</v>
      </c>
      <c r="C81" t="s">
        <v>707</v>
      </c>
      <c r="D81">
        <v>10</v>
      </c>
      <c r="F81" t="s">
        <v>359</v>
      </c>
      <c r="G81">
        <v>0</v>
      </c>
      <c r="H81">
        <v>0</v>
      </c>
      <c r="I81">
        <v>0</v>
      </c>
      <c r="J81">
        <v>0</v>
      </c>
      <c r="K81" t="s">
        <v>707</v>
      </c>
      <c r="L81">
        <v>3</v>
      </c>
    </row>
    <row r="82" spans="1:12" x14ac:dyDescent="0.25">
      <c r="A82">
        <v>691849</v>
      </c>
      <c r="B82">
        <v>1</v>
      </c>
      <c r="C82">
        <v>691849</v>
      </c>
      <c r="D82">
        <v>1</v>
      </c>
      <c r="F82" t="s">
        <v>360</v>
      </c>
      <c r="G82">
        <v>0</v>
      </c>
      <c r="H82">
        <v>0</v>
      </c>
      <c r="I82">
        <v>0</v>
      </c>
      <c r="J82">
        <v>0</v>
      </c>
      <c r="K82">
        <v>691849</v>
      </c>
      <c r="L82">
        <v>1</v>
      </c>
    </row>
    <row r="83" spans="1:12" x14ac:dyDescent="0.25">
      <c r="A83" t="s">
        <v>107</v>
      </c>
      <c r="B83">
        <v>171</v>
      </c>
      <c r="C83" t="s">
        <v>107</v>
      </c>
      <c r="D83">
        <v>97</v>
      </c>
      <c r="F83" t="s">
        <v>361</v>
      </c>
      <c r="G83">
        <v>0</v>
      </c>
      <c r="H83">
        <v>0</v>
      </c>
      <c r="I83">
        <v>0</v>
      </c>
      <c r="J83">
        <v>0</v>
      </c>
      <c r="K83" t="s">
        <v>107</v>
      </c>
      <c r="L83">
        <v>0</v>
      </c>
    </row>
    <row r="84" spans="1:12" x14ac:dyDescent="0.25">
      <c r="A84">
        <v>841092</v>
      </c>
      <c r="B84">
        <v>8</v>
      </c>
      <c r="C84">
        <v>841092</v>
      </c>
      <c r="D84">
        <v>0</v>
      </c>
      <c r="F84" t="s">
        <v>362</v>
      </c>
      <c r="G84">
        <v>0</v>
      </c>
      <c r="H84">
        <v>0</v>
      </c>
      <c r="I84">
        <v>0</v>
      </c>
      <c r="J84">
        <v>0</v>
      </c>
      <c r="K84">
        <v>841092</v>
      </c>
      <c r="L84">
        <v>0</v>
      </c>
    </row>
    <row r="85" spans="1:12" x14ac:dyDescent="0.25">
      <c r="A85" t="s">
        <v>236</v>
      </c>
      <c r="B85">
        <v>0</v>
      </c>
      <c r="C85" t="s">
        <v>236</v>
      </c>
      <c r="D85">
        <v>0</v>
      </c>
      <c r="F85" t="s">
        <v>363</v>
      </c>
      <c r="G85">
        <v>0</v>
      </c>
      <c r="H85">
        <v>0</v>
      </c>
      <c r="I85">
        <v>0</v>
      </c>
      <c r="J85">
        <v>0</v>
      </c>
      <c r="K85" t="s">
        <v>236</v>
      </c>
      <c r="L85">
        <v>0</v>
      </c>
    </row>
    <row r="86" spans="1:12" x14ac:dyDescent="0.25">
      <c r="A86">
        <v>804723</v>
      </c>
      <c r="B86">
        <v>0.13333333333332575</v>
      </c>
      <c r="C86">
        <v>804723</v>
      </c>
      <c r="D86">
        <v>-7.5772721430666934E-15</v>
      </c>
      <c r="F86" t="s">
        <v>364</v>
      </c>
      <c r="G86">
        <v>0</v>
      </c>
      <c r="H86">
        <v>0</v>
      </c>
      <c r="I86">
        <v>0</v>
      </c>
      <c r="J86">
        <v>0</v>
      </c>
      <c r="K86">
        <v>804723</v>
      </c>
      <c r="L86">
        <v>-7.5772721430666934E-15</v>
      </c>
    </row>
    <row r="87" spans="1:12" x14ac:dyDescent="0.25">
      <c r="A87">
        <v>795005</v>
      </c>
      <c r="B87">
        <v>44</v>
      </c>
      <c r="C87">
        <v>795005</v>
      </c>
      <c r="D87">
        <v>1</v>
      </c>
      <c r="F87" t="s">
        <v>365</v>
      </c>
      <c r="G87">
        <v>0</v>
      </c>
      <c r="H87">
        <v>0</v>
      </c>
      <c r="I87">
        <v>0</v>
      </c>
      <c r="J87">
        <v>0</v>
      </c>
      <c r="K87">
        <v>795005</v>
      </c>
      <c r="L87">
        <v>1</v>
      </c>
    </row>
    <row r="88" spans="1:12" x14ac:dyDescent="0.25">
      <c r="A88">
        <v>841078</v>
      </c>
      <c r="B88">
        <v>4</v>
      </c>
      <c r="C88">
        <v>841078</v>
      </c>
      <c r="D88">
        <v>0</v>
      </c>
      <c r="F88" t="s">
        <v>366</v>
      </c>
      <c r="G88">
        <v>0</v>
      </c>
      <c r="H88">
        <v>0</v>
      </c>
      <c r="I88">
        <v>0</v>
      </c>
      <c r="J88">
        <v>0</v>
      </c>
      <c r="K88">
        <v>841078</v>
      </c>
      <c r="L88">
        <v>0</v>
      </c>
    </row>
    <row r="89" spans="1:12" x14ac:dyDescent="0.25">
      <c r="A89" t="s">
        <v>76</v>
      </c>
      <c r="B89">
        <v>19</v>
      </c>
      <c r="C89" t="s">
        <v>76</v>
      </c>
      <c r="D89">
        <v>17</v>
      </c>
      <c r="F89" t="s">
        <v>367</v>
      </c>
      <c r="G89">
        <v>0</v>
      </c>
      <c r="H89">
        <v>0</v>
      </c>
      <c r="I89">
        <v>0</v>
      </c>
      <c r="J89">
        <v>0</v>
      </c>
      <c r="K89" t="s">
        <v>76</v>
      </c>
      <c r="L89">
        <v>17</v>
      </c>
    </row>
    <row r="90" spans="1:12" x14ac:dyDescent="0.25">
      <c r="A90">
        <v>844573</v>
      </c>
      <c r="B90">
        <v>3542</v>
      </c>
      <c r="C90">
        <v>844573</v>
      </c>
      <c r="D90">
        <v>0</v>
      </c>
      <c r="F90" t="s">
        <v>368</v>
      </c>
      <c r="G90">
        <v>0</v>
      </c>
      <c r="H90">
        <v>0</v>
      </c>
      <c r="I90">
        <v>0</v>
      </c>
      <c r="J90">
        <v>0</v>
      </c>
      <c r="K90">
        <v>844573</v>
      </c>
      <c r="L90">
        <v>13</v>
      </c>
    </row>
    <row r="91" spans="1:12" x14ac:dyDescent="0.25">
      <c r="A91" t="s">
        <v>713</v>
      </c>
      <c r="B91">
        <v>2</v>
      </c>
      <c r="C91" t="s">
        <v>713</v>
      </c>
      <c r="D91">
        <v>0</v>
      </c>
      <c r="F91" t="s">
        <v>369</v>
      </c>
      <c r="G91">
        <v>0</v>
      </c>
      <c r="H91">
        <v>0</v>
      </c>
      <c r="I91">
        <v>0</v>
      </c>
      <c r="J91">
        <v>0</v>
      </c>
      <c r="K91" t="s">
        <v>713</v>
      </c>
      <c r="L91">
        <v>0</v>
      </c>
    </row>
    <row r="92" spans="1:12" x14ac:dyDescent="0.25">
      <c r="A92" t="s">
        <v>714</v>
      </c>
      <c r="B92">
        <v>2</v>
      </c>
      <c r="C92" t="s">
        <v>714</v>
      </c>
      <c r="D92">
        <v>0</v>
      </c>
      <c r="F92" t="s">
        <v>370</v>
      </c>
      <c r="G92">
        <v>0</v>
      </c>
      <c r="H92">
        <v>0</v>
      </c>
      <c r="I92">
        <v>0</v>
      </c>
      <c r="J92">
        <v>0</v>
      </c>
      <c r="K92" t="s">
        <v>714</v>
      </c>
      <c r="L92">
        <v>0</v>
      </c>
    </row>
    <row r="93" spans="1:12" x14ac:dyDescent="0.25">
      <c r="A93" t="s">
        <v>715</v>
      </c>
      <c r="B93">
        <v>4</v>
      </c>
      <c r="C93" t="s">
        <v>715</v>
      </c>
      <c r="D93">
        <v>0</v>
      </c>
      <c r="F93" t="s">
        <v>371</v>
      </c>
      <c r="G93">
        <v>0</v>
      </c>
      <c r="H93">
        <v>0</v>
      </c>
      <c r="I93">
        <v>0</v>
      </c>
      <c r="J93">
        <v>0</v>
      </c>
      <c r="K93" t="s">
        <v>715</v>
      </c>
      <c r="L93">
        <v>0</v>
      </c>
    </row>
    <row r="94" spans="1:12" x14ac:dyDescent="0.25">
      <c r="A94" t="s">
        <v>716</v>
      </c>
      <c r="B94">
        <v>3</v>
      </c>
      <c r="C94" t="s">
        <v>716</v>
      </c>
      <c r="D94">
        <v>0</v>
      </c>
      <c r="F94" t="s">
        <v>372</v>
      </c>
      <c r="G94">
        <v>0</v>
      </c>
      <c r="H94">
        <v>0</v>
      </c>
      <c r="I94">
        <v>0</v>
      </c>
      <c r="J94">
        <v>0</v>
      </c>
      <c r="K94" t="s">
        <v>716</v>
      </c>
      <c r="L94">
        <v>0</v>
      </c>
    </row>
    <row r="95" spans="1:12" x14ac:dyDescent="0.25">
      <c r="A95" t="s">
        <v>717</v>
      </c>
      <c r="B95">
        <v>2</v>
      </c>
      <c r="C95" t="s">
        <v>717</v>
      </c>
      <c r="D95">
        <v>0</v>
      </c>
      <c r="F95" t="s">
        <v>373</v>
      </c>
      <c r="G95">
        <v>0</v>
      </c>
      <c r="H95">
        <v>0</v>
      </c>
      <c r="I95">
        <v>0</v>
      </c>
      <c r="J95">
        <v>0</v>
      </c>
      <c r="K95" t="s">
        <v>717</v>
      </c>
      <c r="L95">
        <v>0</v>
      </c>
    </row>
    <row r="96" spans="1:12" x14ac:dyDescent="0.25">
      <c r="A96" t="s">
        <v>718</v>
      </c>
      <c r="B96">
        <v>1</v>
      </c>
      <c r="C96" t="s">
        <v>718</v>
      </c>
      <c r="D96">
        <v>0</v>
      </c>
      <c r="F96" t="s">
        <v>374</v>
      </c>
      <c r="G96">
        <v>0</v>
      </c>
      <c r="H96">
        <v>0</v>
      </c>
      <c r="I96">
        <v>0</v>
      </c>
      <c r="J96">
        <v>0</v>
      </c>
      <c r="K96" t="s">
        <v>718</v>
      </c>
      <c r="L96">
        <v>0</v>
      </c>
    </row>
    <row r="97" spans="1:12" x14ac:dyDescent="0.25">
      <c r="A97" t="s">
        <v>719</v>
      </c>
      <c r="B97">
        <v>1</v>
      </c>
      <c r="C97" t="s">
        <v>719</v>
      </c>
      <c r="D97">
        <v>0</v>
      </c>
      <c r="F97" t="s">
        <v>375</v>
      </c>
      <c r="G97">
        <v>0</v>
      </c>
      <c r="H97">
        <v>0</v>
      </c>
      <c r="I97">
        <v>0</v>
      </c>
      <c r="J97">
        <v>0</v>
      </c>
      <c r="K97" t="s">
        <v>719</v>
      </c>
      <c r="L97">
        <v>0</v>
      </c>
    </row>
    <row r="98" spans="1:12" x14ac:dyDescent="0.25">
      <c r="A98" t="s">
        <v>720</v>
      </c>
      <c r="B98">
        <v>1</v>
      </c>
      <c r="C98" t="s">
        <v>720</v>
      </c>
      <c r="D98">
        <v>0</v>
      </c>
      <c r="F98" t="s">
        <v>376</v>
      </c>
      <c r="G98">
        <v>0</v>
      </c>
      <c r="H98">
        <v>0</v>
      </c>
      <c r="I98">
        <v>0</v>
      </c>
      <c r="J98">
        <v>0</v>
      </c>
      <c r="K98" t="s">
        <v>720</v>
      </c>
      <c r="L98">
        <v>0</v>
      </c>
    </row>
    <row r="99" spans="1:12" x14ac:dyDescent="0.25">
      <c r="A99" t="s">
        <v>721</v>
      </c>
      <c r="B99">
        <v>1</v>
      </c>
      <c r="C99" t="s">
        <v>721</v>
      </c>
      <c r="D99">
        <v>0</v>
      </c>
      <c r="F99" t="s">
        <v>377</v>
      </c>
      <c r="G99">
        <v>0</v>
      </c>
      <c r="H99">
        <v>0</v>
      </c>
      <c r="I99">
        <v>0</v>
      </c>
      <c r="J99">
        <v>0</v>
      </c>
      <c r="K99" t="s">
        <v>721</v>
      </c>
      <c r="L99">
        <v>0</v>
      </c>
    </row>
    <row r="100" spans="1:12" x14ac:dyDescent="0.25">
      <c r="A100" t="s">
        <v>722</v>
      </c>
      <c r="B100">
        <v>1</v>
      </c>
      <c r="C100" t="s">
        <v>722</v>
      </c>
      <c r="D100">
        <v>0</v>
      </c>
      <c r="F100" t="s">
        <v>378</v>
      </c>
      <c r="G100">
        <v>0</v>
      </c>
      <c r="H100">
        <v>0</v>
      </c>
      <c r="I100">
        <v>0</v>
      </c>
      <c r="J100">
        <v>0</v>
      </c>
      <c r="K100" t="s">
        <v>722</v>
      </c>
      <c r="L100">
        <v>0</v>
      </c>
    </row>
    <row r="101" spans="1:12" x14ac:dyDescent="0.25">
      <c r="A101" t="s">
        <v>723</v>
      </c>
      <c r="B101">
        <v>2</v>
      </c>
      <c r="C101" t="s">
        <v>723</v>
      </c>
      <c r="D101">
        <v>0</v>
      </c>
      <c r="F101" t="s">
        <v>379</v>
      </c>
      <c r="G101">
        <v>0</v>
      </c>
      <c r="H101">
        <v>0</v>
      </c>
      <c r="I101">
        <v>0</v>
      </c>
      <c r="J101">
        <v>0</v>
      </c>
      <c r="K101" t="s">
        <v>723</v>
      </c>
      <c r="L101">
        <v>0</v>
      </c>
    </row>
    <row r="102" spans="1:12" x14ac:dyDescent="0.25">
      <c r="A102" t="s">
        <v>724</v>
      </c>
      <c r="B102">
        <v>89</v>
      </c>
      <c r="C102" t="s">
        <v>724</v>
      </c>
      <c r="D102">
        <v>89</v>
      </c>
      <c r="F102" t="s">
        <v>380</v>
      </c>
      <c r="G102">
        <v>0</v>
      </c>
      <c r="H102">
        <v>0</v>
      </c>
      <c r="I102">
        <v>0</v>
      </c>
      <c r="J102">
        <v>0</v>
      </c>
      <c r="K102" t="s">
        <v>724</v>
      </c>
      <c r="L102">
        <v>86</v>
      </c>
    </row>
    <row r="103" spans="1:12" x14ac:dyDescent="0.25">
      <c r="A103" t="s">
        <v>210</v>
      </c>
      <c r="B103">
        <v>2</v>
      </c>
      <c r="C103" t="s">
        <v>210</v>
      </c>
      <c r="D103">
        <v>2</v>
      </c>
      <c r="F103" t="s">
        <v>381</v>
      </c>
      <c r="G103">
        <v>0</v>
      </c>
      <c r="H103">
        <v>0</v>
      </c>
      <c r="I103">
        <v>0</v>
      </c>
      <c r="J103">
        <v>0</v>
      </c>
      <c r="K103" t="s">
        <v>210</v>
      </c>
      <c r="L103">
        <v>2</v>
      </c>
    </row>
    <row r="104" spans="1:12" x14ac:dyDescent="0.25">
      <c r="A104" t="s">
        <v>220</v>
      </c>
      <c r="B104">
        <v>15</v>
      </c>
      <c r="C104" t="s">
        <v>220</v>
      </c>
      <c r="D104">
        <v>15</v>
      </c>
      <c r="F104" t="s">
        <v>382</v>
      </c>
      <c r="G104">
        <v>0</v>
      </c>
      <c r="H104">
        <v>0</v>
      </c>
      <c r="I104">
        <v>0</v>
      </c>
      <c r="J104">
        <v>2</v>
      </c>
      <c r="K104" t="s">
        <v>220</v>
      </c>
      <c r="L104">
        <v>15</v>
      </c>
    </row>
    <row r="105" spans="1:12" x14ac:dyDescent="0.25">
      <c r="A105" t="s">
        <v>725</v>
      </c>
      <c r="B105">
        <v>3</v>
      </c>
      <c r="C105" t="s">
        <v>725</v>
      </c>
      <c r="D105">
        <v>3</v>
      </c>
      <c r="F105" t="s">
        <v>380</v>
      </c>
      <c r="G105">
        <v>0</v>
      </c>
      <c r="H105">
        <v>0</v>
      </c>
      <c r="I105">
        <v>0</v>
      </c>
      <c r="J105">
        <v>0</v>
      </c>
      <c r="K105" t="s">
        <v>725</v>
      </c>
      <c r="L105">
        <v>3</v>
      </c>
    </row>
    <row r="106" spans="1:12" x14ac:dyDescent="0.25">
      <c r="A106" t="s">
        <v>726</v>
      </c>
      <c r="B106">
        <v>39</v>
      </c>
      <c r="C106" t="s">
        <v>726</v>
      </c>
      <c r="D106">
        <v>39</v>
      </c>
      <c r="F106" t="s">
        <v>383</v>
      </c>
      <c r="G106">
        <v>0</v>
      </c>
      <c r="H106">
        <v>0</v>
      </c>
      <c r="I106">
        <v>0</v>
      </c>
      <c r="J106">
        <v>0</v>
      </c>
      <c r="K106" t="s">
        <v>726</v>
      </c>
      <c r="L106">
        <v>39</v>
      </c>
    </row>
    <row r="107" spans="1:12" x14ac:dyDescent="0.25">
      <c r="A107" t="s">
        <v>727</v>
      </c>
      <c r="B107">
        <v>1</v>
      </c>
      <c r="C107" t="s">
        <v>727</v>
      </c>
      <c r="D107">
        <v>1</v>
      </c>
      <c r="F107" t="s">
        <v>384</v>
      </c>
      <c r="G107">
        <v>0</v>
      </c>
      <c r="H107">
        <v>0</v>
      </c>
      <c r="I107">
        <v>0</v>
      </c>
      <c r="J107">
        <v>0</v>
      </c>
      <c r="K107" t="s">
        <v>727</v>
      </c>
      <c r="L107">
        <v>1</v>
      </c>
    </row>
    <row r="108" spans="1:12" x14ac:dyDescent="0.25">
      <c r="A108" t="s">
        <v>729</v>
      </c>
      <c r="B108">
        <v>1</v>
      </c>
      <c r="C108" t="s">
        <v>729</v>
      </c>
      <c r="D108">
        <v>1</v>
      </c>
      <c r="F108" t="s">
        <v>385</v>
      </c>
      <c r="G108">
        <v>0</v>
      </c>
      <c r="H108">
        <v>0</v>
      </c>
      <c r="I108">
        <v>0</v>
      </c>
      <c r="J108">
        <v>0</v>
      </c>
      <c r="K108" t="s">
        <v>729</v>
      </c>
      <c r="L108">
        <v>1</v>
      </c>
    </row>
    <row r="109" spans="1:12" x14ac:dyDescent="0.25">
      <c r="A109" t="s">
        <v>730</v>
      </c>
      <c r="B109">
        <v>3</v>
      </c>
      <c r="C109" t="s">
        <v>730</v>
      </c>
      <c r="D109">
        <v>3</v>
      </c>
      <c r="F109" t="s">
        <v>386</v>
      </c>
      <c r="G109">
        <v>0</v>
      </c>
      <c r="H109">
        <v>0</v>
      </c>
      <c r="I109">
        <v>0</v>
      </c>
      <c r="J109">
        <v>0</v>
      </c>
      <c r="K109" t="s">
        <v>730</v>
      </c>
      <c r="L109">
        <v>3</v>
      </c>
    </row>
    <row r="110" spans="1:12" x14ac:dyDescent="0.25">
      <c r="A110">
        <v>2200052</v>
      </c>
      <c r="B110">
        <v>2</v>
      </c>
      <c r="C110">
        <v>2200052</v>
      </c>
      <c r="D110">
        <v>2</v>
      </c>
      <c r="F110" t="s">
        <v>387</v>
      </c>
      <c r="G110">
        <v>0</v>
      </c>
      <c r="H110">
        <v>0</v>
      </c>
      <c r="I110">
        <v>0</v>
      </c>
      <c r="J110">
        <v>0</v>
      </c>
      <c r="K110">
        <v>2200052</v>
      </c>
      <c r="L110">
        <v>2</v>
      </c>
    </row>
    <row r="111" spans="1:12" x14ac:dyDescent="0.25">
      <c r="A111">
        <v>2200053</v>
      </c>
      <c r="B111">
        <v>1</v>
      </c>
      <c r="C111">
        <v>2200053</v>
      </c>
      <c r="D111">
        <v>1</v>
      </c>
      <c r="F111" t="s">
        <v>388</v>
      </c>
      <c r="G111">
        <v>0</v>
      </c>
      <c r="H111">
        <v>0</v>
      </c>
      <c r="I111">
        <v>0</v>
      </c>
      <c r="J111">
        <v>0</v>
      </c>
      <c r="K111">
        <v>2200053</v>
      </c>
      <c r="L111">
        <v>1</v>
      </c>
    </row>
    <row r="112" spans="1:12" x14ac:dyDescent="0.25">
      <c r="A112">
        <v>2200055</v>
      </c>
      <c r="B112">
        <v>1</v>
      </c>
      <c r="C112">
        <v>2200055</v>
      </c>
      <c r="D112">
        <v>1</v>
      </c>
      <c r="F112" t="s">
        <v>389</v>
      </c>
      <c r="G112">
        <v>0</v>
      </c>
      <c r="H112">
        <v>0</v>
      </c>
      <c r="I112">
        <v>0</v>
      </c>
      <c r="J112">
        <v>0</v>
      </c>
      <c r="K112">
        <v>2200055</v>
      </c>
      <c r="L112">
        <v>1</v>
      </c>
    </row>
    <row r="113" spans="1:12" x14ac:dyDescent="0.25">
      <c r="A113" t="s">
        <v>731</v>
      </c>
      <c r="B113">
        <v>14</v>
      </c>
      <c r="C113" t="s">
        <v>731</v>
      </c>
      <c r="D113">
        <v>12</v>
      </c>
      <c r="F113" t="s">
        <v>390</v>
      </c>
      <c r="G113">
        <v>0</v>
      </c>
      <c r="H113">
        <v>0</v>
      </c>
      <c r="I113">
        <v>0</v>
      </c>
      <c r="J113">
        <v>0</v>
      </c>
      <c r="K113" t="s">
        <v>731</v>
      </c>
      <c r="L113">
        <v>7</v>
      </c>
    </row>
    <row r="114" spans="1:12" x14ac:dyDescent="0.25">
      <c r="A114" t="s">
        <v>733</v>
      </c>
      <c r="B114">
        <v>1</v>
      </c>
      <c r="C114" t="s">
        <v>733</v>
      </c>
      <c r="D114">
        <v>1</v>
      </c>
      <c r="F114" t="s">
        <v>391</v>
      </c>
      <c r="G114">
        <v>0</v>
      </c>
      <c r="H114">
        <v>0</v>
      </c>
      <c r="I114">
        <v>0</v>
      </c>
      <c r="J114">
        <v>0</v>
      </c>
      <c r="K114" t="s">
        <v>733</v>
      </c>
      <c r="L114">
        <v>1</v>
      </c>
    </row>
    <row r="115" spans="1:12" x14ac:dyDescent="0.25">
      <c r="A115" t="s">
        <v>734</v>
      </c>
      <c r="B115">
        <v>3</v>
      </c>
      <c r="C115" t="s">
        <v>734</v>
      </c>
      <c r="D115">
        <v>3</v>
      </c>
      <c r="F115" t="s">
        <v>392</v>
      </c>
      <c r="G115">
        <v>0</v>
      </c>
      <c r="H115">
        <v>0</v>
      </c>
      <c r="I115">
        <v>0</v>
      </c>
      <c r="J115">
        <v>0</v>
      </c>
      <c r="K115" t="s">
        <v>734</v>
      </c>
      <c r="L115">
        <v>3</v>
      </c>
    </row>
    <row r="116" spans="1:12" x14ac:dyDescent="0.25">
      <c r="A116" t="s">
        <v>738</v>
      </c>
      <c r="B116">
        <v>5</v>
      </c>
      <c r="C116" t="s">
        <v>738</v>
      </c>
      <c r="D116">
        <v>5</v>
      </c>
      <c r="F116" t="s">
        <v>393</v>
      </c>
      <c r="G116">
        <v>0</v>
      </c>
      <c r="H116">
        <v>0</v>
      </c>
      <c r="I116">
        <v>0</v>
      </c>
      <c r="J116">
        <v>0</v>
      </c>
      <c r="K116" t="s">
        <v>738</v>
      </c>
      <c r="L116">
        <v>5</v>
      </c>
    </row>
    <row r="117" spans="1:12" x14ac:dyDescent="0.25">
      <c r="A117" t="s">
        <v>739</v>
      </c>
      <c r="B117">
        <v>5</v>
      </c>
      <c r="C117" t="s">
        <v>739</v>
      </c>
      <c r="D117">
        <v>5</v>
      </c>
      <c r="F117" t="s">
        <v>394</v>
      </c>
      <c r="G117">
        <v>0</v>
      </c>
      <c r="H117">
        <v>0</v>
      </c>
      <c r="I117">
        <v>0</v>
      </c>
      <c r="J117">
        <v>0</v>
      </c>
      <c r="K117" t="s">
        <v>739</v>
      </c>
      <c r="L117">
        <v>5</v>
      </c>
    </row>
    <row r="118" spans="1:12" x14ac:dyDescent="0.25">
      <c r="A118" t="s">
        <v>740</v>
      </c>
      <c r="B118">
        <v>1</v>
      </c>
      <c r="C118" t="s">
        <v>740</v>
      </c>
      <c r="D118">
        <v>1</v>
      </c>
      <c r="F118" t="s">
        <v>395</v>
      </c>
      <c r="G118">
        <v>0</v>
      </c>
      <c r="H118">
        <v>0</v>
      </c>
      <c r="I118">
        <v>0</v>
      </c>
      <c r="J118">
        <v>0</v>
      </c>
      <c r="K118" t="s">
        <v>740</v>
      </c>
      <c r="L118">
        <v>1</v>
      </c>
    </row>
    <row r="119" spans="1:12" x14ac:dyDescent="0.25">
      <c r="A119" t="s">
        <v>214</v>
      </c>
      <c r="B119">
        <v>0</v>
      </c>
      <c r="C119" t="s">
        <v>214</v>
      </c>
      <c r="D119">
        <v>0</v>
      </c>
      <c r="F119" t="s">
        <v>396</v>
      </c>
      <c r="G119">
        <v>0</v>
      </c>
      <c r="H119">
        <v>0</v>
      </c>
      <c r="I119">
        <v>0</v>
      </c>
      <c r="J119">
        <v>0</v>
      </c>
      <c r="K119" t="s">
        <v>214</v>
      </c>
      <c r="L119">
        <v>0</v>
      </c>
    </row>
    <row r="120" spans="1:12" x14ac:dyDescent="0.25">
      <c r="A120" t="s">
        <v>145</v>
      </c>
      <c r="B120">
        <v>0</v>
      </c>
      <c r="C120" t="s">
        <v>145</v>
      </c>
      <c r="D120">
        <v>0</v>
      </c>
      <c r="F120" t="s">
        <v>397</v>
      </c>
      <c r="G120">
        <v>0</v>
      </c>
      <c r="H120">
        <v>0</v>
      </c>
      <c r="I120">
        <v>0</v>
      </c>
      <c r="J120">
        <v>0</v>
      </c>
      <c r="K120" t="s">
        <v>145</v>
      </c>
      <c r="L120">
        <v>0</v>
      </c>
    </row>
    <row r="121" spans="1:12" x14ac:dyDescent="0.25">
      <c r="A121" t="s">
        <v>227</v>
      </c>
      <c r="B121">
        <v>0</v>
      </c>
      <c r="C121" t="s">
        <v>227</v>
      </c>
      <c r="D121">
        <v>0</v>
      </c>
      <c r="F121" t="s">
        <v>398</v>
      </c>
      <c r="G121">
        <v>0</v>
      </c>
      <c r="H121">
        <v>0</v>
      </c>
      <c r="I121">
        <v>0</v>
      </c>
      <c r="J121">
        <v>0</v>
      </c>
      <c r="K121" t="s">
        <v>227</v>
      </c>
      <c r="L121">
        <v>0</v>
      </c>
    </row>
    <row r="122" spans="1:12" x14ac:dyDescent="0.25">
      <c r="A122" t="s">
        <v>741</v>
      </c>
      <c r="B122">
        <v>9</v>
      </c>
      <c r="C122" t="s">
        <v>741</v>
      </c>
      <c r="D122">
        <v>9</v>
      </c>
      <c r="F122" t="s">
        <v>399</v>
      </c>
      <c r="G122">
        <v>0</v>
      </c>
      <c r="H122">
        <v>0</v>
      </c>
      <c r="I122">
        <v>0</v>
      </c>
      <c r="J122">
        <v>0</v>
      </c>
      <c r="K122" t="s">
        <v>741</v>
      </c>
      <c r="L122">
        <v>9</v>
      </c>
    </row>
    <row r="123" spans="1:12" x14ac:dyDescent="0.25">
      <c r="A123" t="s">
        <v>152</v>
      </c>
      <c r="B123">
        <v>14</v>
      </c>
      <c r="C123" t="s">
        <v>152</v>
      </c>
      <c r="D123">
        <v>14</v>
      </c>
      <c r="F123" t="s">
        <v>400</v>
      </c>
      <c r="G123">
        <v>0</v>
      </c>
      <c r="H123">
        <v>0</v>
      </c>
      <c r="I123">
        <v>0</v>
      </c>
      <c r="J123">
        <v>0</v>
      </c>
      <c r="K123" t="s">
        <v>152</v>
      </c>
      <c r="L123">
        <v>14</v>
      </c>
    </row>
    <row r="124" spans="1:12" x14ac:dyDescent="0.25">
      <c r="A124" t="s">
        <v>150</v>
      </c>
      <c r="B124">
        <v>7</v>
      </c>
      <c r="C124" t="s">
        <v>150</v>
      </c>
      <c r="D124">
        <v>7</v>
      </c>
      <c r="F124" t="s">
        <v>401</v>
      </c>
      <c r="G124">
        <v>0</v>
      </c>
      <c r="H124">
        <v>0</v>
      </c>
      <c r="I124">
        <v>0</v>
      </c>
      <c r="J124">
        <v>0</v>
      </c>
      <c r="K124" t="s">
        <v>150</v>
      </c>
      <c r="L124">
        <v>7</v>
      </c>
    </row>
    <row r="125" spans="1:12" x14ac:dyDescent="0.25">
      <c r="A125" t="s">
        <v>222</v>
      </c>
      <c r="B125">
        <v>3</v>
      </c>
      <c r="C125" t="s">
        <v>222</v>
      </c>
      <c r="D125">
        <v>3</v>
      </c>
      <c r="F125" t="s">
        <v>402</v>
      </c>
      <c r="G125">
        <v>0</v>
      </c>
      <c r="H125">
        <v>0</v>
      </c>
      <c r="I125">
        <v>0</v>
      </c>
      <c r="J125">
        <v>0</v>
      </c>
      <c r="K125" t="s">
        <v>222</v>
      </c>
      <c r="L125">
        <v>3</v>
      </c>
    </row>
    <row r="126" spans="1:12" x14ac:dyDescent="0.25">
      <c r="A126" t="s">
        <v>742</v>
      </c>
      <c r="B126">
        <v>2</v>
      </c>
      <c r="C126" t="s">
        <v>742</v>
      </c>
      <c r="D126">
        <v>2</v>
      </c>
      <c r="F126" t="s">
        <v>403</v>
      </c>
      <c r="G126">
        <v>0</v>
      </c>
      <c r="H126">
        <v>0</v>
      </c>
      <c r="I126">
        <v>0</v>
      </c>
      <c r="J126">
        <v>0</v>
      </c>
      <c r="K126" t="s">
        <v>742</v>
      </c>
      <c r="L126">
        <v>2</v>
      </c>
    </row>
    <row r="127" spans="1:12" x14ac:dyDescent="0.25">
      <c r="A127" t="s">
        <v>934</v>
      </c>
      <c r="B127">
        <v>3</v>
      </c>
      <c r="C127" t="s">
        <v>934</v>
      </c>
      <c r="D127">
        <v>3</v>
      </c>
      <c r="F127" t="s">
        <v>404</v>
      </c>
      <c r="G127">
        <v>0</v>
      </c>
      <c r="H127">
        <v>0</v>
      </c>
      <c r="I127">
        <v>0</v>
      </c>
      <c r="J127">
        <v>0</v>
      </c>
      <c r="K127" t="s">
        <v>934</v>
      </c>
      <c r="L127">
        <v>3</v>
      </c>
    </row>
    <row r="128" spans="1:12" x14ac:dyDescent="0.25">
      <c r="A128" t="s">
        <v>224</v>
      </c>
      <c r="B128">
        <v>27</v>
      </c>
      <c r="C128" t="s">
        <v>224</v>
      </c>
      <c r="D128">
        <v>27</v>
      </c>
      <c r="F128" t="s">
        <v>405</v>
      </c>
      <c r="G128">
        <v>0</v>
      </c>
      <c r="H128">
        <v>0</v>
      </c>
      <c r="I128">
        <v>0</v>
      </c>
      <c r="J128">
        <v>0</v>
      </c>
      <c r="K128" t="s">
        <v>224</v>
      </c>
      <c r="L128">
        <v>27</v>
      </c>
    </row>
    <row r="129" spans="1:12" x14ac:dyDescent="0.25">
      <c r="A129" t="s">
        <v>216</v>
      </c>
      <c r="B129">
        <v>23</v>
      </c>
      <c r="C129" t="s">
        <v>216</v>
      </c>
      <c r="D129">
        <v>23</v>
      </c>
      <c r="F129" t="s">
        <v>406</v>
      </c>
      <c r="G129">
        <v>0</v>
      </c>
      <c r="H129">
        <v>0</v>
      </c>
      <c r="I129">
        <v>0</v>
      </c>
      <c r="J129">
        <v>0</v>
      </c>
      <c r="K129" t="s">
        <v>216</v>
      </c>
      <c r="L129">
        <v>23</v>
      </c>
    </row>
    <row r="130" spans="1:12" x14ac:dyDescent="0.25">
      <c r="A130" t="s">
        <v>743</v>
      </c>
      <c r="B130">
        <v>2</v>
      </c>
      <c r="C130" t="s">
        <v>743</v>
      </c>
      <c r="D130">
        <v>2</v>
      </c>
      <c r="F130" t="s">
        <v>407</v>
      </c>
      <c r="G130">
        <v>0</v>
      </c>
      <c r="H130">
        <v>0</v>
      </c>
      <c r="I130">
        <v>0</v>
      </c>
      <c r="J130">
        <v>0</v>
      </c>
      <c r="K130" t="s">
        <v>743</v>
      </c>
      <c r="L130">
        <v>2</v>
      </c>
    </row>
    <row r="131" spans="1:12" x14ac:dyDescent="0.25">
      <c r="A131" t="s">
        <v>912</v>
      </c>
      <c r="B131">
        <v>0</v>
      </c>
      <c r="C131" t="s">
        <v>912</v>
      </c>
      <c r="D131">
        <v>0</v>
      </c>
      <c r="F131" t="s">
        <v>408</v>
      </c>
      <c r="G131">
        <v>0</v>
      </c>
      <c r="H131">
        <v>0</v>
      </c>
      <c r="I131">
        <v>0</v>
      </c>
      <c r="J131">
        <v>0</v>
      </c>
      <c r="K131" t="s">
        <v>912</v>
      </c>
      <c r="L131">
        <v>0</v>
      </c>
    </row>
    <row r="132" spans="1:12" x14ac:dyDescent="0.25">
      <c r="A132" t="s">
        <v>744</v>
      </c>
      <c r="B132">
        <v>1</v>
      </c>
      <c r="C132" t="s">
        <v>744</v>
      </c>
      <c r="D132">
        <v>1</v>
      </c>
      <c r="F132" t="s">
        <v>933</v>
      </c>
      <c r="G132">
        <v>0</v>
      </c>
      <c r="H132">
        <v>0</v>
      </c>
      <c r="I132">
        <v>0</v>
      </c>
      <c r="J132">
        <v>0</v>
      </c>
      <c r="K132" t="s">
        <v>744</v>
      </c>
      <c r="L132">
        <v>1</v>
      </c>
    </row>
    <row r="133" spans="1:12" x14ac:dyDescent="0.25">
      <c r="A133" t="s">
        <v>745</v>
      </c>
      <c r="B133">
        <v>0</v>
      </c>
      <c r="C133" t="s">
        <v>745</v>
      </c>
      <c r="D133">
        <v>0</v>
      </c>
      <c r="F133" t="s">
        <v>409</v>
      </c>
      <c r="G133">
        <v>0</v>
      </c>
      <c r="H133">
        <v>0</v>
      </c>
      <c r="I133">
        <v>0</v>
      </c>
      <c r="J133">
        <v>0</v>
      </c>
      <c r="K133" t="s">
        <v>745</v>
      </c>
      <c r="L133">
        <v>0</v>
      </c>
    </row>
    <row r="134" spans="1:12" x14ac:dyDescent="0.25">
      <c r="A134" t="s">
        <v>746</v>
      </c>
      <c r="B134">
        <v>0</v>
      </c>
      <c r="C134" t="s">
        <v>746</v>
      </c>
      <c r="D134">
        <v>0</v>
      </c>
      <c r="F134" t="s">
        <v>410</v>
      </c>
      <c r="G134">
        <v>0</v>
      </c>
      <c r="H134">
        <v>0</v>
      </c>
      <c r="I134">
        <v>0</v>
      </c>
      <c r="J134">
        <v>0</v>
      </c>
      <c r="K134" t="s">
        <v>746</v>
      </c>
      <c r="L134">
        <v>0</v>
      </c>
    </row>
    <row r="135" spans="1:12" x14ac:dyDescent="0.25">
      <c r="A135" t="s">
        <v>747</v>
      </c>
      <c r="B135">
        <v>2</v>
      </c>
      <c r="C135" t="s">
        <v>747</v>
      </c>
      <c r="D135">
        <v>2</v>
      </c>
      <c r="F135" t="s">
        <v>411</v>
      </c>
      <c r="G135">
        <v>0</v>
      </c>
      <c r="H135">
        <v>0</v>
      </c>
      <c r="I135">
        <v>0</v>
      </c>
      <c r="J135">
        <v>0</v>
      </c>
      <c r="K135" t="s">
        <v>747</v>
      </c>
      <c r="L135">
        <v>2</v>
      </c>
    </row>
    <row r="136" spans="1:12" x14ac:dyDescent="0.25">
      <c r="A136" t="s">
        <v>748</v>
      </c>
      <c r="B136">
        <v>2</v>
      </c>
      <c r="C136" t="s">
        <v>748</v>
      </c>
      <c r="D136">
        <v>2</v>
      </c>
      <c r="F136" t="s">
        <v>412</v>
      </c>
      <c r="G136">
        <v>0</v>
      </c>
      <c r="H136">
        <v>0</v>
      </c>
      <c r="I136">
        <v>0</v>
      </c>
      <c r="J136">
        <v>0</v>
      </c>
      <c r="K136" t="s">
        <v>748</v>
      </c>
      <c r="L136">
        <v>2</v>
      </c>
    </row>
    <row r="137" spans="1:12" x14ac:dyDescent="0.25">
      <c r="A137" t="s">
        <v>749</v>
      </c>
      <c r="B137">
        <v>0</v>
      </c>
      <c r="C137" t="s">
        <v>749</v>
      </c>
      <c r="D137">
        <v>0</v>
      </c>
      <c r="F137" t="s">
        <v>413</v>
      </c>
      <c r="G137">
        <v>0</v>
      </c>
      <c r="H137">
        <v>0</v>
      </c>
      <c r="I137">
        <v>0</v>
      </c>
      <c r="J137">
        <v>0</v>
      </c>
      <c r="K137" t="s">
        <v>749</v>
      </c>
      <c r="L137">
        <v>0</v>
      </c>
    </row>
    <row r="138" spans="1:12" x14ac:dyDescent="0.25">
      <c r="A138" t="s">
        <v>198</v>
      </c>
      <c r="B138">
        <v>0</v>
      </c>
      <c r="C138" t="s">
        <v>198</v>
      </c>
      <c r="D138">
        <v>0</v>
      </c>
      <c r="F138" t="s">
        <v>414</v>
      </c>
      <c r="G138">
        <v>0</v>
      </c>
      <c r="H138">
        <v>0</v>
      </c>
      <c r="I138">
        <v>0</v>
      </c>
      <c r="J138">
        <v>0</v>
      </c>
      <c r="K138" t="s">
        <v>198</v>
      </c>
      <c r="L138">
        <v>0</v>
      </c>
    </row>
    <row r="139" spans="1:12" x14ac:dyDescent="0.25">
      <c r="A139" t="s">
        <v>750</v>
      </c>
      <c r="B139">
        <v>3</v>
      </c>
      <c r="C139" t="s">
        <v>750</v>
      </c>
      <c r="D139">
        <v>3</v>
      </c>
      <c r="F139" t="s">
        <v>415</v>
      </c>
      <c r="G139">
        <v>0</v>
      </c>
      <c r="H139">
        <v>0</v>
      </c>
      <c r="I139">
        <v>0</v>
      </c>
      <c r="J139">
        <v>0</v>
      </c>
      <c r="K139" t="s">
        <v>750</v>
      </c>
      <c r="L139">
        <v>3</v>
      </c>
    </row>
    <row r="140" spans="1:12" x14ac:dyDescent="0.25">
      <c r="A140" t="s">
        <v>148</v>
      </c>
      <c r="B140">
        <v>4</v>
      </c>
      <c r="C140" t="s">
        <v>148</v>
      </c>
      <c r="D140">
        <v>2</v>
      </c>
      <c r="F140" t="s">
        <v>416</v>
      </c>
      <c r="G140">
        <v>0</v>
      </c>
      <c r="H140">
        <v>0</v>
      </c>
      <c r="I140">
        <v>0</v>
      </c>
      <c r="J140">
        <v>0</v>
      </c>
      <c r="K140" t="s">
        <v>148</v>
      </c>
      <c r="L140">
        <v>0</v>
      </c>
    </row>
    <row r="141" spans="1:12" x14ac:dyDescent="0.25">
      <c r="A141" t="s">
        <v>751</v>
      </c>
      <c r="B141">
        <v>3</v>
      </c>
      <c r="C141" t="s">
        <v>751</v>
      </c>
      <c r="D141">
        <v>3</v>
      </c>
      <c r="F141" t="s">
        <v>417</v>
      </c>
      <c r="G141">
        <v>0</v>
      </c>
      <c r="H141">
        <v>0</v>
      </c>
      <c r="I141">
        <v>0</v>
      </c>
      <c r="J141">
        <v>0</v>
      </c>
      <c r="K141" t="s">
        <v>751</v>
      </c>
      <c r="L141">
        <v>0</v>
      </c>
    </row>
    <row r="142" spans="1:12" x14ac:dyDescent="0.25">
      <c r="A142" t="s">
        <v>752</v>
      </c>
      <c r="B142">
        <v>4</v>
      </c>
      <c r="C142" t="s">
        <v>752</v>
      </c>
      <c r="D142">
        <v>4</v>
      </c>
      <c r="F142" t="s">
        <v>418</v>
      </c>
      <c r="G142">
        <v>0</v>
      </c>
      <c r="H142">
        <v>0</v>
      </c>
      <c r="I142">
        <v>0</v>
      </c>
      <c r="J142">
        <v>0</v>
      </c>
      <c r="K142" t="s">
        <v>752</v>
      </c>
      <c r="L142">
        <v>4</v>
      </c>
    </row>
    <row r="143" spans="1:12" x14ac:dyDescent="0.25">
      <c r="A143" t="s">
        <v>212</v>
      </c>
      <c r="B143">
        <v>2</v>
      </c>
      <c r="C143" t="s">
        <v>212</v>
      </c>
      <c r="D143">
        <v>2</v>
      </c>
      <c r="F143" t="s">
        <v>419</v>
      </c>
      <c r="G143">
        <v>0</v>
      </c>
      <c r="H143">
        <v>0</v>
      </c>
      <c r="I143">
        <v>0</v>
      </c>
      <c r="J143">
        <v>0</v>
      </c>
      <c r="K143" t="s">
        <v>212</v>
      </c>
      <c r="L143">
        <v>2</v>
      </c>
    </row>
    <row r="144" spans="1:12" x14ac:dyDescent="0.25">
      <c r="A144" t="s">
        <v>753</v>
      </c>
      <c r="B144">
        <v>1</v>
      </c>
      <c r="C144" t="s">
        <v>753</v>
      </c>
      <c r="D144">
        <v>1</v>
      </c>
      <c r="F144" t="s">
        <v>420</v>
      </c>
      <c r="G144">
        <v>0</v>
      </c>
      <c r="H144">
        <v>0</v>
      </c>
      <c r="I144">
        <v>0</v>
      </c>
      <c r="J144">
        <v>0</v>
      </c>
      <c r="K144" t="s">
        <v>753</v>
      </c>
      <c r="L144">
        <v>1</v>
      </c>
    </row>
    <row r="145" spans="1:12" x14ac:dyDescent="0.25">
      <c r="A145" t="s">
        <v>754</v>
      </c>
      <c r="B145">
        <v>2</v>
      </c>
      <c r="C145" t="s">
        <v>754</v>
      </c>
      <c r="D145">
        <v>0</v>
      </c>
      <c r="F145" t="s">
        <v>421</v>
      </c>
      <c r="G145">
        <v>0</v>
      </c>
      <c r="H145">
        <v>0</v>
      </c>
      <c r="I145">
        <v>0</v>
      </c>
      <c r="J145">
        <v>0</v>
      </c>
      <c r="K145" t="s">
        <v>754</v>
      </c>
      <c r="L145">
        <v>0</v>
      </c>
    </row>
    <row r="146" spans="1:12" x14ac:dyDescent="0.25">
      <c r="A146" t="s">
        <v>755</v>
      </c>
      <c r="B146">
        <v>8</v>
      </c>
      <c r="C146" t="s">
        <v>755</v>
      </c>
      <c r="D146">
        <v>8</v>
      </c>
      <c r="F146" t="s">
        <v>422</v>
      </c>
      <c r="G146">
        <v>0</v>
      </c>
      <c r="H146">
        <v>0</v>
      </c>
      <c r="I146">
        <v>0</v>
      </c>
      <c r="J146">
        <v>0</v>
      </c>
      <c r="K146" t="s">
        <v>755</v>
      </c>
      <c r="L146">
        <v>8</v>
      </c>
    </row>
    <row r="147" spans="1:12" x14ac:dyDescent="0.25">
      <c r="A147" t="s">
        <v>208</v>
      </c>
      <c r="B147">
        <v>5</v>
      </c>
      <c r="C147" t="s">
        <v>208</v>
      </c>
      <c r="D147">
        <v>5</v>
      </c>
      <c r="F147" t="s">
        <v>423</v>
      </c>
      <c r="G147">
        <v>0</v>
      </c>
      <c r="H147">
        <v>0</v>
      </c>
      <c r="I147">
        <v>0</v>
      </c>
      <c r="J147">
        <v>0</v>
      </c>
      <c r="K147" t="s">
        <v>208</v>
      </c>
      <c r="L147">
        <v>5</v>
      </c>
    </row>
    <row r="148" spans="1:12" x14ac:dyDescent="0.25">
      <c r="A148" t="s">
        <v>756</v>
      </c>
      <c r="B148">
        <v>10</v>
      </c>
      <c r="C148" t="s">
        <v>756</v>
      </c>
      <c r="D148">
        <v>10</v>
      </c>
      <c r="F148" t="s">
        <v>424</v>
      </c>
      <c r="G148">
        <v>0</v>
      </c>
      <c r="H148">
        <v>0</v>
      </c>
      <c r="I148">
        <v>0</v>
      </c>
      <c r="J148">
        <v>0</v>
      </c>
      <c r="K148" t="s">
        <v>756</v>
      </c>
      <c r="L148">
        <v>10</v>
      </c>
    </row>
    <row r="149" spans="1:12" x14ac:dyDescent="0.25">
      <c r="A149" t="s">
        <v>757</v>
      </c>
      <c r="B149">
        <v>0</v>
      </c>
      <c r="C149" t="s">
        <v>757</v>
      </c>
      <c r="D149">
        <v>0</v>
      </c>
      <c r="F149" t="s">
        <v>425</v>
      </c>
      <c r="G149">
        <v>0</v>
      </c>
      <c r="H149">
        <v>0</v>
      </c>
      <c r="I149">
        <v>0</v>
      </c>
      <c r="J149">
        <v>0</v>
      </c>
      <c r="K149" t="s">
        <v>757</v>
      </c>
      <c r="L149">
        <v>0</v>
      </c>
    </row>
    <row r="150" spans="1:12" x14ac:dyDescent="0.25">
      <c r="A150" t="s">
        <v>758</v>
      </c>
      <c r="B150">
        <v>1</v>
      </c>
      <c r="C150" t="s">
        <v>758</v>
      </c>
      <c r="D150">
        <v>1</v>
      </c>
      <c r="F150" t="s">
        <v>426</v>
      </c>
      <c r="G150">
        <v>0</v>
      </c>
      <c r="H150">
        <v>0</v>
      </c>
      <c r="I150">
        <v>0</v>
      </c>
      <c r="J150">
        <v>0</v>
      </c>
      <c r="K150" t="s">
        <v>758</v>
      </c>
      <c r="L150">
        <v>1</v>
      </c>
    </row>
    <row r="151" spans="1:12" x14ac:dyDescent="0.25">
      <c r="A151" t="s">
        <v>759</v>
      </c>
      <c r="B151">
        <v>0</v>
      </c>
      <c r="C151" t="s">
        <v>759</v>
      </c>
      <c r="D151">
        <v>0</v>
      </c>
      <c r="F151" t="s">
        <v>427</v>
      </c>
      <c r="G151">
        <v>0</v>
      </c>
      <c r="H151">
        <v>0</v>
      </c>
      <c r="I151">
        <v>0</v>
      </c>
      <c r="J151">
        <v>0</v>
      </c>
      <c r="K151" t="s">
        <v>759</v>
      </c>
      <c r="L151">
        <v>0</v>
      </c>
    </row>
    <row r="152" spans="1:12" x14ac:dyDescent="0.25">
      <c r="A152" t="s">
        <v>760</v>
      </c>
      <c r="B152">
        <v>2</v>
      </c>
      <c r="C152" t="s">
        <v>760</v>
      </c>
      <c r="D152">
        <v>2</v>
      </c>
      <c r="F152" t="s">
        <v>428</v>
      </c>
      <c r="G152">
        <v>0</v>
      </c>
      <c r="H152">
        <v>0</v>
      </c>
      <c r="I152">
        <v>0</v>
      </c>
      <c r="J152">
        <v>0</v>
      </c>
      <c r="K152" t="s">
        <v>760</v>
      </c>
      <c r="L152">
        <v>2</v>
      </c>
    </row>
    <row r="153" spans="1:12" x14ac:dyDescent="0.25">
      <c r="A153" t="s">
        <v>762</v>
      </c>
      <c r="B153">
        <v>7</v>
      </c>
      <c r="C153" t="s">
        <v>762</v>
      </c>
      <c r="D153">
        <v>7</v>
      </c>
      <c r="F153" t="s">
        <v>429</v>
      </c>
      <c r="G153">
        <v>0</v>
      </c>
      <c r="H153">
        <v>0</v>
      </c>
      <c r="I153">
        <v>0</v>
      </c>
      <c r="J153">
        <v>0</v>
      </c>
      <c r="K153" t="s">
        <v>762</v>
      </c>
      <c r="L153">
        <v>7</v>
      </c>
    </row>
    <row r="154" spans="1:12" x14ac:dyDescent="0.25">
      <c r="A154" t="s">
        <v>763</v>
      </c>
      <c r="B154">
        <v>0</v>
      </c>
      <c r="C154" t="s">
        <v>763</v>
      </c>
      <c r="D154">
        <v>0</v>
      </c>
      <c r="F154" t="s">
        <v>430</v>
      </c>
      <c r="G154">
        <v>0</v>
      </c>
      <c r="H154">
        <v>0</v>
      </c>
      <c r="I154">
        <v>0</v>
      </c>
      <c r="J154">
        <v>0</v>
      </c>
      <c r="K154" t="s">
        <v>763</v>
      </c>
      <c r="L154">
        <v>0</v>
      </c>
    </row>
    <row r="155" spans="1:12" x14ac:dyDescent="0.25">
      <c r="A155" t="s">
        <v>764</v>
      </c>
      <c r="B155">
        <v>0</v>
      </c>
      <c r="C155" t="s">
        <v>764</v>
      </c>
      <c r="D155">
        <v>0</v>
      </c>
      <c r="F155" t="s">
        <v>431</v>
      </c>
      <c r="G155">
        <v>0</v>
      </c>
      <c r="H155">
        <v>0</v>
      </c>
      <c r="I155">
        <v>0</v>
      </c>
      <c r="J155">
        <v>0</v>
      </c>
      <c r="K155" t="s">
        <v>764</v>
      </c>
      <c r="L155">
        <v>0</v>
      </c>
    </row>
    <row r="156" spans="1:12" x14ac:dyDescent="0.25">
      <c r="A156" t="s">
        <v>765</v>
      </c>
      <c r="B156">
        <v>2</v>
      </c>
      <c r="C156" t="s">
        <v>765</v>
      </c>
      <c r="D156">
        <v>2</v>
      </c>
      <c r="F156" t="s">
        <v>432</v>
      </c>
      <c r="G156">
        <v>0</v>
      </c>
      <c r="H156">
        <v>0</v>
      </c>
      <c r="I156">
        <v>0</v>
      </c>
      <c r="J156">
        <v>0</v>
      </c>
      <c r="K156" t="s">
        <v>765</v>
      </c>
      <c r="L156">
        <v>2</v>
      </c>
    </row>
    <row r="157" spans="1:12" x14ac:dyDescent="0.25">
      <c r="A157" t="s">
        <v>766</v>
      </c>
      <c r="B157">
        <v>5</v>
      </c>
      <c r="C157" t="s">
        <v>766</v>
      </c>
      <c r="D157">
        <v>5</v>
      </c>
      <c r="F157" t="s">
        <v>433</v>
      </c>
      <c r="G157">
        <v>0</v>
      </c>
      <c r="H157">
        <v>0</v>
      </c>
      <c r="I157">
        <v>0</v>
      </c>
      <c r="J157">
        <v>0</v>
      </c>
      <c r="K157" t="s">
        <v>766</v>
      </c>
      <c r="L157">
        <v>5</v>
      </c>
    </row>
    <row r="158" spans="1:12" x14ac:dyDescent="0.25">
      <c r="A158" t="s">
        <v>768</v>
      </c>
      <c r="B158">
        <v>1</v>
      </c>
      <c r="C158" t="s">
        <v>768</v>
      </c>
      <c r="D158">
        <v>1</v>
      </c>
      <c r="F158" t="s">
        <v>434</v>
      </c>
      <c r="G158">
        <v>0</v>
      </c>
      <c r="H158">
        <v>0</v>
      </c>
      <c r="I158">
        <v>0</v>
      </c>
      <c r="J158">
        <v>0</v>
      </c>
      <c r="K158" t="s">
        <v>768</v>
      </c>
      <c r="L158">
        <v>1</v>
      </c>
    </row>
    <row r="159" spans="1:12" x14ac:dyDescent="0.25">
      <c r="A159" t="s">
        <v>769</v>
      </c>
      <c r="B159">
        <v>12</v>
      </c>
      <c r="C159" t="s">
        <v>769</v>
      </c>
      <c r="D159">
        <v>12</v>
      </c>
      <c r="F159" t="s">
        <v>435</v>
      </c>
      <c r="G159">
        <v>0</v>
      </c>
      <c r="H159">
        <v>0</v>
      </c>
      <c r="I159">
        <v>0</v>
      </c>
      <c r="J159">
        <v>6</v>
      </c>
      <c r="K159" t="s">
        <v>769</v>
      </c>
      <c r="L159">
        <v>12</v>
      </c>
    </row>
    <row r="160" spans="1:12" x14ac:dyDescent="0.25">
      <c r="A160" t="s">
        <v>770</v>
      </c>
      <c r="B160">
        <v>11</v>
      </c>
      <c r="C160" t="s">
        <v>770</v>
      </c>
      <c r="D160">
        <v>11</v>
      </c>
      <c r="F160" t="s">
        <v>436</v>
      </c>
      <c r="G160">
        <v>0</v>
      </c>
      <c r="H160">
        <v>0</v>
      </c>
      <c r="I160">
        <v>0</v>
      </c>
      <c r="J160">
        <v>0</v>
      </c>
      <c r="K160" t="s">
        <v>770</v>
      </c>
      <c r="L160">
        <v>11</v>
      </c>
    </row>
    <row r="161" spans="1:12" x14ac:dyDescent="0.25">
      <c r="A161" t="s">
        <v>771</v>
      </c>
      <c r="B161">
        <v>4</v>
      </c>
      <c r="C161" t="s">
        <v>771</v>
      </c>
      <c r="D161">
        <v>4</v>
      </c>
      <c r="F161" t="s">
        <v>437</v>
      </c>
      <c r="G161">
        <v>0</v>
      </c>
      <c r="H161">
        <v>0</v>
      </c>
      <c r="I161">
        <v>0</v>
      </c>
      <c r="J161">
        <v>0</v>
      </c>
      <c r="K161" t="s">
        <v>771</v>
      </c>
      <c r="L161">
        <v>4</v>
      </c>
    </row>
    <row r="162" spans="1:12" x14ac:dyDescent="0.25">
      <c r="A162" t="s">
        <v>773</v>
      </c>
      <c r="B162">
        <v>1</v>
      </c>
      <c r="C162" t="s">
        <v>773</v>
      </c>
      <c r="D162">
        <v>1</v>
      </c>
      <c r="F162" t="s">
        <v>438</v>
      </c>
      <c r="G162">
        <v>0</v>
      </c>
      <c r="H162">
        <v>0</v>
      </c>
      <c r="I162">
        <v>0</v>
      </c>
      <c r="J162">
        <v>0</v>
      </c>
      <c r="K162" t="s">
        <v>773</v>
      </c>
      <c r="L162">
        <v>1</v>
      </c>
    </row>
    <row r="163" spans="1:12" x14ac:dyDescent="0.25">
      <c r="A163" t="s">
        <v>202</v>
      </c>
      <c r="B163">
        <v>36</v>
      </c>
      <c r="C163" t="s">
        <v>202</v>
      </c>
      <c r="D163">
        <v>36</v>
      </c>
      <c r="F163" t="s">
        <v>439</v>
      </c>
      <c r="G163">
        <v>0</v>
      </c>
      <c r="H163">
        <v>0</v>
      </c>
      <c r="I163">
        <v>0</v>
      </c>
      <c r="J163">
        <v>0</v>
      </c>
      <c r="K163" t="s">
        <v>202</v>
      </c>
      <c r="L163">
        <v>36</v>
      </c>
    </row>
    <row r="164" spans="1:12" x14ac:dyDescent="0.25">
      <c r="A164" t="s">
        <v>1050</v>
      </c>
      <c r="B164">
        <v>8</v>
      </c>
      <c r="C164" t="s">
        <v>1050</v>
      </c>
      <c r="D164">
        <v>8</v>
      </c>
      <c r="F164" t="s">
        <v>440</v>
      </c>
      <c r="G164">
        <v>0</v>
      </c>
      <c r="H164">
        <v>0</v>
      </c>
      <c r="I164">
        <v>0</v>
      </c>
      <c r="J164">
        <v>0</v>
      </c>
      <c r="K164" t="s">
        <v>1050</v>
      </c>
      <c r="L164">
        <v>8</v>
      </c>
    </row>
    <row r="165" spans="1:12" x14ac:dyDescent="0.25">
      <c r="A165" t="s">
        <v>913</v>
      </c>
      <c r="B165">
        <v>1</v>
      </c>
      <c r="C165" t="s">
        <v>913</v>
      </c>
      <c r="D165">
        <v>1</v>
      </c>
      <c r="F165" t="s">
        <v>441</v>
      </c>
      <c r="G165">
        <v>0</v>
      </c>
      <c r="H165">
        <v>0</v>
      </c>
      <c r="I165">
        <v>0</v>
      </c>
      <c r="J165">
        <v>0</v>
      </c>
      <c r="K165" t="s">
        <v>913</v>
      </c>
      <c r="L165">
        <v>1</v>
      </c>
    </row>
    <row r="166" spans="1:12" x14ac:dyDescent="0.25">
      <c r="A166" t="s">
        <v>778</v>
      </c>
      <c r="B166">
        <v>1</v>
      </c>
      <c r="C166" t="s">
        <v>778</v>
      </c>
      <c r="D166">
        <v>1</v>
      </c>
      <c r="F166" t="s">
        <v>442</v>
      </c>
      <c r="G166">
        <v>0</v>
      </c>
      <c r="H166">
        <v>0</v>
      </c>
      <c r="I166">
        <v>0</v>
      </c>
      <c r="J166">
        <v>0</v>
      </c>
      <c r="K166" t="s">
        <v>778</v>
      </c>
      <c r="L166">
        <v>1</v>
      </c>
    </row>
    <row r="167" spans="1:12" x14ac:dyDescent="0.25">
      <c r="A167" t="s">
        <v>779</v>
      </c>
      <c r="B167">
        <v>1</v>
      </c>
      <c r="C167" t="s">
        <v>779</v>
      </c>
      <c r="D167">
        <v>1</v>
      </c>
      <c r="F167" t="s">
        <v>443</v>
      </c>
      <c r="G167">
        <v>0</v>
      </c>
      <c r="H167">
        <v>0</v>
      </c>
      <c r="I167">
        <v>0</v>
      </c>
      <c r="J167">
        <v>0</v>
      </c>
      <c r="K167" t="s">
        <v>779</v>
      </c>
      <c r="L167">
        <v>1</v>
      </c>
    </row>
    <row r="168" spans="1:12" x14ac:dyDescent="0.25">
      <c r="A168" t="s">
        <v>780</v>
      </c>
      <c r="B168">
        <v>1</v>
      </c>
      <c r="C168" t="s">
        <v>780</v>
      </c>
      <c r="D168">
        <v>1</v>
      </c>
      <c r="F168" t="s">
        <v>444</v>
      </c>
      <c r="G168">
        <v>0</v>
      </c>
      <c r="H168">
        <v>0</v>
      </c>
      <c r="I168">
        <v>0</v>
      </c>
      <c r="J168">
        <v>0</v>
      </c>
      <c r="K168" t="s">
        <v>780</v>
      </c>
      <c r="L168">
        <v>1</v>
      </c>
    </row>
    <row r="169" spans="1:12" x14ac:dyDescent="0.25">
      <c r="A169" t="s">
        <v>782</v>
      </c>
      <c r="B169">
        <v>1</v>
      </c>
      <c r="C169" t="s">
        <v>782</v>
      </c>
      <c r="D169">
        <v>1</v>
      </c>
      <c r="F169" t="s">
        <v>445</v>
      </c>
      <c r="G169">
        <v>0</v>
      </c>
      <c r="H169">
        <v>0</v>
      </c>
      <c r="I169">
        <v>0</v>
      </c>
      <c r="J169">
        <v>0</v>
      </c>
      <c r="K169" t="s">
        <v>782</v>
      </c>
      <c r="L169">
        <v>1</v>
      </c>
    </row>
    <row r="170" spans="1:12" x14ac:dyDescent="0.25">
      <c r="A170" t="s">
        <v>204</v>
      </c>
      <c r="B170">
        <v>15</v>
      </c>
      <c r="C170" t="s">
        <v>204</v>
      </c>
      <c r="D170">
        <v>15</v>
      </c>
      <c r="F170" t="s">
        <v>446</v>
      </c>
      <c r="G170">
        <v>0</v>
      </c>
      <c r="H170">
        <v>0</v>
      </c>
      <c r="I170">
        <v>0</v>
      </c>
      <c r="J170">
        <v>0</v>
      </c>
      <c r="K170" t="s">
        <v>204</v>
      </c>
      <c r="L170">
        <v>15</v>
      </c>
    </row>
    <row r="171" spans="1:12" x14ac:dyDescent="0.25">
      <c r="A171" t="s">
        <v>783</v>
      </c>
      <c r="B171">
        <v>13</v>
      </c>
      <c r="C171" t="s">
        <v>783</v>
      </c>
      <c r="D171">
        <v>13</v>
      </c>
      <c r="F171" t="s">
        <v>447</v>
      </c>
      <c r="G171">
        <v>0</v>
      </c>
      <c r="H171">
        <v>0</v>
      </c>
      <c r="I171">
        <v>0</v>
      </c>
      <c r="J171">
        <v>0</v>
      </c>
      <c r="K171" t="s">
        <v>783</v>
      </c>
      <c r="L171">
        <v>13</v>
      </c>
    </row>
    <row r="172" spans="1:12" x14ac:dyDescent="0.25">
      <c r="A172" t="s">
        <v>200</v>
      </c>
      <c r="B172">
        <v>6</v>
      </c>
      <c r="C172" t="s">
        <v>200</v>
      </c>
      <c r="D172">
        <v>6</v>
      </c>
      <c r="F172" t="s">
        <v>448</v>
      </c>
      <c r="G172">
        <v>0</v>
      </c>
      <c r="H172">
        <v>0</v>
      </c>
      <c r="I172">
        <v>0</v>
      </c>
      <c r="J172">
        <v>0</v>
      </c>
      <c r="K172" t="s">
        <v>200</v>
      </c>
      <c r="L172">
        <v>6</v>
      </c>
    </row>
    <row r="173" spans="1:12" x14ac:dyDescent="0.25">
      <c r="A173" t="s">
        <v>784</v>
      </c>
      <c r="B173">
        <v>2</v>
      </c>
      <c r="C173" t="s">
        <v>784</v>
      </c>
      <c r="D173">
        <v>2</v>
      </c>
      <c r="F173" t="s">
        <v>449</v>
      </c>
      <c r="G173">
        <v>0</v>
      </c>
      <c r="H173">
        <v>0</v>
      </c>
      <c r="I173">
        <v>0</v>
      </c>
      <c r="J173">
        <v>0</v>
      </c>
      <c r="K173" t="s">
        <v>784</v>
      </c>
      <c r="L173">
        <v>2</v>
      </c>
    </row>
    <row r="174" spans="1:12" x14ac:dyDescent="0.25">
      <c r="A174" t="s">
        <v>218</v>
      </c>
      <c r="B174">
        <v>2</v>
      </c>
      <c r="C174" t="s">
        <v>218</v>
      </c>
      <c r="D174">
        <v>2</v>
      </c>
      <c r="F174" t="s">
        <v>450</v>
      </c>
      <c r="G174">
        <v>0</v>
      </c>
      <c r="H174">
        <v>0</v>
      </c>
      <c r="I174">
        <v>0</v>
      </c>
      <c r="J174">
        <v>0</v>
      </c>
      <c r="K174" t="s">
        <v>218</v>
      </c>
      <c r="L174">
        <v>2</v>
      </c>
    </row>
    <row r="175" spans="1:12" x14ac:dyDescent="0.25">
      <c r="A175" t="s">
        <v>196</v>
      </c>
      <c r="B175">
        <v>7</v>
      </c>
      <c r="C175" t="s">
        <v>196</v>
      </c>
      <c r="D175">
        <v>7</v>
      </c>
      <c r="F175" t="s">
        <v>451</v>
      </c>
      <c r="G175">
        <v>0</v>
      </c>
      <c r="H175">
        <v>0</v>
      </c>
      <c r="I175">
        <v>0</v>
      </c>
      <c r="J175">
        <v>0</v>
      </c>
      <c r="K175" t="s">
        <v>196</v>
      </c>
      <c r="L175">
        <v>7</v>
      </c>
    </row>
    <row r="176" spans="1:12" x14ac:dyDescent="0.25">
      <c r="A176" t="s">
        <v>786</v>
      </c>
      <c r="B176">
        <v>11</v>
      </c>
      <c r="C176" t="s">
        <v>786</v>
      </c>
      <c r="D176">
        <v>11</v>
      </c>
      <c r="F176" t="s">
        <v>452</v>
      </c>
      <c r="G176">
        <v>0</v>
      </c>
      <c r="H176">
        <v>0</v>
      </c>
      <c r="I176">
        <v>0</v>
      </c>
      <c r="J176">
        <v>0</v>
      </c>
      <c r="K176" t="s">
        <v>786</v>
      </c>
      <c r="L176">
        <v>11</v>
      </c>
    </row>
    <row r="177" spans="1:12" x14ac:dyDescent="0.25">
      <c r="A177" t="s">
        <v>788</v>
      </c>
      <c r="B177">
        <v>2</v>
      </c>
      <c r="C177" t="s">
        <v>788</v>
      </c>
      <c r="D177">
        <v>2</v>
      </c>
      <c r="F177" t="s">
        <v>453</v>
      </c>
      <c r="G177">
        <v>0</v>
      </c>
      <c r="H177">
        <v>0</v>
      </c>
      <c r="I177">
        <v>0</v>
      </c>
      <c r="J177">
        <v>0</v>
      </c>
      <c r="K177" t="s">
        <v>788</v>
      </c>
      <c r="L177">
        <v>2</v>
      </c>
    </row>
    <row r="178" spans="1:12" x14ac:dyDescent="0.25">
      <c r="A178" t="s">
        <v>789</v>
      </c>
      <c r="B178">
        <v>2</v>
      </c>
      <c r="C178" t="s">
        <v>789</v>
      </c>
      <c r="D178">
        <v>2</v>
      </c>
      <c r="F178" t="s">
        <v>454</v>
      </c>
      <c r="G178">
        <v>0</v>
      </c>
      <c r="H178">
        <v>0</v>
      </c>
      <c r="I178">
        <v>0</v>
      </c>
      <c r="J178">
        <v>0</v>
      </c>
      <c r="K178" t="s">
        <v>789</v>
      </c>
      <c r="L178">
        <v>2</v>
      </c>
    </row>
    <row r="179" spans="1:12" x14ac:dyDescent="0.25">
      <c r="A179" t="s">
        <v>790</v>
      </c>
      <c r="B179">
        <v>0</v>
      </c>
      <c r="C179" t="s">
        <v>790</v>
      </c>
      <c r="D179">
        <v>0</v>
      </c>
      <c r="F179" t="s">
        <v>455</v>
      </c>
      <c r="G179">
        <v>0</v>
      </c>
      <c r="H179">
        <v>0</v>
      </c>
      <c r="I179">
        <v>0</v>
      </c>
      <c r="J179">
        <v>0</v>
      </c>
      <c r="K179" t="s">
        <v>790</v>
      </c>
      <c r="L179">
        <v>0</v>
      </c>
    </row>
    <row r="180" spans="1:12" x14ac:dyDescent="0.25">
      <c r="A180" t="s">
        <v>791</v>
      </c>
      <c r="B180">
        <v>0</v>
      </c>
      <c r="C180" t="s">
        <v>791</v>
      </c>
      <c r="D180">
        <v>0</v>
      </c>
      <c r="F180" t="s">
        <v>456</v>
      </c>
      <c r="G180">
        <v>0</v>
      </c>
      <c r="H180">
        <v>0</v>
      </c>
      <c r="I180">
        <v>0</v>
      </c>
      <c r="J180">
        <v>0</v>
      </c>
      <c r="K180" t="s">
        <v>791</v>
      </c>
      <c r="L180">
        <v>0</v>
      </c>
    </row>
    <row r="181" spans="1:12" x14ac:dyDescent="0.25">
      <c r="A181" t="s">
        <v>792</v>
      </c>
      <c r="B181">
        <v>0</v>
      </c>
      <c r="C181" t="s">
        <v>792</v>
      </c>
      <c r="D181">
        <v>0</v>
      </c>
      <c r="F181" t="s">
        <v>457</v>
      </c>
      <c r="G181">
        <v>0</v>
      </c>
      <c r="H181">
        <v>0</v>
      </c>
      <c r="I181">
        <v>0</v>
      </c>
      <c r="J181">
        <v>0</v>
      </c>
      <c r="K181" t="s">
        <v>792</v>
      </c>
      <c r="L181">
        <v>0</v>
      </c>
    </row>
    <row r="182" spans="1:12" x14ac:dyDescent="0.25">
      <c r="A182" t="s">
        <v>793</v>
      </c>
      <c r="B182">
        <v>0</v>
      </c>
      <c r="C182" t="s">
        <v>793</v>
      </c>
      <c r="D182">
        <v>0</v>
      </c>
      <c r="F182" t="s">
        <v>458</v>
      </c>
      <c r="G182">
        <v>0</v>
      </c>
      <c r="H182">
        <v>0</v>
      </c>
      <c r="I182">
        <v>0</v>
      </c>
      <c r="J182">
        <v>0</v>
      </c>
      <c r="K182" t="s">
        <v>793</v>
      </c>
      <c r="L182">
        <v>0</v>
      </c>
    </row>
    <row r="183" spans="1:12" x14ac:dyDescent="0.25">
      <c r="A183" t="s">
        <v>794</v>
      </c>
      <c r="B183">
        <v>2</v>
      </c>
      <c r="C183" t="s">
        <v>794</v>
      </c>
      <c r="D183">
        <v>2</v>
      </c>
      <c r="F183" t="s">
        <v>459</v>
      </c>
      <c r="G183">
        <v>0</v>
      </c>
      <c r="H183">
        <v>0</v>
      </c>
      <c r="I183">
        <v>0</v>
      </c>
      <c r="J183">
        <v>0</v>
      </c>
      <c r="K183" t="s">
        <v>794</v>
      </c>
      <c r="L183">
        <v>2</v>
      </c>
    </row>
    <row r="184" spans="1:12" x14ac:dyDescent="0.25">
      <c r="A184" t="s">
        <v>795</v>
      </c>
      <c r="B184">
        <v>2</v>
      </c>
      <c r="C184" t="s">
        <v>795</v>
      </c>
      <c r="D184">
        <v>2</v>
      </c>
      <c r="F184" t="s">
        <v>460</v>
      </c>
      <c r="G184">
        <v>0</v>
      </c>
      <c r="H184">
        <v>0</v>
      </c>
      <c r="I184">
        <v>0</v>
      </c>
      <c r="J184">
        <v>0</v>
      </c>
      <c r="K184" t="s">
        <v>795</v>
      </c>
      <c r="L184">
        <v>2</v>
      </c>
    </row>
    <row r="185" spans="1:12" x14ac:dyDescent="0.25">
      <c r="A185" t="s">
        <v>796</v>
      </c>
      <c r="B185">
        <v>0</v>
      </c>
      <c r="C185" t="s">
        <v>796</v>
      </c>
      <c r="D185">
        <v>0</v>
      </c>
      <c r="F185" t="s">
        <v>461</v>
      </c>
      <c r="G185">
        <v>0</v>
      </c>
      <c r="H185">
        <v>0</v>
      </c>
      <c r="I185">
        <v>0</v>
      </c>
      <c r="J185">
        <v>0</v>
      </c>
      <c r="K185" t="s">
        <v>796</v>
      </c>
      <c r="L185">
        <v>0</v>
      </c>
    </row>
    <row r="186" spans="1:12" x14ac:dyDescent="0.25">
      <c r="A186" t="s">
        <v>797</v>
      </c>
      <c r="B186">
        <v>2</v>
      </c>
      <c r="C186" t="s">
        <v>797</v>
      </c>
      <c r="D186">
        <v>2</v>
      </c>
      <c r="F186" t="s">
        <v>462</v>
      </c>
      <c r="G186">
        <v>0</v>
      </c>
      <c r="H186">
        <v>0</v>
      </c>
      <c r="I186">
        <v>0</v>
      </c>
      <c r="J186">
        <v>0</v>
      </c>
      <c r="K186" t="s">
        <v>797</v>
      </c>
      <c r="L186">
        <v>2</v>
      </c>
    </row>
    <row r="187" spans="1:12" x14ac:dyDescent="0.25">
      <c r="A187" t="s">
        <v>798</v>
      </c>
      <c r="B187">
        <v>2</v>
      </c>
      <c r="C187" t="s">
        <v>798</v>
      </c>
      <c r="D187">
        <v>2</v>
      </c>
      <c r="F187" t="s">
        <v>463</v>
      </c>
      <c r="G187">
        <v>0</v>
      </c>
      <c r="H187">
        <v>0</v>
      </c>
      <c r="I187">
        <v>0</v>
      </c>
      <c r="J187">
        <v>0</v>
      </c>
      <c r="K187" t="s">
        <v>798</v>
      </c>
      <c r="L187">
        <v>2</v>
      </c>
    </row>
    <row r="188" spans="1:12" x14ac:dyDescent="0.25">
      <c r="A188" t="s">
        <v>799</v>
      </c>
      <c r="B188">
        <v>2</v>
      </c>
      <c r="C188" t="s">
        <v>799</v>
      </c>
      <c r="D188">
        <v>2</v>
      </c>
      <c r="F188" t="s">
        <v>464</v>
      </c>
      <c r="G188">
        <v>0</v>
      </c>
      <c r="H188">
        <v>0</v>
      </c>
      <c r="I188">
        <v>0</v>
      </c>
      <c r="J188">
        <v>0</v>
      </c>
      <c r="K188" t="s">
        <v>799</v>
      </c>
      <c r="L188">
        <v>2</v>
      </c>
    </row>
    <row r="189" spans="1:12" x14ac:dyDescent="0.25">
      <c r="A189" t="s">
        <v>800</v>
      </c>
      <c r="B189">
        <v>0</v>
      </c>
      <c r="C189" t="s">
        <v>800</v>
      </c>
      <c r="D189">
        <v>0</v>
      </c>
      <c r="F189" t="s">
        <v>465</v>
      </c>
      <c r="G189">
        <v>0</v>
      </c>
      <c r="H189">
        <v>0</v>
      </c>
      <c r="I189">
        <v>0</v>
      </c>
      <c r="J189">
        <v>0</v>
      </c>
      <c r="K189" t="s">
        <v>800</v>
      </c>
      <c r="L189">
        <v>0</v>
      </c>
    </row>
    <row r="190" spans="1:12" x14ac:dyDescent="0.25">
      <c r="A190" t="s">
        <v>801</v>
      </c>
      <c r="B190">
        <v>2</v>
      </c>
      <c r="C190" t="s">
        <v>801</v>
      </c>
      <c r="D190">
        <v>2</v>
      </c>
      <c r="F190" t="s">
        <v>466</v>
      </c>
      <c r="G190">
        <v>0</v>
      </c>
      <c r="H190">
        <v>0</v>
      </c>
      <c r="I190">
        <v>0</v>
      </c>
      <c r="J190">
        <v>0</v>
      </c>
      <c r="K190" t="s">
        <v>801</v>
      </c>
      <c r="L190">
        <v>2</v>
      </c>
    </row>
    <row r="191" spans="1:12" x14ac:dyDescent="0.25">
      <c r="A191" t="s">
        <v>802</v>
      </c>
      <c r="B191">
        <v>0</v>
      </c>
      <c r="C191" t="s">
        <v>802</v>
      </c>
      <c r="D191">
        <v>0</v>
      </c>
      <c r="F191" t="s">
        <v>467</v>
      </c>
      <c r="G191">
        <v>0</v>
      </c>
      <c r="H191">
        <v>0</v>
      </c>
      <c r="I191">
        <v>0</v>
      </c>
      <c r="J191">
        <v>0</v>
      </c>
      <c r="K191" t="s">
        <v>802</v>
      </c>
      <c r="L191">
        <v>0</v>
      </c>
    </row>
    <row r="192" spans="1:12" x14ac:dyDescent="0.25">
      <c r="A192" t="s">
        <v>803</v>
      </c>
      <c r="B192">
        <v>0</v>
      </c>
      <c r="C192" t="s">
        <v>803</v>
      </c>
      <c r="D192">
        <v>0</v>
      </c>
      <c r="F192" t="s">
        <v>468</v>
      </c>
      <c r="G192">
        <v>0</v>
      </c>
      <c r="H192">
        <v>0</v>
      </c>
      <c r="I192">
        <v>0</v>
      </c>
      <c r="J192">
        <v>0</v>
      </c>
      <c r="K192" t="s">
        <v>803</v>
      </c>
      <c r="L192">
        <v>0</v>
      </c>
    </row>
    <row r="193" spans="1:12" x14ac:dyDescent="0.25">
      <c r="A193" t="s">
        <v>804</v>
      </c>
      <c r="B193">
        <v>2</v>
      </c>
      <c r="C193" t="s">
        <v>804</v>
      </c>
      <c r="D193">
        <v>2</v>
      </c>
      <c r="F193" t="s">
        <v>469</v>
      </c>
      <c r="G193">
        <v>0</v>
      </c>
      <c r="H193">
        <v>0</v>
      </c>
      <c r="I193">
        <v>0</v>
      </c>
      <c r="J193">
        <v>0</v>
      </c>
      <c r="K193" t="s">
        <v>804</v>
      </c>
      <c r="L193">
        <v>2</v>
      </c>
    </row>
    <row r="194" spans="1:12" x14ac:dyDescent="0.25">
      <c r="A194" t="s">
        <v>41</v>
      </c>
      <c r="B194">
        <v>21</v>
      </c>
      <c r="C194" t="s">
        <v>41</v>
      </c>
      <c r="D194">
        <v>21</v>
      </c>
      <c r="F194" t="s">
        <v>470</v>
      </c>
      <c r="G194">
        <v>0</v>
      </c>
      <c r="H194">
        <v>0</v>
      </c>
      <c r="I194">
        <v>0</v>
      </c>
      <c r="J194">
        <v>0</v>
      </c>
      <c r="K194" t="s">
        <v>41</v>
      </c>
      <c r="L194">
        <v>21</v>
      </c>
    </row>
    <row r="195" spans="1:12" x14ac:dyDescent="0.25">
      <c r="A195" t="s">
        <v>38</v>
      </c>
      <c r="B195">
        <v>1810</v>
      </c>
      <c r="C195" t="s">
        <v>38</v>
      </c>
      <c r="D195">
        <v>349</v>
      </c>
      <c r="F195" t="s">
        <v>471</v>
      </c>
      <c r="G195">
        <v>0</v>
      </c>
      <c r="H195">
        <v>0</v>
      </c>
      <c r="I195">
        <v>0</v>
      </c>
      <c r="J195">
        <v>0</v>
      </c>
      <c r="K195" t="s">
        <v>38</v>
      </c>
      <c r="L195">
        <v>0</v>
      </c>
    </row>
    <row r="196" spans="1:12" x14ac:dyDescent="0.25">
      <c r="A196" t="s">
        <v>177</v>
      </c>
      <c r="B196">
        <v>4982</v>
      </c>
      <c r="C196" t="s">
        <v>177</v>
      </c>
      <c r="D196">
        <v>4982</v>
      </c>
      <c r="F196" t="s">
        <v>472</v>
      </c>
      <c r="G196">
        <v>0</v>
      </c>
      <c r="H196">
        <v>0</v>
      </c>
      <c r="I196">
        <v>0</v>
      </c>
      <c r="J196">
        <v>0</v>
      </c>
      <c r="K196" t="s">
        <v>177</v>
      </c>
      <c r="L196">
        <v>4982</v>
      </c>
    </row>
    <row r="197" spans="1:12" x14ac:dyDescent="0.25">
      <c r="A197" t="s">
        <v>40</v>
      </c>
      <c r="B197">
        <v>80</v>
      </c>
      <c r="C197" t="s">
        <v>40</v>
      </c>
      <c r="D197">
        <v>80</v>
      </c>
      <c r="F197" t="s">
        <v>473</v>
      </c>
      <c r="G197">
        <v>0</v>
      </c>
      <c r="H197">
        <v>0</v>
      </c>
      <c r="I197">
        <v>0</v>
      </c>
      <c r="J197">
        <v>0</v>
      </c>
      <c r="K197" t="s">
        <v>40</v>
      </c>
      <c r="L197">
        <v>0</v>
      </c>
    </row>
    <row r="198" spans="1:12" x14ac:dyDescent="0.25">
      <c r="A198" t="s">
        <v>844</v>
      </c>
      <c r="B198">
        <v>2</v>
      </c>
      <c r="C198" t="s">
        <v>844</v>
      </c>
      <c r="D198">
        <v>2</v>
      </c>
      <c r="F198" t="s">
        <v>474</v>
      </c>
      <c r="G198">
        <v>0</v>
      </c>
      <c r="H198">
        <v>0</v>
      </c>
      <c r="I198">
        <v>0</v>
      </c>
      <c r="J198">
        <v>0</v>
      </c>
      <c r="K198" t="s">
        <v>844</v>
      </c>
      <c r="L198">
        <v>2</v>
      </c>
    </row>
    <row r="199" spans="1:12" x14ac:dyDescent="0.25">
      <c r="A199" t="s">
        <v>846</v>
      </c>
      <c r="B199">
        <v>0</v>
      </c>
      <c r="C199" t="s">
        <v>846</v>
      </c>
      <c r="D199">
        <v>0</v>
      </c>
      <c r="F199" t="s">
        <v>475</v>
      </c>
      <c r="G199">
        <v>0</v>
      </c>
      <c r="H199">
        <v>0</v>
      </c>
      <c r="I199">
        <v>0</v>
      </c>
      <c r="J199">
        <v>0</v>
      </c>
      <c r="K199" t="s">
        <v>846</v>
      </c>
      <c r="L199">
        <v>0</v>
      </c>
    </row>
    <row r="200" spans="1:12" x14ac:dyDescent="0.25">
      <c r="A200">
        <v>9912</v>
      </c>
      <c r="B200">
        <v>11</v>
      </c>
      <c r="C200">
        <v>9912</v>
      </c>
      <c r="D200">
        <v>0</v>
      </c>
      <c r="F200" t="s">
        <v>476</v>
      </c>
      <c r="G200">
        <v>0</v>
      </c>
      <c r="H200">
        <v>0</v>
      </c>
      <c r="I200">
        <v>0</v>
      </c>
      <c r="J200">
        <v>0</v>
      </c>
      <c r="K200">
        <v>9912</v>
      </c>
      <c r="L200">
        <v>0</v>
      </c>
    </row>
    <row r="201" spans="1:12" x14ac:dyDescent="0.25">
      <c r="A201">
        <v>9902</v>
      </c>
      <c r="B201">
        <v>8</v>
      </c>
      <c r="C201">
        <v>9902</v>
      </c>
      <c r="D201">
        <v>6</v>
      </c>
      <c r="F201" t="s">
        <v>477</v>
      </c>
      <c r="G201">
        <v>0</v>
      </c>
      <c r="H201">
        <v>0</v>
      </c>
      <c r="I201">
        <v>0</v>
      </c>
      <c r="J201">
        <v>0</v>
      </c>
      <c r="K201">
        <v>9902</v>
      </c>
      <c r="L201">
        <v>5</v>
      </c>
    </row>
    <row r="202" spans="1:12" x14ac:dyDescent="0.25">
      <c r="A202">
        <v>9909</v>
      </c>
      <c r="B202">
        <v>6</v>
      </c>
      <c r="C202">
        <v>9909</v>
      </c>
      <c r="D202">
        <v>6</v>
      </c>
      <c r="F202" t="s">
        <v>478</v>
      </c>
      <c r="G202">
        <v>0</v>
      </c>
      <c r="H202">
        <v>0</v>
      </c>
      <c r="I202">
        <v>0</v>
      </c>
      <c r="J202">
        <v>0</v>
      </c>
      <c r="K202">
        <v>9909</v>
      </c>
      <c r="L202">
        <v>3</v>
      </c>
    </row>
    <row r="203" spans="1:12" x14ac:dyDescent="0.25">
      <c r="A203" t="s">
        <v>847</v>
      </c>
      <c r="B203">
        <v>1</v>
      </c>
      <c r="C203" t="s">
        <v>847</v>
      </c>
      <c r="D203">
        <v>0</v>
      </c>
      <c r="F203" t="s">
        <v>479</v>
      </c>
      <c r="G203">
        <v>0</v>
      </c>
      <c r="H203">
        <v>0</v>
      </c>
      <c r="I203">
        <v>0</v>
      </c>
      <c r="J203">
        <v>0</v>
      </c>
      <c r="K203" t="s">
        <v>847</v>
      </c>
      <c r="L203">
        <v>0</v>
      </c>
    </row>
    <row r="204" spans="1:12" x14ac:dyDescent="0.25">
      <c r="A204">
        <v>4483</v>
      </c>
      <c r="B204">
        <v>2</v>
      </c>
      <c r="C204">
        <v>4483</v>
      </c>
      <c r="D204">
        <v>2</v>
      </c>
      <c r="F204" t="s">
        <v>480</v>
      </c>
      <c r="G204">
        <v>0</v>
      </c>
      <c r="H204">
        <v>0</v>
      </c>
      <c r="I204">
        <v>0</v>
      </c>
      <c r="J204">
        <v>0</v>
      </c>
      <c r="K204">
        <v>4483</v>
      </c>
      <c r="L204">
        <v>2</v>
      </c>
    </row>
    <row r="205" spans="1:12" x14ac:dyDescent="0.25">
      <c r="A205">
        <v>3903</v>
      </c>
      <c r="B205">
        <v>10</v>
      </c>
      <c r="C205">
        <v>3903</v>
      </c>
      <c r="D205">
        <v>10</v>
      </c>
      <c r="F205" t="s">
        <v>481</v>
      </c>
      <c r="G205">
        <v>0</v>
      </c>
      <c r="H205">
        <v>0</v>
      </c>
      <c r="I205">
        <v>0</v>
      </c>
      <c r="J205">
        <v>0</v>
      </c>
      <c r="K205">
        <v>3903</v>
      </c>
      <c r="L205">
        <v>10</v>
      </c>
    </row>
    <row r="206" spans="1:12" x14ac:dyDescent="0.25">
      <c r="A206">
        <v>3832</v>
      </c>
      <c r="B206">
        <v>44</v>
      </c>
      <c r="C206">
        <v>3832</v>
      </c>
      <c r="D206">
        <v>44</v>
      </c>
      <c r="F206" t="s">
        <v>482</v>
      </c>
      <c r="G206">
        <v>0</v>
      </c>
      <c r="H206">
        <v>0</v>
      </c>
      <c r="I206">
        <v>0</v>
      </c>
      <c r="J206">
        <v>0</v>
      </c>
      <c r="K206">
        <v>3832</v>
      </c>
      <c r="L206">
        <v>44</v>
      </c>
    </row>
    <row r="207" spans="1:12" x14ac:dyDescent="0.25">
      <c r="A207">
        <v>3602</v>
      </c>
      <c r="B207">
        <v>20</v>
      </c>
      <c r="C207">
        <v>3602</v>
      </c>
      <c r="D207">
        <v>20</v>
      </c>
      <c r="F207" t="s">
        <v>483</v>
      </c>
      <c r="G207">
        <v>0</v>
      </c>
      <c r="H207">
        <v>0</v>
      </c>
      <c r="I207">
        <v>0</v>
      </c>
      <c r="J207">
        <v>0</v>
      </c>
      <c r="K207">
        <v>3602</v>
      </c>
      <c r="L207">
        <v>20</v>
      </c>
    </row>
    <row r="208" spans="1:12" x14ac:dyDescent="0.25">
      <c r="A208">
        <v>3713</v>
      </c>
      <c r="B208">
        <v>3</v>
      </c>
      <c r="C208">
        <v>3713</v>
      </c>
      <c r="D208">
        <v>3</v>
      </c>
      <c r="F208" t="s">
        <v>484</v>
      </c>
      <c r="G208">
        <v>0</v>
      </c>
      <c r="H208">
        <v>0</v>
      </c>
      <c r="I208">
        <v>0</v>
      </c>
      <c r="J208">
        <v>0</v>
      </c>
      <c r="K208">
        <v>3713</v>
      </c>
      <c r="L208">
        <v>3</v>
      </c>
    </row>
    <row r="209" spans="1:12" x14ac:dyDescent="0.25">
      <c r="A209">
        <v>8201</v>
      </c>
      <c r="B209">
        <v>137</v>
      </c>
      <c r="C209">
        <v>8201</v>
      </c>
      <c r="D209">
        <v>137</v>
      </c>
      <c r="F209" t="s">
        <v>485</v>
      </c>
      <c r="G209">
        <v>0</v>
      </c>
      <c r="H209">
        <v>0</v>
      </c>
      <c r="I209">
        <v>0</v>
      </c>
      <c r="J209">
        <v>0</v>
      </c>
      <c r="K209">
        <v>8201</v>
      </c>
      <c r="L209">
        <v>137</v>
      </c>
    </row>
    <row r="210" spans="1:12" x14ac:dyDescent="0.25">
      <c r="A210">
        <v>4464</v>
      </c>
      <c r="B210">
        <v>34</v>
      </c>
      <c r="C210">
        <v>4464</v>
      </c>
      <c r="D210">
        <v>34</v>
      </c>
      <c r="F210" t="s">
        <v>486</v>
      </c>
      <c r="G210">
        <v>0</v>
      </c>
      <c r="H210">
        <v>0</v>
      </c>
      <c r="I210">
        <v>0</v>
      </c>
      <c r="J210">
        <v>0</v>
      </c>
      <c r="K210">
        <v>4464</v>
      </c>
      <c r="L210">
        <v>34</v>
      </c>
    </row>
    <row r="211" spans="1:12" x14ac:dyDescent="0.25">
      <c r="A211">
        <v>4496</v>
      </c>
      <c r="B211">
        <v>10</v>
      </c>
      <c r="C211">
        <v>4496</v>
      </c>
      <c r="D211">
        <v>10</v>
      </c>
      <c r="F211" t="s">
        <v>487</v>
      </c>
      <c r="G211">
        <v>0</v>
      </c>
      <c r="H211">
        <v>0</v>
      </c>
      <c r="I211">
        <v>0</v>
      </c>
      <c r="J211">
        <v>0</v>
      </c>
      <c r="K211">
        <v>4496</v>
      </c>
      <c r="L211">
        <v>10</v>
      </c>
    </row>
    <row r="212" spans="1:12" x14ac:dyDescent="0.25">
      <c r="A212" t="s">
        <v>849</v>
      </c>
      <c r="B212">
        <v>1</v>
      </c>
      <c r="C212" t="s">
        <v>849</v>
      </c>
      <c r="D212">
        <v>1</v>
      </c>
      <c r="F212" t="s">
        <v>488</v>
      </c>
      <c r="G212">
        <v>0</v>
      </c>
      <c r="H212">
        <v>0</v>
      </c>
      <c r="I212">
        <v>0</v>
      </c>
      <c r="J212">
        <v>0</v>
      </c>
      <c r="K212" t="s">
        <v>849</v>
      </c>
      <c r="L212">
        <v>1</v>
      </c>
    </row>
    <row r="213" spans="1:12" x14ac:dyDescent="0.25">
      <c r="A213" t="s">
        <v>851</v>
      </c>
      <c r="B213">
        <v>1</v>
      </c>
      <c r="C213" t="s">
        <v>851</v>
      </c>
      <c r="D213">
        <v>1</v>
      </c>
      <c r="F213" t="s">
        <v>489</v>
      </c>
      <c r="G213">
        <v>0</v>
      </c>
      <c r="H213">
        <v>0</v>
      </c>
      <c r="I213">
        <v>0</v>
      </c>
      <c r="J213">
        <v>0</v>
      </c>
      <c r="K213" t="s">
        <v>851</v>
      </c>
      <c r="L213">
        <v>0</v>
      </c>
    </row>
    <row r="214" spans="1:12" x14ac:dyDescent="0.25">
      <c r="A214" t="s">
        <v>852</v>
      </c>
      <c r="B214">
        <v>4420</v>
      </c>
      <c r="C214" t="s">
        <v>852</v>
      </c>
      <c r="D214">
        <v>4124</v>
      </c>
      <c r="F214" t="s">
        <v>490</v>
      </c>
      <c r="G214">
        <v>0</v>
      </c>
      <c r="H214">
        <v>0</v>
      </c>
      <c r="I214">
        <v>0</v>
      </c>
      <c r="J214">
        <v>0</v>
      </c>
      <c r="K214" t="s">
        <v>852</v>
      </c>
      <c r="L214">
        <v>1823</v>
      </c>
    </row>
    <row r="215" spans="1:12" x14ac:dyDescent="0.25">
      <c r="A215">
        <v>804751</v>
      </c>
      <c r="B215">
        <v>409</v>
      </c>
      <c r="C215">
        <v>804751</v>
      </c>
      <c r="D215">
        <v>392</v>
      </c>
      <c r="F215" t="s">
        <v>491</v>
      </c>
      <c r="G215">
        <v>0</v>
      </c>
      <c r="H215">
        <v>0</v>
      </c>
      <c r="I215">
        <v>0</v>
      </c>
      <c r="J215">
        <v>0</v>
      </c>
      <c r="K215">
        <v>804751</v>
      </c>
      <c r="L215">
        <v>91</v>
      </c>
    </row>
    <row r="216" spans="1:12" x14ac:dyDescent="0.25">
      <c r="A216" t="s">
        <v>853</v>
      </c>
      <c r="B216">
        <v>0</v>
      </c>
      <c r="C216" t="s">
        <v>853</v>
      </c>
      <c r="D216">
        <v>0</v>
      </c>
      <c r="F216" t="s">
        <v>492</v>
      </c>
      <c r="G216">
        <v>0</v>
      </c>
      <c r="H216">
        <v>0</v>
      </c>
      <c r="I216">
        <v>0</v>
      </c>
      <c r="J216">
        <v>0</v>
      </c>
      <c r="K216" t="s">
        <v>853</v>
      </c>
      <c r="L216">
        <v>0</v>
      </c>
    </row>
    <row r="217" spans="1:12" x14ac:dyDescent="0.25">
      <c r="A217" t="s">
        <v>856</v>
      </c>
      <c r="B217">
        <v>1</v>
      </c>
      <c r="C217" t="s">
        <v>856</v>
      </c>
      <c r="D217">
        <v>1</v>
      </c>
      <c r="F217" t="s">
        <v>493</v>
      </c>
      <c r="G217">
        <v>0</v>
      </c>
      <c r="H217">
        <v>0</v>
      </c>
      <c r="I217">
        <v>0</v>
      </c>
      <c r="J217">
        <v>0</v>
      </c>
      <c r="K217" t="s">
        <v>856</v>
      </c>
      <c r="L217">
        <v>1</v>
      </c>
    </row>
    <row r="218" spans="1:12" x14ac:dyDescent="0.25">
      <c r="A218" t="s">
        <v>858</v>
      </c>
      <c r="B218">
        <v>5</v>
      </c>
      <c r="C218" t="s">
        <v>858</v>
      </c>
      <c r="D218">
        <v>5</v>
      </c>
      <c r="F218" t="s">
        <v>494</v>
      </c>
      <c r="G218">
        <v>0</v>
      </c>
      <c r="H218">
        <v>0</v>
      </c>
      <c r="I218">
        <v>0</v>
      </c>
      <c r="J218">
        <v>0</v>
      </c>
      <c r="K218" t="s">
        <v>858</v>
      </c>
      <c r="L218">
        <v>5</v>
      </c>
    </row>
    <row r="219" spans="1:12" x14ac:dyDescent="0.25">
      <c r="A219" t="s">
        <v>860</v>
      </c>
      <c r="B219">
        <v>2983</v>
      </c>
      <c r="C219" t="s">
        <v>860</v>
      </c>
      <c r="D219">
        <v>10600</v>
      </c>
      <c r="F219" t="s">
        <v>495</v>
      </c>
      <c r="G219">
        <v>0</v>
      </c>
      <c r="H219">
        <v>0</v>
      </c>
      <c r="I219">
        <v>0</v>
      </c>
      <c r="J219">
        <v>0</v>
      </c>
      <c r="K219" t="s">
        <v>860</v>
      </c>
      <c r="L219">
        <v>0</v>
      </c>
    </row>
    <row r="220" spans="1:12" x14ac:dyDescent="0.25">
      <c r="A220" t="s">
        <v>862</v>
      </c>
      <c r="B220">
        <v>58</v>
      </c>
      <c r="C220" t="s">
        <v>862</v>
      </c>
      <c r="D220">
        <v>58</v>
      </c>
      <c r="F220" t="s">
        <v>496</v>
      </c>
      <c r="G220">
        <v>0</v>
      </c>
      <c r="H220">
        <v>0</v>
      </c>
      <c r="I220">
        <v>0</v>
      </c>
      <c r="J220">
        <v>0</v>
      </c>
      <c r="K220" t="s">
        <v>862</v>
      </c>
      <c r="L220">
        <v>58</v>
      </c>
    </row>
    <row r="221" spans="1:12" x14ac:dyDescent="0.25">
      <c r="A221" t="s">
        <v>863</v>
      </c>
      <c r="B221">
        <v>58</v>
      </c>
      <c r="C221" t="s">
        <v>863</v>
      </c>
      <c r="D221">
        <v>58</v>
      </c>
      <c r="F221" t="s">
        <v>497</v>
      </c>
      <c r="G221">
        <v>0</v>
      </c>
      <c r="H221">
        <v>0</v>
      </c>
      <c r="I221">
        <v>0</v>
      </c>
      <c r="J221">
        <v>0</v>
      </c>
      <c r="K221" t="s">
        <v>863</v>
      </c>
      <c r="L221">
        <v>58</v>
      </c>
    </row>
    <row r="222" spans="1:12" x14ac:dyDescent="0.25">
      <c r="A222" t="s">
        <v>865</v>
      </c>
      <c r="B222">
        <v>0</v>
      </c>
      <c r="C222" t="s">
        <v>865</v>
      </c>
      <c r="D222">
        <v>0</v>
      </c>
      <c r="F222" t="s">
        <v>498</v>
      </c>
      <c r="G222">
        <v>0</v>
      </c>
      <c r="H222">
        <v>0</v>
      </c>
      <c r="I222">
        <v>0</v>
      </c>
      <c r="J222">
        <v>0</v>
      </c>
      <c r="K222" t="s">
        <v>865</v>
      </c>
      <c r="L222">
        <v>0</v>
      </c>
    </row>
    <row r="223" spans="1:12" x14ac:dyDescent="0.25">
      <c r="A223" t="s">
        <v>914</v>
      </c>
      <c r="B223">
        <v>2</v>
      </c>
      <c r="C223" t="s">
        <v>914</v>
      </c>
      <c r="D223">
        <v>2</v>
      </c>
      <c r="F223" t="s">
        <v>499</v>
      </c>
      <c r="G223">
        <v>0</v>
      </c>
      <c r="H223">
        <v>0</v>
      </c>
      <c r="I223">
        <v>0</v>
      </c>
      <c r="J223">
        <v>0</v>
      </c>
      <c r="K223" t="s">
        <v>914</v>
      </c>
      <c r="L223">
        <v>2</v>
      </c>
    </row>
    <row r="224" spans="1:12" x14ac:dyDescent="0.25">
      <c r="A224" t="s">
        <v>869</v>
      </c>
      <c r="B224">
        <v>0</v>
      </c>
      <c r="C224" t="s">
        <v>869</v>
      </c>
      <c r="D224">
        <v>0</v>
      </c>
      <c r="F224" t="s">
        <v>500</v>
      </c>
      <c r="G224">
        <v>0</v>
      </c>
      <c r="H224">
        <v>0</v>
      </c>
      <c r="I224">
        <v>0</v>
      </c>
      <c r="J224">
        <v>0</v>
      </c>
      <c r="K224" t="s">
        <v>869</v>
      </c>
      <c r="L224">
        <v>0</v>
      </c>
    </row>
    <row r="225" spans="1:12" x14ac:dyDescent="0.25">
      <c r="A225" t="s">
        <v>915</v>
      </c>
      <c r="B225">
        <v>75</v>
      </c>
      <c r="C225" t="s">
        <v>915</v>
      </c>
      <c r="D225">
        <v>0</v>
      </c>
      <c r="F225" t="s">
        <v>501</v>
      </c>
      <c r="G225">
        <v>0</v>
      </c>
      <c r="H225">
        <v>0</v>
      </c>
      <c r="I225">
        <v>0</v>
      </c>
      <c r="J225">
        <v>0</v>
      </c>
      <c r="K225" t="s">
        <v>915</v>
      </c>
      <c r="L225">
        <v>0</v>
      </c>
    </row>
    <row r="226" spans="1:12" x14ac:dyDescent="0.25">
      <c r="A226" t="s">
        <v>916</v>
      </c>
      <c r="B226">
        <v>1</v>
      </c>
      <c r="C226" t="s">
        <v>916</v>
      </c>
      <c r="D226">
        <v>0</v>
      </c>
      <c r="F226" t="s">
        <v>502</v>
      </c>
      <c r="G226">
        <v>0</v>
      </c>
      <c r="H226">
        <v>0</v>
      </c>
      <c r="I226">
        <v>0</v>
      </c>
      <c r="J226">
        <v>0</v>
      </c>
      <c r="K226" t="s">
        <v>916</v>
      </c>
      <c r="L226">
        <v>0</v>
      </c>
    </row>
    <row r="227" spans="1:12" x14ac:dyDescent="0.25">
      <c r="A227" t="s">
        <v>917</v>
      </c>
      <c r="B227">
        <v>3</v>
      </c>
      <c r="C227" t="s">
        <v>917</v>
      </c>
      <c r="D227">
        <v>3</v>
      </c>
      <c r="F227" t="s">
        <v>503</v>
      </c>
      <c r="G227">
        <v>0</v>
      </c>
      <c r="H227">
        <v>0</v>
      </c>
      <c r="I227">
        <v>0</v>
      </c>
      <c r="J227">
        <v>0</v>
      </c>
      <c r="K227" t="s">
        <v>917</v>
      </c>
      <c r="L227">
        <v>3</v>
      </c>
    </row>
    <row r="228" spans="1:12" x14ac:dyDescent="0.25">
      <c r="A228" t="s">
        <v>918</v>
      </c>
      <c r="B228">
        <v>2</v>
      </c>
      <c r="C228" t="s">
        <v>918</v>
      </c>
      <c r="D228">
        <v>0</v>
      </c>
      <c r="F228" t="s">
        <v>504</v>
      </c>
      <c r="G228">
        <v>0</v>
      </c>
      <c r="H228">
        <v>0</v>
      </c>
      <c r="I228">
        <v>0</v>
      </c>
      <c r="J228">
        <v>0</v>
      </c>
      <c r="K228" t="s">
        <v>918</v>
      </c>
      <c r="L228">
        <v>0</v>
      </c>
    </row>
    <row r="229" spans="1:12" x14ac:dyDescent="0.25">
      <c r="A229" t="s">
        <v>874</v>
      </c>
      <c r="B229">
        <v>2</v>
      </c>
      <c r="C229" t="s">
        <v>874</v>
      </c>
      <c r="D229">
        <v>2</v>
      </c>
      <c r="F229" t="s">
        <v>505</v>
      </c>
      <c r="G229">
        <v>0</v>
      </c>
      <c r="H229">
        <v>0</v>
      </c>
      <c r="I229">
        <v>0</v>
      </c>
      <c r="J229">
        <v>0</v>
      </c>
      <c r="K229" t="s">
        <v>874</v>
      </c>
      <c r="L229">
        <v>2</v>
      </c>
    </row>
    <row r="230" spans="1:12" x14ac:dyDescent="0.25">
      <c r="A230">
        <v>5301000287</v>
      </c>
      <c r="B230">
        <v>1</v>
      </c>
      <c r="C230">
        <v>5301000287</v>
      </c>
      <c r="D230">
        <v>1</v>
      </c>
      <c r="F230" t="s">
        <v>506</v>
      </c>
      <c r="G230">
        <v>0</v>
      </c>
      <c r="H230">
        <v>0</v>
      </c>
      <c r="I230">
        <v>0</v>
      </c>
      <c r="J230">
        <v>0</v>
      </c>
      <c r="K230">
        <v>5301000287</v>
      </c>
      <c r="L230">
        <v>1</v>
      </c>
    </row>
    <row r="231" spans="1:12" x14ac:dyDescent="0.25">
      <c r="A231" t="s">
        <v>919</v>
      </c>
      <c r="B231">
        <v>8</v>
      </c>
      <c r="C231" t="s">
        <v>919</v>
      </c>
      <c r="D231">
        <v>0</v>
      </c>
      <c r="F231" t="s">
        <v>507</v>
      </c>
      <c r="G231">
        <v>0</v>
      </c>
      <c r="H231">
        <v>0</v>
      </c>
      <c r="I231">
        <v>0</v>
      </c>
      <c r="J231">
        <v>0</v>
      </c>
      <c r="K231" t="s">
        <v>919</v>
      </c>
      <c r="L231">
        <v>0</v>
      </c>
    </row>
    <row r="232" spans="1:12" x14ac:dyDescent="0.25">
      <c r="A232" t="s">
        <v>920</v>
      </c>
      <c r="B232">
        <v>4</v>
      </c>
      <c r="C232" t="s">
        <v>920</v>
      </c>
      <c r="D232">
        <v>0</v>
      </c>
      <c r="F232" t="s">
        <v>508</v>
      </c>
      <c r="G232">
        <v>0</v>
      </c>
      <c r="H232">
        <v>0</v>
      </c>
      <c r="I232">
        <v>0</v>
      </c>
      <c r="J232">
        <v>0</v>
      </c>
      <c r="K232" t="s">
        <v>920</v>
      </c>
      <c r="L232">
        <v>0</v>
      </c>
    </row>
    <row r="233" spans="1:12" x14ac:dyDescent="0.25">
      <c r="A233" t="s">
        <v>922</v>
      </c>
      <c r="B233">
        <v>2</v>
      </c>
      <c r="C233" t="s">
        <v>922</v>
      </c>
      <c r="D233">
        <v>0</v>
      </c>
      <c r="F233" t="s">
        <v>509</v>
      </c>
      <c r="G233">
        <v>0</v>
      </c>
      <c r="H233">
        <v>0</v>
      </c>
      <c r="I233">
        <v>0</v>
      </c>
      <c r="J233">
        <v>0</v>
      </c>
      <c r="K233" t="s">
        <v>922</v>
      </c>
      <c r="L233">
        <v>0</v>
      </c>
    </row>
    <row r="234" spans="1:12" x14ac:dyDescent="0.25">
      <c r="A234" t="s">
        <v>923</v>
      </c>
      <c r="B234">
        <v>1</v>
      </c>
      <c r="C234" t="s">
        <v>923</v>
      </c>
      <c r="D234">
        <v>1</v>
      </c>
      <c r="F234" t="s">
        <v>510</v>
      </c>
      <c r="G234">
        <v>0</v>
      </c>
      <c r="H234">
        <v>0</v>
      </c>
      <c r="I234">
        <v>0</v>
      </c>
      <c r="J234">
        <v>0</v>
      </c>
      <c r="K234" t="s">
        <v>923</v>
      </c>
      <c r="L234">
        <v>1</v>
      </c>
    </row>
    <row r="235" spans="1:12" x14ac:dyDescent="0.25">
      <c r="A235" t="s">
        <v>924</v>
      </c>
      <c r="B235">
        <v>1</v>
      </c>
      <c r="C235" t="s">
        <v>924</v>
      </c>
      <c r="D235">
        <v>1</v>
      </c>
      <c r="F235" t="s">
        <v>511</v>
      </c>
      <c r="G235">
        <v>0</v>
      </c>
      <c r="H235">
        <v>0</v>
      </c>
      <c r="I235">
        <v>0</v>
      </c>
      <c r="J235">
        <v>0</v>
      </c>
      <c r="K235" t="s">
        <v>924</v>
      </c>
      <c r="L235">
        <v>1</v>
      </c>
    </row>
    <row r="236" spans="1:12" x14ac:dyDescent="0.25">
      <c r="A236" t="s">
        <v>925</v>
      </c>
      <c r="B236">
        <v>3</v>
      </c>
      <c r="C236" t="s">
        <v>925</v>
      </c>
      <c r="D236">
        <v>3</v>
      </c>
      <c r="F236" t="s">
        <v>512</v>
      </c>
      <c r="G236">
        <v>0</v>
      </c>
      <c r="H236">
        <v>0</v>
      </c>
      <c r="I236">
        <v>0</v>
      </c>
      <c r="J236">
        <v>0</v>
      </c>
      <c r="K236" t="s">
        <v>925</v>
      </c>
      <c r="L236">
        <v>3</v>
      </c>
    </row>
    <row r="237" spans="1:12" x14ac:dyDescent="0.25">
      <c r="A237" t="s">
        <v>939</v>
      </c>
      <c r="B237">
        <v>3</v>
      </c>
      <c r="C237" t="s">
        <v>939</v>
      </c>
      <c r="D237">
        <v>3</v>
      </c>
      <c r="F237" t="s">
        <v>513</v>
      </c>
      <c r="G237">
        <v>0</v>
      </c>
      <c r="H237">
        <v>0</v>
      </c>
      <c r="I237">
        <v>0</v>
      </c>
      <c r="J237">
        <v>0</v>
      </c>
      <c r="K237" t="s">
        <v>939</v>
      </c>
      <c r="L237">
        <v>3</v>
      </c>
    </row>
    <row r="238" spans="1:12" x14ac:dyDescent="0.25">
      <c r="A238" t="s">
        <v>940</v>
      </c>
      <c r="B238">
        <v>2</v>
      </c>
      <c r="C238" t="s">
        <v>940</v>
      </c>
      <c r="D238">
        <v>2</v>
      </c>
      <c r="F238" t="s">
        <v>514</v>
      </c>
      <c r="G238">
        <v>0</v>
      </c>
      <c r="H238">
        <v>0</v>
      </c>
      <c r="I238">
        <v>0</v>
      </c>
      <c r="J238">
        <v>0</v>
      </c>
      <c r="K238" t="s">
        <v>940</v>
      </c>
      <c r="L238">
        <v>2</v>
      </c>
    </row>
    <row r="239" spans="1:12" x14ac:dyDescent="0.25">
      <c r="A239" t="s">
        <v>943</v>
      </c>
      <c r="B239">
        <v>3</v>
      </c>
      <c r="C239" t="s">
        <v>943</v>
      </c>
      <c r="D239">
        <v>3</v>
      </c>
      <c r="F239" t="s">
        <v>515</v>
      </c>
      <c r="G239">
        <v>0</v>
      </c>
      <c r="H239">
        <v>0</v>
      </c>
      <c r="I239">
        <v>0</v>
      </c>
      <c r="J239">
        <v>0</v>
      </c>
      <c r="K239" t="s">
        <v>943</v>
      </c>
      <c r="L239">
        <v>3</v>
      </c>
    </row>
    <row r="240" spans="1:12" x14ac:dyDescent="0.25">
      <c r="A240">
        <v>869291</v>
      </c>
      <c r="B240">
        <v>1</v>
      </c>
      <c r="C240">
        <v>869291</v>
      </c>
      <c r="D240">
        <v>1</v>
      </c>
      <c r="F240" t="s">
        <v>516</v>
      </c>
      <c r="G240">
        <v>0</v>
      </c>
      <c r="H240">
        <v>0</v>
      </c>
      <c r="I240">
        <v>0</v>
      </c>
      <c r="J240">
        <v>0</v>
      </c>
      <c r="K240">
        <v>869291</v>
      </c>
      <c r="L240">
        <v>1</v>
      </c>
    </row>
    <row r="241" spans="1:12" x14ac:dyDescent="0.25">
      <c r="A241">
        <v>869553</v>
      </c>
      <c r="B241">
        <v>0</v>
      </c>
      <c r="C241">
        <v>869553</v>
      </c>
      <c r="D241">
        <v>0</v>
      </c>
      <c r="F241" t="s">
        <v>517</v>
      </c>
      <c r="G241">
        <v>0</v>
      </c>
      <c r="H241">
        <v>0</v>
      </c>
      <c r="I241">
        <v>0</v>
      </c>
      <c r="J241">
        <v>0</v>
      </c>
      <c r="K241">
        <v>869553</v>
      </c>
      <c r="L241">
        <v>0</v>
      </c>
    </row>
    <row r="242" spans="1:12" x14ac:dyDescent="0.25">
      <c r="A242">
        <v>773775</v>
      </c>
      <c r="B242">
        <v>8</v>
      </c>
      <c r="C242">
        <v>773775</v>
      </c>
      <c r="D242">
        <v>0</v>
      </c>
      <c r="F242" t="s">
        <v>518</v>
      </c>
      <c r="G242">
        <v>0</v>
      </c>
      <c r="H242">
        <v>0</v>
      </c>
      <c r="I242">
        <v>0</v>
      </c>
      <c r="J242">
        <v>0</v>
      </c>
      <c r="K242">
        <v>773775</v>
      </c>
      <c r="L242">
        <v>0</v>
      </c>
    </row>
    <row r="243" spans="1:12" x14ac:dyDescent="0.25">
      <c r="A243" t="s">
        <v>926</v>
      </c>
      <c r="B243">
        <v>4</v>
      </c>
      <c r="C243" t="s">
        <v>926</v>
      </c>
      <c r="D243">
        <v>4</v>
      </c>
      <c r="F243" t="s">
        <v>519</v>
      </c>
      <c r="G243">
        <v>0</v>
      </c>
      <c r="H243">
        <v>0</v>
      </c>
      <c r="I243">
        <v>0</v>
      </c>
      <c r="J243">
        <v>0</v>
      </c>
      <c r="K243" t="s">
        <v>926</v>
      </c>
      <c r="L243">
        <v>4</v>
      </c>
    </row>
    <row r="244" spans="1:12" x14ac:dyDescent="0.25">
      <c r="A244">
        <v>881118</v>
      </c>
      <c r="B244">
        <v>114</v>
      </c>
      <c r="C244">
        <v>881118</v>
      </c>
      <c r="D244">
        <v>0</v>
      </c>
      <c r="F244" t="s">
        <v>520</v>
      </c>
      <c r="G244">
        <v>0</v>
      </c>
      <c r="H244">
        <v>0</v>
      </c>
      <c r="I244">
        <v>0</v>
      </c>
      <c r="J244">
        <v>0</v>
      </c>
      <c r="K244">
        <v>881118</v>
      </c>
      <c r="L244">
        <v>0</v>
      </c>
    </row>
    <row r="245" spans="1:12" x14ac:dyDescent="0.25">
      <c r="A245" t="s">
        <v>877</v>
      </c>
      <c r="B245">
        <v>3</v>
      </c>
      <c r="C245" t="s">
        <v>877</v>
      </c>
      <c r="D245">
        <v>3</v>
      </c>
      <c r="F245" t="s">
        <v>521</v>
      </c>
      <c r="G245">
        <v>0</v>
      </c>
      <c r="H245">
        <v>0</v>
      </c>
      <c r="I245">
        <v>0</v>
      </c>
      <c r="J245">
        <v>0</v>
      </c>
      <c r="K245" t="s">
        <v>877</v>
      </c>
      <c r="L245">
        <v>3</v>
      </c>
    </row>
    <row r="246" spans="1:12" x14ac:dyDescent="0.25">
      <c r="A246" t="s">
        <v>1143</v>
      </c>
      <c r="B246">
        <v>5</v>
      </c>
      <c r="C246" t="s">
        <v>1143</v>
      </c>
      <c r="D246">
        <v>5</v>
      </c>
      <c r="F246" t="s">
        <v>522</v>
      </c>
      <c r="G246">
        <v>0</v>
      </c>
      <c r="H246">
        <v>0</v>
      </c>
      <c r="I246">
        <v>0</v>
      </c>
      <c r="J246">
        <v>0</v>
      </c>
      <c r="K246" t="s">
        <v>1143</v>
      </c>
      <c r="L246">
        <v>5</v>
      </c>
    </row>
    <row r="247" spans="1:12" x14ac:dyDescent="0.25">
      <c r="A247" t="s">
        <v>928</v>
      </c>
      <c r="B247">
        <v>1</v>
      </c>
      <c r="C247" t="s">
        <v>928</v>
      </c>
      <c r="D247">
        <v>1</v>
      </c>
      <c r="F247" t="s">
        <v>523</v>
      </c>
      <c r="G247">
        <v>0</v>
      </c>
      <c r="H247">
        <v>0</v>
      </c>
      <c r="I247">
        <v>0</v>
      </c>
      <c r="J247">
        <v>0</v>
      </c>
      <c r="K247" t="s">
        <v>928</v>
      </c>
      <c r="L247">
        <v>1</v>
      </c>
    </row>
    <row r="248" spans="1:12" x14ac:dyDescent="0.25">
      <c r="A248" t="s">
        <v>929</v>
      </c>
      <c r="B248">
        <v>2</v>
      </c>
      <c r="C248" t="s">
        <v>929</v>
      </c>
      <c r="D248">
        <v>2</v>
      </c>
      <c r="F248" t="s">
        <v>524</v>
      </c>
      <c r="G248">
        <v>0</v>
      </c>
      <c r="H248">
        <v>0</v>
      </c>
      <c r="I248">
        <v>0</v>
      </c>
      <c r="J248">
        <v>0</v>
      </c>
      <c r="K248" t="s">
        <v>929</v>
      </c>
      <c r="L248">
        <v>2</v>
      </c>
    </row>
    <row r="249" spans="1:12" x14ac:dyDescent="0.25">
      <c r="A249" t="s">
        <v>948</v>
      </c>
      <c r="B249">
        <v>4</v>
      </c>
      <c r="C249" t="s">
        <v>948</v>
      </c>
      <c r="D249">
        <v>2</v>
      </c>
      <c r="F249" t="s">
        <v>525</v>
      </c>
      <c r="G249">
        <v>0</v>
      </c>
      <c r="H249">
        <v>0</v>
      </c>
      <c r="I249">
        <v>0</v>
      </c>
      <c r="J249">
        <v>0</v>
      </c>
      <c r="K249" t="s">
        <v>948</v>
      </c>
      <c r="L249">
        <v>2</v>
      </c>
    </row>
    <row r="250" spans="1:12" x14ac:dyDescent="0.25">
      <c r="A250" t="s">
        <v>930</v>
      </c>
      <c r="B250">
        <v>1</v>
      </c>
      <c r="C250" t="s">
        <v>930</v>
      </c>
      <c r="D250">
        <v>1</v>
      </c>
      <c r="F250" t="s">
        <v>526</v>
      </c>
      <c r="G250">
        <v>0</v>
      </c>
      <c r="H250">
        <v>0</v>
      </c>
      <c r="I250">
        <v>0</v>
      </c>
      <c r="J250">
        <v>0</v>
      </c>
      <c r="K250" t="s">
        <v>930</v>
      </c>
      <c r="L250">
        <v>1</v>
      </c>
    </row>
    <row r="251" spans="1:12" x14ac:dyDescent="0.25">
      <c r="A251" t="s">
        <v>932</v>
      </c>
      <c r="B251">
        <v>1</v>
      </c>
      <c r="C251" t="s">
        <v>932</v>
      </c>
      <c r="D251">
        <v>1</v>
      </c>
      <c r="F251" t="s">
        <v>527</v>
      </c>
      <c r="G251">
        <v>0</v>
      </c>
      <c r="H251">
        <v>0</v>
      </c>
      <c r="I251">
        <v>0</v>
      </c>
      <c r="J251">
        <v>0</v>
      </c>
      <c r="K251" t="s">
        <v>932</v>
      </c>
      <c r="L251">
        <v>1</v>
      </c>
    </row>
    <row r="252" spans="1:12" x14ac:dyDescent="0.25">
      <c r="A252">
        <v>877932</v>
      </c>
      <c r="B252">
        <v>0</v>
      </c>
      <c r="C252">
        <v>877932</v>
      </c>
      <c r="D252">
        <v>0</v>
      </c>
      <c r="F252" t="s">
        <v>528</v>
      </c>
      <c r="G252">
        <v>0</v>
      </c>
      <c r="H252">
        <v>0</v>
      </c>
      <c r="I252">
        <v>0</v>
      </c>
      <c r="J252">
        <v>4</v>
      </c>
      <c r="K252">
        <v>877932</v>
      </c>
      <c r="L252">
        <v>0</v>
      </c>
    </row>
    <row r="253" spans="1:12" x14ac:dyDescent="0.25">
      <c r="A253" t="s">
        <v>952</v>
      </c>
      <c r="B253">
        <v>0.70000000000000007</v>
      </c>
      <c r="C253" t="s">
        <v>952</v>
      </c>
      <c r="D253">
        <v>0</v>
      </c>
      <c r="F253" t="s">
        <v>529</v>
      </c>
      <c r="G253">
        <v>0</v>
      </c>
      <c r="H253">
        <v>0</v>
      </c>
      <c r="I253">
        <v>0</v>
      </c>
      <c r="J253">
        <v>0</v>
      </c>
      <c r="K253" t="s">
        <v>952</v>
      </c>
      <c r="L253">
        <v>0</v>
      </c>
    </row>
    <row r="254" spans="1:12" x14ac:dyDescent="0.25">
      <c r="A254" t="s">
        <v>953</v>
      </c>
      <c r="B254">
        <v>3</v>
      </c>
      <c r="C254" t="s">
        <v>953</v>
      </c>
      <c r="D254">
        <v>1</v>
      </c>
      <c r="F254" t="s">
        <v>530</v>
      </c>
      <c r="G254">
        <v>0</v>
      </c>
      <c r="H254">
        <v>0</v>
      </c>
      <c r="I254">
        <v>0</v>
      </c>
      <c r="J254">
        <v>0</v>
      </c>
      <c r="K254" t="s">
        <v>953</v>
      </c>
      <c r="L254">
        <v>1</v>
      </c>
    </row>
    <row r="255" spans="1:12" x14ac:dyDescent="0.25">
      <c r="A255" t="s">
        <v>879</v>
      </c>
      <c r="B255">
        <v>1</v>
      </c>
      <c r="C255" t="s">
        <v>879</v>
      </c>
      <c r="D255">
        <v>1</v>
      </c>
      <c r="F255" t="s">
        <v>531</v>
      </c>
      <c r="G255">
        <v>0</v>
      </c>
      <c r="H255">
        <v>0</v>
      </c>
      <c r="I255">
        <v>0</v>
      </c>
      <c r="J255">
        <v>0</v>
      </c>
      <c r="K255" t="s">
        <v>879</v>
      </c>
      <c r="L255">
        <v>1</v>
      </c>
    </row>
    <row r="256" spans="1:12" x14ac:dyDescent="0.25">
      <c r="A256" t="s">
        <v>902</v>
      </c>
      <c r="B256">
        <v>1</v>
      </c>
      <c r="C256" t="s">
        <v>902</v>
      </c>
      <c r="D256">
        <v>1</v>
      </c>
      <c r="F256" t="s">
        <v>532</v>
      </c>
      <c r="G256">
        <v>0</v>
      </c>
      <c r="H256">
        <v>0</v>
      </c>
      <c r="I256">
        <v>0</v>
      </c>
      <c r="J256">
        <v>0</v>
      </c>
      <c r="K256" t="s">
        <v>902</v>
      </c>
      <c r="L256">
        <v>1</v>
      </c>
    </row>
    <row r="257" spans="1:12" x14ac:dyDescent="0.25">
      <c r="A257">
        <v>881119</v>
      </c>
      <c r="B257">
        <v>0</v>
      </c>
      <c r="C257">
        <v>881119</v>
      </c>
      <c r="D257">
        <v>0</v>
      </c>
      <c r="F257" t="s">
        <v>533</v>
      </c>
      <c r="G257">
        <v>0</v>
      </c>
      <c r="H257">
        <v>0</v>
      </c>
      <c r="I257">
        <v>0</v>
      </c>
      <c r="J257">
        <v>0</v>
      </c>
      <c r="K257">
        <v>881119</v>
      </c>
      <c r="L257">
        <v>0</v>
      </c>
    </row>
    <row r="258" spans="1:12" x14ac:dyDescent="0.25">
      <c r="A258" t="s">
        <v>905</v>
      </c>
      <c r="B258">
        <v>11</v>
      </c>
      <c r="C258" t="s">
        <v>905</v>
      </c>
      <c r="D258">
        <v>11</v>
      </c>
      <c r="F258" t="s">
        <v>534</v>
      </c>
      <c r="G258">
        <v>0</v>
      </c>
      <c r="H258">
        <v>0</v>
      </c>
      <c r="I258">
        <v>0</v>
      </c>
      <c r="J258">
        <v>0</v>
      </c>
      <c r="K258" t="s">
        <v>905</v>
      </c>
      <c r="L258">
        <v>9</v>
      </c>
    </row>
    <row r="259" spans="1:12" x14ac:dyDescent="0.25">
      <c r="A259" t="s">
        <v>286</v>
      </c>
      <c r="B259">
        <v>1</v>
      </c>
      <c r="C259" t="s">
        <v>286</v>
      </c>
      <c r="D259">
        <v>1</v>
      </c>
      <c r="F259" t="s">
        <v>535</v>
      </c>
      <c r="G259">
        <v>0</v>
      </c>
      <c r="H259">
        <v>0</v>
      </c>
      <c r="I259">
        <v>0</v>
      </c>
      <c r="J259">
        <v>0</v>
      </c>
      <c r="K259" t="s">
        <v>286</v>
      </c>
      <c r="L259">
        <v>1</v>
      </c>
    </row>
    <row r="260" spans="1:12" x14ac:dyDescent="0.25">
      <c r="A260" t="s">
        <v>884</v>
      </c>
      <c r="B260">
        <v>0</v>
      </c>
      <c r="C260" t="s">
        <v>884</v>
      </c>
      <c r="D260">
        <v>0</v>
      </c>
      <c r="F260" t="s">
        <v>536</v>
      </c>
      <c r="G260">
        <v>0</v>
      </c>
      <c r="H260">
        <v>0</v>
      </c>
      <c r="I260">
        <v>0</v>
      </c>
      <c r="J260">
        <v>0</v>
      </c>
      <c r="K260" t="s">
        <v>884</v>
      </c>
      <c r="L260">
        <v>0</v>
      </c>
    </row>
    <row r="261" spans="1:12" x14ac:dyDescent="0.25">
      <c r="A261" t="s">
        <v>886</v>
      </c>
      <c r="B261">
        <v>2</v>
      </c>
      <c r="C261" t="s">
        <v>886</v>
      </c>
      <c r="D261">
        <v>2</v>
      </c>
      <c r="F261" t="s">
        <v>537</v>
      </c>
      <c r="G261">
        <v>0</v>
      </c>
      <c r="H261">
        <v>0</v>
      </c>
      <c r="I261">
        <v>0</v>
      </c>
      <c r="J261">
        <v>0</v>
      </c>
      <c r="K261" t="s">
        <v>886</v>
      </c>
      <c r="L261">
        <v>2</v>
      </c>
    </row>
    <row r="262" spans="1:12" x14ac:dyDescent="0.25">
      <c r="A262" t="s">
        <v>887</v>
      </c>
      <c r="B262">
        <v>1</v>
      </c>
      <c r="C262" t="s">
        <v>887</v>
      </c>
      <c r="D262">
        <v>1</v>
      </c>
      <c r="F262" t="s">
        <v>538</v>
      </c>
      <c r="G262">
        <v>0</v>
      </c>
      <c r="H262">
        <v>0</v>
      </c>
      <c r="I262">
        <v>0</v>
      </c>
      <c r="J262">
        <v>0</v>
      </c>
      <c r="K262" t="s">
        <v>887</v>
      </c>
      <c r="L262">
        <v>1</v>
      </c>
    </row>
    <row r="263" spans="1:12" x14ac:dyDescent="0.25">
      <c r="A263" t="s">
        <v>888</v>
      </c>
      <c r="B263">
        <v>1</v>
      </c>
      <c r="C263" t="s">
        <v>888</v>
      </c>
      <c r="D263">
        <v>1</v>
      </c>
      <c r="F263" t="s">
        <v>539</v>
      </c>
      <c r="G263">
        <v>0</v>
      </c>
      <c r="H263">
        <v>0</v>
      </c>
      <c r="I263">
        <v>0</v>
      </c>
      <c r="J263">
        <v>0</v>
      </c>
      <c r="K263" t="s">
        <v>888</v>
      </c>
      <c r="L263">
        <v>1</v>
      </c>
    </row>
    <row r="264" spans="1:12" x14ac:dyDescent="0.25">
      <c r="A264">
        <v>880912</v>
      </c>
      <c r="B264">
        <v>1</v>
      </c>
      <c r="C264">
        <v>880912</v>
      </c>
      <c r="D264">
        <v>0</v>
      </c>
      <c r="F264" t="s">
        <v>540</v>
      </c>
      <c r="G264">
        <v>0</v>
      </c>
      <c r="H264">
        <v>0</v>
      </c>
      <c r="I264">
        <v>0</v>
      </c>
      <c r="J264">
        <v>0</v>
      </c>
      <c r="K264">
        <v>880912</v>
      </c>
      <c r="L264">
        <v>0</v>
      </c>
    </row>
    <row r="265" spans="1:12" x14ac:dyDescent="0.25">
      <c r="A265">
        <v>880946</v>
      </c>
      <c r="B265">
        <v>3</v>
      </c>
      <c r="C265">
        <v>880946</v>
      </c>
      <c r="D265">
        <v>0</v>
      </c>
      <c r="F265" t="s">
        <v>541</v>
      </c>
      <c r="G265">
        <v>0</v>
      </c>
      <c r="H265">
        <v>0</v>
      </c>
      <c r="I265">
        <v>0</v>
      </c>
      <c r="J265">
        <v>0</v>
      </c>
      <c r="K265">
        <v>880946</v>
      </c>
      <c r="L265">
        <v>0</v>
      </c>
    </row>
    <row r="266" spans="1:12" x14ac:dyDescent="0.25">
      <c r="A266">
        <v>874946</v>
      </c>
      <c r="B266">
        <v>0</v>
      </c>
      <c r="C266">
        <v>874946</v>
      </c>
      <c r="D266">
        <v>0</v>
      </c>
      <c r="F266" t="s">
        <v>542</v>
      </c>
      <c r="G266">
        <v>0</v>
      </c>
      <c r="H266">
        <v>0</v>
      </c>
      <c r="I266">
        <v>0</v>
      </c>
      <c r="J266">
        <v>0</v>
      </c>
      <c r="K266">
        <v>874946</v>
      </c>
      <c r="L266">
        <v>0</v>
      </c>
    </row>
    <row r="267" spans="1:12" x14ac:dyDescent="0.25">
      <c r="A267" t="s">
        <v>954</v>
      </c>
      <c r="B267">
        <v>0</v>
      </c>
      <c r="C267" t="s">
        <v>954</v>
      </c>
      <c r="D267">
        <v>0</v>
      </c>
      <c r="F267" t="s">
        <v>543</v>
      </c>
      <c r="G267">
        <v>0</v>
      </c>
      <c r="H267">
        <v>0</v>
      </c>
      <c r="I267">
        <v>0</v>
      </c>
      <c r="J267">
        <v>0</v>
      </c>
      <c r="K267" t="s">
        <v>954</v>
      </c>
      <c r="L267">
        <v>0</v>
      </c>
    </row>
    <row r="268" spans="1:12" x14ac:dyDescent="0.25">
      <c r="A268" t="s">
        <v>892</v>
      </c>
      <c r="B268">
        <v>124.77777777777777</v>
      </c>
      <c r="C268" t="s">
        <v>892</v>
      </c>
      <c r="D268">
        <v>0.77777777777777146</v>
      </c>
      <c r="F268" t="s">
        <v>544</v>
      </c>
      <c r="G268">
        <v>0</v>
      </c>
      <c r="H268">
        <v>0</v>
      </c>
      <c r="I268">
        <v>0</v>
      </c>
      <c r="J268">
        <v>0</v>
      </c>
      <c r="K268" t="s">
        <v>892</v>
      </c>
      <c r="L268">
        <v>0.77777777777777146</v>
      </c>
    </row>
    <row r="269" spans="1:12" x14ac:dyDescent="0.25">
      <c r="A269">
        <v>885120</v>
      </c>
      <c r="B269">
        <v>30</v>
      </c>
      <c r="C269">
        <v>885120</v>
      </c>
      <c r="D269">
        <v>28</v>
      </c>
      <c r="F269" t="s">
        <v>545</v>
      </c>
      <c r="G269">
        <v>0</v>
      </c>
      <c r="H269">
        <v>0</v>
      </c>
      <c r="I269">
        <v>0</v>
      </c>
      <c r="J269">
        <v>0</v>
      </c>
      <c r="K269">
        <v>885120</v>
      </c>
      <c r="L269">
        <v>27</v>
      </c>
    </row>
    <row r="270" spans="1:12" x14ac:dyDescent="0.25">
      <c r="A270">
        <v>885194</v>
      </c>
      <c r="B270">
        <v>0</v>
      </c>
      <c r="C270">
        <v>885194</v>
      </c>
      <c r="D270">
        <v>0</v>
      </c>
      <c r="F270" t="s">
        <v>546</v>
      </c>
      <c r="G270">
        <v>0</v>
      </c>
      <c r="H270">
        <v>0</v>
      </c>
      <c r="I270">
        <v>0</v>
      </c>
      <c r="J270">
        <v>0</v>
      </c>
      <c r="K270">
        <v>885194</v>
      </c>
      <c r="L270">
        <v>0</v>
      </c>
    </row>
    <row r="271" spans="1:12" x14ac:dyDescent="0.25">
      <c r="A271">
        <v>874950</v>
      </c>
      <c r="B271">
        <v>0</v>
      </c>
      <c r="C271">
        <v>874950</v>
      </c>
      <c r="D271">
        <v>0</v>
      </c>
      <c r="F271" t="s">
        <v>547</v>
      </c>
      <c r="G271">
        <v>0</v>
      </c>
      <c r="H271">
        <v>0</v>
      </c>
      <c r="I271">
        <v>0</v>
      </c>
      <c r="J271">
        <v>0</v>
      </c>
      <c r="K271">
        <v>874950</v>
      </c>
      <c r="L271">
        <v>0</v>
      </c>
    </row>
    <row r="272" spans="1:12" x14ac:dyDescent="0.25">
      <c r="A272">
        <v>803820</v>
      </c>
      <c r="B272">
        <v>0</v>
      </c>
      <c r="C272">
        <v>803820</v>
      </c>
      <c r="D272">
        <v>0</v>
      </c>
      <c r="F272" t="s">
        <v>548</v>
      </c>
      <c r="G272">
        <v>0</v>
      </c>
      <c r="H272">
        <v>0</v>
      </c>
      <c r="I272">
        <v>0</v>
      </c>
      <c r="J272">
        <v>0</v>
      </c>
      <c r="K272">
        <v>803820</v>
      </c>
      <c r="L272">
        <v>0</v>
      </c>
    </row>
    <row r="273" spans="1:12" x14ac:dyDescent="0.25">
      <c r="A273">
        <v>881285</v>
      </c>
      <c r="B273">
        <v>148</v>
      </c>
      <c r="C273">
        <v>881285</v>
      </c>
      <c r="D273">
        <v>60</v>
      </c>
      <c r="F273" t="s">
        <v>549</v>
      </c>
      <c r="G273">
        <v>0</v>
      </c>
      <c r="H273">
        <v>0</v>
      </c>
      <c r="I273">
        <v>0</v>
      </c>
      <c r="J273">
        <v>0</v>
      </c>
      <c r="K273">
        <v>881285</v>
      </c>
      <c r="L273">
        <v>0</v>
      </c>
    </row>
    <row r="274" spans="1:12" x14ac:dyDescent="0.25">
      <c r="A274" t="s">
        <v>965</v>
      </c>
      <c r="B274">
        <v>12</v>
      </c>
      <c r="C274" t="s">
        <v>965</v>
      </c>
      <c r="D274">
        <v>12</v>
      </c>
      <c r="F274" t="s">
        <v>550</v>
      </c>
      <c r="G274">
        <v>0</v>
      </c>
      <c r="H274">
        <v>0</v>
      </c>
      <c r="I274">
        <v>0</v>
      </c>
      <c r="J274">
        <v>0</v>
      </c>
      <c r="K274" t="s">
        <v>965</v>
      </c>
      <c r="L274">
        <v>12</v>
      </c>
    </row>
    <row r="275" spans="1:12" x14ac:dyDescent="0.25">
      <c r="A275" t="s">
        <v>968</v>
      </c>
      <c r="B275">
        <v>0</v>
      </c>
      <c r="C275" t="s">
        <v>968</v>
      </c>
      <c r="D275">
        <v>0</v>
      </c>
      <c r="F275" t="s">
        <v>551</v>
      </c>
      <c r="G275">
        <v>0</v>
      </c>
      <c r="H275">
        <v>0</v>
      </c>
      <c r="I275">
        <v>0</v>
      </c>
      <c r="J275">
        <v>0</v>
      </c>
      <c r="K275" t="s">
        <v>968</v>
      </c>
      <c r="L275">
        <v>0</v>
      </c>
    </row>
    <row r="276" spans="1:12" x14ac:dyDescent="0.25">
      <c r="A276" t="s">
        <v>987</v>
      </c>
      <c r="B276">
        <v>0</v>
      </c>
      <c r="C276" t="s">
        <v>987</v>
      </c>
      <c r="D276">
        <v>0</v>
      </c>
      <c r="F276" t="s">
        <v>552</v>
      </c>
      <c r="G276">
        <v>0</v>
      </c>
      <c r="H276">
        <v>0</v>
      </c>
      <c r="I276">
        <v>0</v>
      </c>
      <c r="J276">
        <v>0</v>
      </c>
      <c r="K276" t="s">
        <v>987</v>
      </c>
      <c r="L276">
        <v>0</v>
      </c>
    </row>
    <row r="277" spans="1:12" x14ac:dyDescent="0.25">
      <c r="A277" t="s">
        <v>988</v>
      </c>
      <c r="B277">
        <v>0</v>
      </c>
      <c r="C277" t="s">
        <v>988</v>
      </c>
      <c r="D277">
        <v>0</v>
      </c>
      <c r="F277" t="s">
        <v>553</v>
      </c>
      <c r="G277">
        <v>0</v>
      </c>
      <c r="H277">
        <v>0</v>
      </c>
      <c r="I277">
        <v>0</v>
      </c>
      <c r="J277">
        <v>0</v>
      </c>
      <c r="K277" t="s">
        <v>988</v>
      </c>
      <c r="L277">
        <v>0</v>
      </c>
    </row>
    <row r="278" spans="1:12" x14ac:dyDescent="0.25">
      <c r="A278" t="s">
        <v>989</v>
      </c>
      <c r="B278">
        <v>0</v>
      </c>
      <c r="C278" t="s">
        <v>989</v>
      </c>
      <c r="D278">
        <v>0</v>
      </c>
      <c r="F278" t="s">
        <v>554</v>
      </c>
      <c r="G278">
        <v>0</v>
      </c>
      <c r="H278">
        <v>0</v>
      </c>
      <c r="I278">
        <v>0</v>
      </c>
      <c r="J278">
        <v>0</v>
      </c>
      <c r="K278" t="s">
        <v>989</v>
      </c>
      <c r="L278">
        <v>0</v>
      </c>
    </row>
    <row r="279" spans="1:12" x14ac:dyDescent="0.25">
      <c r="A279" t="s">
        <v>990</v>
      </c>
      <c r="B279">
        <v>0</v>
      </c>
      <c r="C279" t="s">
        <v>990</v>
      </c>
      <c r="D279">
        <v>0</v>
      </c>
      <c r="F279" t="s">
        <v>555</v>
      </c>
      <c r="G279">
        <v>0</v>
      </c>
      <c r="H279">
        <v>0</v>
      </c>
      <c r="I279">
        <v>0</v>
      </c>
      <c r="J279">
        <v>0</v>
      </c>
      <c r="K279" t="s">
        <v>990</v>
      </c>
      <c r="L279">
        <v>0</v>
      </c>
    </row>
    <row r="280" spans="1:12" x14ac:dyDescent="0.25">
      <c r="A280">
        <v>881568</v>
      </c>
      <c r="B280">
        <v>0</v>
      </c>
      <c r="C280">
        <v>881568</v>
      </c>
      <c r="D280">
        <v>0</v>
      </c>
      <c r="F280" t="s">
        <v>556</v>
      </c>
      <c r="G280">
        <v>0</v>
      </c>
      <c r="H280">
        <v>0</v>
      </c>
      <c r="I280">
        <v>0</v>
      </c>
      <c r="J280">
        <v>0</v>
      </c>
      <c r="K280">
        <v>881568</v>
      </c>
      <c r="L280">
        <v>0</v>
      </c>
    </row>
    <row r="281" spans="1:12" x14ac:dyDescent="0.25">
      <c r="A281">
        <v>550001</v>
      </c>
      <c r="B281">
        <v>0</v>
      </c>
      <c r="C281">
        <v>550001</v>
      </c>
      <c r="D281">
        <v>0</v>
      </c>
      <c r="F281" t="s">
        <v>557</v>
      </c>
      <c r="G281">
        <v>0</v>
      </c>
      <c r="H281">
        <v>0</v>
      </c>
      <c r="I281">
        <v>0</v>
      </c>
      <c r="J281">
        <v>0</v>
      </c>
      <c r="K281">
        <v>550001</v>
      </c>
      <c r="L281">
        <v>0</v>
      </c>
    </row>
    <row r="282" spans="1:12" x14ac:dyDescent="0.25">
      <c r="A282">
        <v>450001</v>
      </c>
      <c r="B282">
        <v>0</v>
      </c>
      <c r="C282">
        <v>450001</v>
      </c>
      <c r="D282">
        <v>0</v>
      </c>
      <c r="F282" t="s">
        <v>558</v>
      </c>
      <c r="G282">
        <v>0</v>
      </c>
      <c r="H282">
        <v>0</v>
      </c>
      <c r="I282">
        <v>0</v>
      </c>
      <c r="J282">
        <v>0</v>
      </c>
      <c r="K282">
        <v>450001</v>
      </c>
      <c r="L282">
        <v>0</v>
      </c>
    </row>
    <row r="283" spans="1:12" x14ac:dyDescent="0.25">
      <c r="A283">
        <v>450013</v>
      </c>
      <c r="B283">
        <v>97</v>
      </c>
      <c r="C283">
        <v>450013</v>
      </c>
      <c r="D283">
        <v>4134</v>
      </c>
      <c r="F283" t="s">
        <v>559</v>
      </c>
      <c r="G283">
        <v>0</v>
      </c>
      <c r="H283">
        <v>0</v>
      </c>
      <c r="I283">
        <v>0</v>
      </c>
      <c r="J283">
        <v>0</v>
      </c>
      <c r="K283">
        <v>450013</v>
      </c>
      <c r="L283">
        <v>2938</v>
      </c>
    </row>
    <row r="284" spans="1:12" x14ac:dyDescent="0.25">
      <c r="A284">
        <v>450012</v>
      </c>
      <c r="B284">
        <v>49</v>
      </c>
      <c r="C284">
        <v>450012</v>
      </c>
      <c r="D284">
        <v>123</v>
      </c>
      <c r="F284" t="s">
        <v>560</v>
      </c>
      <c r="G284">
        <v>0</v>
      </c>
      <c r="H284">
        <v>0</v>
      </c>
      <c r="I284">
        <v>0</v>
      </c>
      <c r="J284">
        <v>0</v>
      </c>
      <c r="K284">
        <v>450012</v>
      </c>
      <c r="L284">
        <v>51</v>
      </c>
    </row>
    <row r="285" spans="1:12" x14ac:dyDescent="0.25">
      <c r="A285">
        <v>887715</v>
      </c>
      <c r="B285">
        <v>0</v>
      </c>
      <c r="C285">
        <v>887715</v>
      </c>
      <c r="D285">
        <v>0</v>
      </c>
      <c r="F285" t="s">
        <v>561</v>
      </c>
      <c r="G285">
        <v>0</v>
      </c>
      <c r="H285">
        <v>0</v>
      </c>
      <c r="I285">
        <v>0</v>
      </c>
      <c r="J285">
        <v>0</v>
      </c>
      <c r="K285">
        <v>887715</v>
      </c>
      <c r="L285">
        <v>0</v>
      </c>
    </row>
    <row r="286" spans="1:12" x14ac:dyDescent="0.25">
      <c r="A286">
        <v>887517</v>
      </c>
      <c r="B286">
        <v>3</v>
      </c>
      <c r="C286">
        <v>887517</v>
      </c>
      <c r="D286">
        <v>0</v>
      </c>
      <c r="F286" t="s">
        <v>562</v>
      </c>
      <c r="G286">
        <v>0</v>
      </c>
      <c r="H286">
        <v>0</v>
      </c>
      <c r="I286">
        <v>0</v>
      </c>
      <c r="J286">
        <v>0</v>
      </c>
      <c r="K286">
        <v>887517</v>
      </c>
      <c r="L286">
        <v>0</v>
      </c>
    </row>
    <row r="287" spans="1:12" x14ac:dyDescent="0.25">
      <c r="A287">
        <v>150035</v>
      </c>
      <c r="B287">
        <v>131</v>
      </c>
      <c r="C287">
        <v>150035</v>
      </c>
      <c r="D287">
        <v>49</v>
      </c>
      <c r="F287" t="s">
        <v>563</v>
      </c>
      <c r="G287">
        <v>0</v>
      </c>
      <c r="H287">
        <v>0</v>
      </c>
      <c r="I287">
        <v>0</v>
      </c>
      <c r="J287">
        <v>0</v>
      </c>
      <c r="K287">
        <v>150035</v>
      </c>
      <c r="L287">
        <v>0</v>
      </c>
    </row>
    <row r="288" spans="1:12" x14ac:dyDescent="0.25">
      <c r="A288" t="s">
        <v>1009</v>
      </c>
      <c r="B288">
        <v>0</v>
      </c>
      <c r="C288" t="s">
        <v>1009</v>
      </c>
      <c r="D288">
        <v>0</v>
      </c>
      <c r="F288" t="s">
        <v>564</v>
      </c>
      <c r="G288">
        <v>0</v>
      </c>
      <c r="H288">
        <v>0</v>
      </c>
      <c r="I288">
        <v>0</v>
      </c>
      <c r="J288">
        <v>0</v>
      </c>
      <c r="K288" t="s">
        <v>1009</v>
      </c>
      <c r="L288">
        <v>0</v>
      </c>
    </row>
    <row r="289" spans="1:12" x14ac:dyDescent="0.25">
      <c r="A289" t="s">
        <v>1010</v>
      </c>
      <c r="B289">
        <v>4</v>
      </c>
      <c r="C289" t="s">
        <v>1010</v>
      </c>
      <c r="D289">
        <v>4</v>
      </c>
      <c r="F289" t="s">
        <v>565</v>
      </c>
      <c r="G289">
        <v>0</v>
      </c>
      <c r="H289">
        <v>0</v>
      </c>
      <c r="I289">
        <v>0</v>
      </c>
      <c r="J289">
        <v>0</v>
      </c>
      <c r="K289" t="s">
        <v>1010</v>
      </c>
      <c r="L289">
        <v>1</v>
      </c>
    </row>
    <row r="290" spans="1:12" x14ac:dyDescent="0.25">
      <c r="A290" t="s">
        <v>1011</v>
      </c>
      <c r="B290">
        <v>1</v>
      </c>
      <c r="C290" t="s">
        <v>1011</v>
      </c>
      <c r="D290">
        <v>1</v>
      </c>
      <c r="F290" t="s">
        <v>566</v>
      </c>
      <c r="G290">
        <v>0</v>
      </c>
      <c r="H290">
        <v>0</v>
      </c>
      <c r="I290">
        <v>0</v>
      </c>
      <c r="J290">
        <v>0</v>
      </c>
      <c r="K290" t="s">
        <v>1011</v>
      </c>
      <c r="L290">
        <v>0</v>
      </c>
    </row>
    <row r="291" spans="1:12" x14ac:dyDescent="0.25">
      <c r="A291" t="s">
        <v>1014</v>
      </c>
      <c r="B291">
        <v>477</v>
      </c>
      <c r="C291" t="s">
        <v>1014</v>
      </c>
      <c r="D291">
        <v>6</v>
      </c>
      <c r="F291" t="s">
        <v>567</v>
      </c>
      <c r="G291">
        <v>0</v>
      </c>
      <c r="H291">
        <v>0</v>
      </c>
      <c r="I291">
        <v>0</v>
      </c>
      <c r="J291">
        <v>0</v>
      </c>
      <c r="K291" t="s">
        <v>1014</v>
      </c>
      <c r="L291">
        <v>7042</v>
      </c>
    </row>
    <row r="292" spans="1:12" x14ac:dyDescent="0.25">
      <c r="A292" t="s">
        <v>1015</v>
      </c>
      <c r="B292">
        <v>985</v>
      </c>
      <c r="C292" t="s">
        <v>1015</v>
      </c>
      <c r="D292">
        <v>2239</v>
      </c>
      <c r="F292" t="s">
        <v>568</v>
      </c>
      <c r="G292">
        <v>0</v>
      </c>
      <c r="H292">
        <v>0</v>
      </c>
      <c r="I292">
        <v>0</v>
      </c>
      <c r="J292">
        <v>0</v>
      </c>
      <c r="K292" t="s">
        <v>1015</v>
      </c>
      <c r="L292">
        <v>0</v>
      </c>
    </row>
    <row r="293" spans="1:12" x14ac:dyDescent="0.25">
      <c r="A293" t="s">
        <v>1016</v>
      </c>
      <c r="B293">
        <v>37</v>
      </c>
      <c r="C293" t="s">
        <v>1016</v>
      </c>
      <c r="D293">
        <v>104</v>
      </c>
      <c r="F293" t="s">
        <v>569</v>
      </c>
      <c r="G293">
        <v>0</v>
      </c>
      <c r="H293">
        <v>0</v>
      </c>
      <c r="I293">
        <v>0</v>
      </c>
      <c r="J293">
        <v>0</v>
      </c>
      <c r="K293" t="s">
        <v>1016</v>
      </c>
      <c r="L293">
        <v>10</v>
      </c>
    </row>
    <row r="294" spans="1:12" x14ac:dyDescent="0.25">
      <c r="A294" t="s">
        <v>1017</v>
      </c>
      <c r="B294">
        <v>615</v>
      </c>
      <c r="C294" t="s">
        <v>1017</v>
      </c>
      <c r="D294">
        <v>1</v>
      </c>
      <c r="F294" t="s">
        <v>570</v>
      </c>
      <c r="G294">
        <v>0</v>
      </c>
      <c r="H294">
        <v>0</v>
      </c>
      <c r="I294">
        <v>0</v>
      </c>
      <c r="J294">
        <v>0</v>
      </c>
      <c r="K294" t="s">
        <v>1017</v>
      </c>
      <c r="L294">
        <v>864</v>
      </c>
    </row>
    <row r="295" spans="1:12" x14ac:dyDescent="0.25">
      <c r="A295" t="s">
        <v>1018</v>
      </c>
      <c r="B295">
        <v>12</v>
      </c>
      <c r="C295" t="s">
        <v>1018</v>
      </c>
      <c r="D295">
        <v>3</v>
      </c>
      <c r="F295" t="s">
        <v>571</v>
      </c>
      <c r="G295">
        <v>0</v>
      </c>
      <c r="H295">
        <v>0</v>
      </c>
      <c r="I295">
        <v>0</v>
      </c>
      <c r="J295">
        <v>0</v>
      </c>
      <c r="K295" t="s">
        <v>1018</v>
      </c>
      <c r="L295">
        <v>1</v>
      </c>
    </row>
    <row r="296" spans="1:12" x14ac:dyDescent="0.25">
      <c r="A296" t="s">
        <v>1019</v>
      </c>
      <c r="B296">
        <v>90</v>
      </c>
      <c r="C296" t="s">
        <v>1019</v>
      </c>
      <c r="D296">
        <v>34</v>
      </c>
      <c r="F296" t="s">
        <v>572</v>
      </c>
      <c r="G296">
        <v>0</v>
      </c>
      <c r="H296">
        <v>0</v>
      </c>
      <c r="I296">
        <v>0</v>
      </c>
      <c r="J296">
        <v>0</v>
      </c>
      <c r="K296" t="s">
        <v>1019</v>
      </c>
      <c r="L296">
        <v>15</v>
      </c>
    </row>
    <row r="297" spans="1:12" x14ac:dyDescent="0.25">
      <c r="A297" t="s">
        <v>1020</v>
      </c>
      <c r="B297">
        <v>146</v>
      </c>
      <c r="C297" t="s">
        <v>1020</v>
      </c>
      <c r="D297">
        <v>118</v>
      </c>
      <c r="F297" t="s">
        <v>573</v>
      </c>
      <c r="G297">
        <v>0</v>
      </c>
      <c r="H297">
        <v>0</v>
      </c>
      <c r="I297">
        <v>0</v>
      </c>
      <c r="J297">
        <v>0</v>
      </c>
      <c r="K297" t="s">
        <v>1020</v>
      </c>
      <c r="L297">
        <v>50</v>
      </c>
    </row>
    <row r="298" spans="1:12" x14ac:dyDescent="0.25">
      <c r="A298" t="s">
        <v>1021</v>
      </c>
      <c r="B298">
        <v>2</v>
      </c>
      <c r="C298" t="s">
        <v>1021</v>
      </c>
      <c r="D298">
        <v>2</v>
      </c>
      <c r="F298" t="s">
        <v>574</v>
      </c>
      <c r="G298">
        <v>0</v>
      </c>
      <c r="H298">
        <v>0</v>
      </c>
      <c r="I298">
        <v>0</v>
      </c>
      <c r="J298">
        <v>0</v>
      </c>
      <c r="K298" t="s">
        <v>1021</v>
      </c>
      <c r="L298">
        <v>0</v>
      </c>
    </row>
    <row r="299" spans="1:12" x14ac:dyDescent="0.25">
      <c r="A299" t="s">
        <v>1022</v>
      </c>
      <c r="B299">
        <v>24</v>
      </c>
      <c r="C299" t="s">
        <v>1022</v>
      </c>
      <c r="D299">
        <v>16</v>
      </c>
      <c r="F299" t="s">
        <v>575</v>
      </c>
      <c r="G299">
        <v>0</v>
      </c>
      <c r="H299">
        <v>0</v>
      </c>
      <c r="I299">
        <v>0</v>
      </c>
      <c r="J299">
        <v>0</v>
      </c>
      <c r="K299" t="s">
        <v>1022</v>
      </c>
      <c r="L299">
        <v>0</v>
      </c>
    </row>
    <row r="300" spans="1:12" x14ac:dyDescent="0.25">
      <c r="A300" t="s">
        <v>1023</v>
      </c>
      <c r="B300">
        <v>5</v>
      </c>
      <c r="C300" t="s">
        <v>1023</v>
      </c>
      <c r="D300">
        <v>1</v>
      </c>
      <c r="F300" t="s">
        <v>576</v>
      </c>
      <c r="G300">
        <v>0</v>
      </c>
      <c r="H300">
        <v>0</v>
      </c>
      <c r="I300">
        <v>0</v>
      </c>
      <c r="J300">
        <v>0</v>
      </c>
      <c r="K300" t="s">
        <v>1023</v>
      </c>
      <c r="L300">
        <v>0</v>
      </c>
    </row>
    <row r="301" spans="1:12" x14ac:dyDescent="0.25">
      <c r="A301">
        <v>450016</v>
      </c>
      <c r="B301">
        <v>0</v>
      </c>
      <c r="C301">
        <v>450016</v>
      </c>
      <c r="D301">
        <v>0</v>
      </c>
      <c r="F301" t="s">
        <v>577</v>
      </c>
      <c r="G301">
        <v>0</v>
      </c>
      <c r="H301">
        <v>0</v>
      </c>
      <c r="I301">
        <v>0</v>
      </c>
      <c r="J301">
        <v>0</v>
      </c>
      <c r="K301">
        <v>450016</v>
      </c>
      <c r="L301">
        <v>0</v>
      </c>
    </row>
    <row r="302" spans="1:12" x14ac:dyDescent="0.25">
      <c r="A302" t="s">
        <v>1027</v>
      </c>
      <c r="B302">
        <v>0</v>
      </c>
      <c r="C302" t="s">
        <v>1027</v>
      </c>
      <c r="D302">
        <v>0</v>
      </c>
      <c r="F302" t="s">
        <v>578</v>
      </c>
      <c r="G302">
        <v>0</v>
      </c>
      <c r="H302">
        <v>0</v>
      </c>
      <c r="I302">
        <v>0</v>
      </c>
      <c r="J302">
        <v>0</v>
      </c>
      <c r="K302" t="s">
        <v>1027</v>
      </c>
      <c r="L302">
        <v>0</v>
      </c>
    </row>
    <row r="303" spans="1:12" x14ac:dyDescent="0.25">
      <c r="A303" t="s">
        <v>1028</v>
      </c>
      <c r="B303">
        <v>0</v>
      </c>
      <c r="C303" t="s">
        <v>1028</v>
      </c>
      <c r="D303">
        <v>0</v>
      </c>
      <c r="F303" t="s">
        <v>579</v>
      </c>
      <c r="G303">
        <v>0</v>
      </c>
      <c r="H303">
        <v>0</v>
      </c>
      <c r="I303">
        <v>0</v>
      </c>
      <c r="J303">
        <v>0</v>
      </c>
      <c r="K303" t="s">
        <v>1028</v>
      </c>
      <c r="L303">
        <v>0</v>
      </c>
    </row>
    <row r="304" spans="1:12" x14ac:dyDescent="0.25">
      <c r="A304" t="s">
        <v>1029</v>
      </c>
      <c r="B304">
        <v>2.2222222222224586E-3</v>
      </c>
      <c r="C304" t="s">
        <v>1029</v>
      </c>
      <c r="D304">
        <v>2.2222222222224586E-3</v>
      </c>
      <c r="F304" t="s">
        <v>580</v>
      </c>
      <c r="G304">
        <v>0</v>
      </c>
      <c r="H304">
        <v>0</v>
      </c>
      <c r="I304">
        <v>0</v>
      </c>
      <c r="J304">
        <v>0</v>
      </c>
      <c r="K304" t="s">
        <v>1029</v>
      </c>
      <c r="L304">
        <v>2.2222222222224586E-3</v>
      </c>
    </row>
    <row r="305" spans="1:12" x14ac:dyDescent="0.25">
      <c r="A305" t="s">
        <v>1030</v>
      </c>
      <c r="B305">
        <v>0</v>
      </c>
      <c r="C305" t="s">
        <v>1030</v>
      </c>
      <c r="D305">
        <v>0</v>
      </c>
      <c r="F305" t="s">
        <v>581</v>
      </c>
      <c r="G305">
        <v>0</v>
      </c>
      <c r="H305">
        <v>0</v>
      </c>
      <c r="I305">
        <v>0</v>
      </c>
      <c r="J305">
        <v>0</v>
      </c>
      <c r="K305" t="s">
        <v>1030</v>
      </c>
      <c r="L305">
        <v>0</v>
      </c>
    </row>
    <row r="306" spans="1:12" x14ac:dyDescent="0.25">
      <c r="A306" t="s">
        <v>1031</v>
      </c>
      <c r="B306">
        <v>0</v>
      </c>
      <c r="C306" t="s">
        <v>1031</v>
      </c>
      <c r="D306">
        <v>0</v>
      </c>
      <c r="F306" t="s">
        <v>582</v>
      </c>
      <c r="G306">
        <v>0</v>
      </c>
      <c r="H306">
        <v>0</v>
      </c>
      <c r="I306">
        <v>0</v>
      </c>
      <c r="J306">
        <v>0</v>
      </c>
      <c r="K306" t="s">
        <v>1031</v>
      </c>
      <c r="L306">
        <v>0</v>
      </c>
    </row>
    <row r="307" spans="1:12" x14ac:dyDescent="0.25">
      <c r="A307" t="s">
        <v>1032</v>
      </c>
      <c r="B307">
        <v>0</v>
      </c>
      <c r="C307" t="s">
        <v>1032</v>
      </c>
      <c r="D307">
        <v>0</v>
      </c>
      <c r="F307" t="s">
        <v>583</v>
      </c>
      <c r="G307">
        <v>0</v>
      </c>
      <c r="H307">
        <v>0</v>
      </c>
      <c r="I307">
        <v>0</v>
      </c>
      <c r="J307">
        <v>0</v>
      </c>
      <c r="K307" t="s">
        <v>1032</v>
      </c>
      <c r="L307">
        <v>0</v>
      </c>
    </row>
    <row r="308" spans="1:12" x14ac:dyDescent="0.25">
      <c r="A308" t="s">
        <v>1033</v>
      </c>
      <c r="B308">
        <v>0</v>
      </c>
      <c r="C308" t="s">
        <v>1033</v>
      </c>
      <c r="D308">
        <v>0</v>
      </c>
      <c r="F308" t="s">
        <v>584</v>
      </c>
      <c r="G308">
        <v>0</v>
      </c>
      <c r="H308">
        <v>0</v>
      </c>
      <c r="I308">
        <v>0</v>
      </c>
      <c r="J308">
        <v>0</v>
      </c>
      <c r="K308" t="s">
        <v>1033</v>
      </c>
      <c r="L308">
        <v>0</v>
      </c>
    </row>
    <row r="309" spans="1:12" x14ac:dyDescent="0.25">
      <c r="A309" t="s">
        <v>1034</v>
      </c>
      <c r="B309">
        <v>0</v>
      </c>
      <c r="C309" t="s">
        <v>1034</v>
      </c>
      <c r="D309">
        <v>0</v>
      </c>
      <c r="F309" t="s">
        <v>585</v>
      </c>
      <c r="G309">
        <v>0</v>
      </c>
      <c r="H309">
        <v>0</v>
      </c>
      <c r="I309">
        <v>0</v>
      </c>
      <c r="J309">
        <v>0</v>
      </c>
      <c r="K309" t="s">
        <v>1034</v>
      </c>
      <c r="L309">
        <v>0</v>
      </c>
    </row>
    <row r="310" spans="1:12" x14ac:dyDescent="0.25">
      <c r="A310">
        <v>869084</v>
      </c>
      <c r="B310">
        <v>0</v>
      </c>
      <c r="C310">
        <v>869084</v>
      </c>
      <c r="D310">
        <v>32</v>
      </c>
      <c r="F310" t="s">
        <v>586</v>
      </c>
      <c r="G310">
        <v>0</v>
      </c>
      <c r="H310">
        <v>0</v>
      </c>
      <c r="I310">
        <v>0</v>
      </c>
      <c r="J310">
        <v>0</v>
      </c>
      <c r="K310">
        <v>869084</v>
      </c>
      <c r="L310">
        <v>663</v>
      </c>
    </row>
    <row r="311" spans="1:12" x14ac:dyDescent="0.25">
      <c r="A311" t="s">
        <v>1038</v>
      </c>
      <c r="B311">
        <v>81</v>
      </c>
      <c r="C311" t="s">
        <v>1038</v>
      </c>
      <c r="D311">
        <v>0</v>
      </c>
      <c r="F311" t="s">
        <v>587</v>
      </c>
      <c r="G311">
        <v>0</v>
      </c>
      <c r="H311">
        <v>0</v>
      </c>
      <c r="I311">
        <v>0</v>
      </c>
      <c r="J311">
        <v>0</v>
      </c>
      <c r="K311" t="s">
        <v>1038</v>
      </c>
      <c r="L311">
        <v>842</v>
      </c>
    </row>
    <row r="312" spans="1:12" x14ac:dyDescent="0.25">
      <c r="A312" t="s">
        <v>1039</v>
      </c>
      <c r="B312">
        <v>117</v>
      </c>
      <c r="C312" t="s">
        <v>1039</v>
      </c>
      <c r="D312">
        <v>117</v>
      </c>
      <c r="F312" t="s">
        <v>588</v>
      </c>
      <c r="G312">
        <v>0</v>
      </c>
      <c r="H312">
        <v>0</v>
      </c>
      <c r="I312">
        <v>0</v>
      </c>
      <c r="J312">
        <v>0</v>
      </c>
      <c r="K312" t="s">
        <v>1039</v>
      </c>
      <c r="L312">
        <v>93</v>
      </c>
    </row>
    <row r="313" spans="1:12" x14ac:dyDescent="0.25">
      <c r="A313" t="s">
        <v>1040</v>
      </c>
      <c r="B313">
        <v>41</v>
      </c>
      <c r="C313" t="s">
        <v>1040</v>
      </c>
      <c r="D313">
        <v>17</v>
      </c>
      <c r="F313" t="s">
        <v>589</v>
      </c>
      <c r="G313">
        <v>0</v>
      </c>
      <c r="H313">
        <v>0</v>
      </c>
      <c r="I313">
        <v>0</v>
      </c>
      <c r="J313">
        <v>0</v>
      </c>
      <c r="K313" t="s">
        <v>1040</v>
      </c>
      <c r="L313">
        <v>9</v>
      </c>
    </row>
    <row r="314" spans="1:12" x14ac:dyDescent="0.25">
      <c r="A314" t="s">
        <v>1041</v>
      </c>
      <c r="B314">
        <v>421</v>
      </c>
      <c r="C314" t="s">
        <v>1041</v>
      </c>
      <c r="D314">
        <v>82</v>
      </c>
      <c r="F314" t="s">
        <v>590</v>
      </c>
      <c r="G314">
        <v>0</v>
      </c>
      <c r="H314">
        <v>0</v>
      </c>
      <c r="I314">
        <v>0</v>
      </c>
      <c r="J314">
        <v>0</v>
      </c>
      <c r="K314" t="s">
        <v>1041</v>
      </c>
      <c r="L314">
        <v>9</v>
      </c>
    </row>
    <row r="315" spans="1:12" x14ac:dyDescent="0.25">
      <c r="A315" t="s">
        <v>1042</v>
      </c>
      <c r="B315">
        <v>0</v>
      </c>
      <c r="C315" t="s">
        <v>1042</v>
      </c>
      <c r="D315">
        <v>1</v>
      </c>
      <c r="F315" t="s">
        <v>591</v>
      </c>
      <c r="G315">
        <v>0</v>
      </c>
      <c r="H315">
        <v>0</v>
      </c>
      <c r="I315">
        <v>0</v>
      </c>
      <c r="J315">
        <v>0</v>
      </c>
      <c r="K315" t="s">
        <v>1042</v>
      </c>
      <c r="L315">
        <v>0</v>
      </c>
    </row>
    <row r="316" spans="1:12" x14ac:dyDescent="0.25">
      <c r="A316" t="s">
        <v>1043</v>
      </c>
      <c r="B316">
        <v>0</v>
      </c>
      <c r="C316" t="s">
        <v>1043</v>
      </c>
      <c r="D316">
        <v>0</v>
      </c>
      <c r="F316" t="s">
        <v>592</v>
      </c>
      <c r="G316">
        <v>0</v>
      </c>
      <c r="H316">
        <v>0</v>
      </c>
      <c r="I316">
        <v>0</v>
      </c>
      <c r="J316">
        <v>0</v>
      </c>
      <c r="K316" t="s">
        <v>1043</v>
      </c>
      <c r="L316">
        <v>0</v>
      </c>
    </row>
    <row r="317" spans="1:12" x14ac:dyDescent="0.25">
      <c r="A317" t="s">
        <v>1044</v>
      </c>
      <c r="B317">
        <v>0</v>
      </c>
      <c r="C317" t="s">
        <v>1044</v>
      </c>
      <c r="D317">
        <v>0</v>
      </c>
      <c r="F317" t="s">
        <v>593</v>
      </c>
      <c r="G317">
        <v>0</v>
      </c>
      <c r="H317">
        <v>0</v>
      </c>
      <c r="I317">
        <v>0</v>
      </c>
      <c r="J317">
        <v>0</v>
      </c>
      <c r="K317" t="s">
        <v>1044</v>
      </c>
      <c r="L317">
        <v>0</v>
      </c>
    </row>
    <row r="318" spans="1:12" x14ac:dyDescent="0.25">
      <c r="A318" t="s">
        <v>1045</v>
      </c>
      <c r="B318">
        <v>0</v>
      </c>
      <c r="C318" t="s">
        <v>1045</v>
      </c>
      <c r="D318">
        <v>1</v>
      </c>
      <c r="F318" t="s">
        <v>594</v>
      </c>
      <c r="G318">
        <v>0</v>
      </c>
      <c r="H318">
        <v>0</v>
      </c>
      <c r="I318">
        <v>0</v>
      </c>
      <c r="J318">
        <v>0</v>
      </c>
      <c r="K318" t="s">
        <v>1045</v>
      </c>
      <c r="L318">
        <v>1</v>
      </c>
    </row>
    <row r="319" spans="1:12" x14ac:dyDescent="0.25">
      <c r="A319">
        <v>887716</v>
      </c>
      <c r="B319">
        <v>197</v>
      </c>
      <c r="C319">
        <v>887716</v>
      </c>
      <c r="D319">
        <v>34</v>
      </c>
      <c r="F319" t="s">
        <v>595</v>
      </c>
      <c r="G319">
        <v>0</v>
      </c>
      <c r="H319">
        <v>0</v>
      </c>
      <c r="I319">
        <v>0</v>
      </c>
      <c r="J319">
        <v>0</v>
      </c>
      <c r="K319">
        <v>887716</v>
      </c>
      <c r="L319">
        <v>271</v>
      </c>
    </row>
    <row r="320" spans="1:12" x14ac:dyDescent="0.25">
      <c r="A320" t="s">
        <v>1049</v>
      </c>
      <c r="B320">
        <v>1</v>
      </c>
      <c r="C320" t="s">
        <v>1049</v>
      </c>
      <c r="D320">
        <v>0</v>
      </c>
      <c r="F320" t="s">
        <v>596</v>
      </c>
      <c r="G320">
        <v>0</v>
      </c>
      <c r="H320">
        <v>0</v>
      </c>
      <c r="I320">
        <v>0</v>
      </c>
      <c r="J320">
        <v>0</v>
      </c>
      <c r="K320" t="s">
        <v>1049</v>
      </c>
      <c r="L320">
        <v>0</v>
      </c>
    </row>
    <row r="321" spans="1:12" x14ac:dyDescent="0.25">
      <c r="A321">
        <v>888811</v>
      </c>
      <c r="B321">
        <v>421</v>
      </c>
      <c r="C321">
        <v>888811</v>
      </c>
      <c r="D321">
        <v>213</v>
      </c>
      <c r="F321" t="s">
        <v>597</v>
      </c>
      <c r="G321">
        <v>0</v>
      </c>
      <c r="H321">
        <v>0</v>
      </c>
      <c r="I321">
        <v>0</v>
      </c>
      <c r="J321">
        <v>0</v>
      </c>
      <c r="K321">
        <v>888811</v>
      </c>
      <c r="L321">
        <v>0</v>
      </c>
    </row>
    <row r="322" spans="1:12" x14ac:dyDescent="0.25">
      <c r="A322">
        <v>888770</v>
      </c>
      <c r="B322">
        <v>145</v>
      </c>
      <c r="C322">
        <v>888770</v>
      </c>
      <c r="D322">
        <v>134</v>
      </c>
      <c r="F322" t="s">
        <v>598</v>
      </c>
      <c r="G322">
        <v>0</v>
      </c>
      <c r="H322">
        <v>0</v>
      </c>
      <c r="I322">
        <v>0</v>
      </c>
      <c r="J322">
        <v>0</v>
      </c>
      <c r="K322">
        <v>888770</v>
      </c>
      <c r="L322">
        <v>28</v>
      </c>
    </row>
    <row r="323" spans="1:12" x14ac:dyDescent="0.25">
      <c r="A323" t="s">
        <v>1061</v>
      </c>
      <c r="B323">
        <v>1</v>
      </c>
      <c r="C323" t="s">
        <v>1061</v>
      </c>
      <c r="D323">
        <v>1</v>
      </c>
      <c r="F323" t="s">
        <v>599</v>
      </c>
      <c r="G323">
        <v>0</v>
      </c>
      <c r="H323">
        <v>0</v>
      </c>
      <c r="I323">
        <v>0</v>
      </c>
      <c r="J323">
        <v>0</v>
      </c>
      <c r="K323" t="s">
        <v>1061</v>
      </c>
      <c r="L323">
        <v>1</v>
      </c>
    </row>
    <row r="324" spans="1:12" x14ac:dyDescent="0.25">
      <c r="A324" t="s">
        <v>1062</v>
      </c>
      <c r="B324">
        <v>34</v>
      </c>
      <c r="C324" t="s">
        <v>1062</v>
      </c>
      <c r="D324">
        <v>0</v>
      </c>
      <c r="F324" t="s">
        <v>600</v>
      </c>
      <c r="G324">
        <v>0</v>
      </c>
      <c r="H324">
        <v>0</v>
      </c>
      <c r="I324">
        <v>0</v>
      </c>
      <c r="J324">
        <v>0</v>
      </c>
      <c r="K324" t="s">
        <v>1062</v>
      </c>
      <c r="L324">
        <v>0</v>
      </c>
    </row>
    <row r="325" spans="1:12" x14ac:dyDescent="0.25">
      <c r="A325" t="s">
        <v>1063</v>
      </c>
      <c r="B325">
        <v>1270</v>
      </c>
      <c r="C325" t="s">
        <v>1063</v>
      </c>
      <c r="D325">
        <v>5</v>
      </c>
      <c r="F325" t="s">
        <v>601</v>
      </c>
      <c r="G325">
        <v>0</v>
      </c>
      <c r="H325">
        <v>0</v>
      </c>
      <c r="I325">
        <v>0</v>
      </c>
      <c r="J325">
        <v>0</v>
      </c>
      <c r="K325" t="s">
        <v>1063</v>
      </c>
      <c r="L325">
        <v>0</v>
      </c>
    </row>
    <row r="326" spans="1:12" x14ac:dyDescent="0.25">
      <c r="A326" t="s">
        <v>1064</v>
      </c>
      <c r="B326">
        <v>1797</v>
      </c>
      <c r="C326" t="s">
        <v>1064</v>
      </c>
      <c r="D326">
        <v>2869</v>
      </c>
      <c r="F326" t="s">
        <v>602</v>
      </c>
      <c r="G326">
        <v>0</v>
      </c>
      <c r="H326">
        <v>0</v>
      </c>
      <c r="I326">
        <v>0</v>
      </c>
      <c r="J326">
        <v>0</v>
      </c>
      <c r="K326" t="s">
        <v>1064</v>
      </c>
      <c r="L326">
        <v>2665</v>
      </c>
    </row>
    <row r="327" spans="1:12" x14ac:dyDescent="0.25">
      <c r="A327" t="s">
        <v>1065</v>
      </c>
      <c r="B327">
        <v>388</v>
      </c>
      <c r="C327" t="s">
        <v>1065</v>
      </c>
      <c r="D327">
        <v>760</v>
      </c>
      <c r="F327" t="s">
        <v>603</v>
      </c>
      <c r="G327">
        <v>0</v>
      </c>
      <c r="H327">
        <v>0</v>
      </c>
      <c r="I327">
        <v>0</v>
      </c>
      <c r="J327">
        <v>0</v>
      </c>
      <c r="K327" t="s">
        <v>1065</v>
      </c>
      <c r="L327">
        <v>0</v>
      </c>
    </row>
    <row r="328" spans="1:12" x14ac:dyDescent="0.25">
      <c r="A328" t="s">
        <v>1066</v>
      </c>
      <c r="B328">
        <v>24</v>
      </c>
      <c r="C328" t="s">
        <v>1066</v>
      </c>
      <c r="D328">
        <v>0</v>
      </c>
      <c r="F328" t="s">
        <v>604</v>
      </c>
      <c r="G328">
        <v>0</v>
      </c>
      <c r="H328">
        <v>0</v>
      </c>
      <c r="I328">
        <v>0</v>
      </c>
      <c r="J328">
        <v>0</v>
      </c>
      <c r="K328" t="s">
        <v>1066</v>
      </c>
      <c r="L328">
        <v>3302</v>
      </c>
    </row>
    <row r="329" spans="1:12" x14ac:dyDescent="0.25">
      <c r="A329" t="s">
        <v>1067</v>
      </c>
      <c r="B329">
        <v>0</v>
      </c>
      <c r="C329" t="s">
        <v>1067</v>
      </c>
      <c r="D329">
        <v>9</v>
      </c>
      <c r="F329" t="s">
        <v>605</v>
      </c>
      <c r="G329">
        <v>0</v>
      </c>
      <c r="H329">
        <v>0</v>
      </c>
      <c r="I329">
        <v>0</v>
      </c>
      <c r="J329">
        <v>0</v>
      </c>
      <c r="K329" t="s">
        <v>1067</v>
      </c>
      <c r="L329">
        <v>0</v>
      </c>
    </row>
    <row r="330" spans="1:12" x14ac:dyDescent="0.25">
      <c r="A330" t="s">
        <v>1068</v>
      </c>
      <c r="B330">
        <v>0</v>
      </c>
      <c r="C330" t="s">
        <v>1068</v>
      </c>
      <c r="D330">
        <v>0</v>
      </c>
      <c r="F330" t="s">
        <v>606</v>
      </c>
      <c r="G330">
        <v>0</v>
      </c>
      <c r="H330">
        <v>0</v>
      </c>
      <c r="I330">
        <v>0</v>
      </c>
      <c r="J330">
        <v>0</v>
      </c>
      <c r="K330" t="s">
        <v>1068</v>
      </c>
      <c r="L330">
        <v>0</v>
      </c>
    </row>
    <row r="331" spans="1:12" x14ac:dyDescent="0.25">
      <c r="A331" t="s">
        <v>1069</v>
      </c>
      <c r="B331">
        <v>0</v>
      </c>
      <c r="C331" t="s">
        <v>1069</v>
      </c>
      <c r="D331">
        <v>0</v>
      </c>
      <c r="F331" t="s">
        <v>607</v>
      </c>
      <c r="G331">
        <v>0</v>
      </c>
      <c r="H331">
        <v>0</v>
      </c>
      <c r="I331">
        <v>0</v>
      </c>
      <c r="J331">
        <v>0</v>
      </c>
      <c r="K331" t="s">
        <v>1069</v>
      </c>
      <c r="L331">
        <v>0</v>
      </c>
    </row>
    <row r="332" spans="1:12" x14ac:dyDescent="0.25">
      <c r="A332" t="s">
        <v>1070</v>
      </c>
      <c r="B332">
        <v>0</v>
      </c>
      <c r="C332" t="s">
        <v>1070</v>
      </c>
      <c r="D332">
        <v>76</v>
      </c>
      <c r="F332" t="s">
        <v>608</v>
      </c>
      <c r="G332">
        <v>0</v>
      </c>
      <c r="H332">
        <v>0</v>
      </c>
      <c r="I332">
        <v>0</v>
      </c>
      <c r="J332">
        <v>0</v>
      </c>
      <c r="K332" t="s">
        <v>1070</v>
      </c>
      <c r="L332">
        <v>46</v>
      </c>
    </row>
    <row r="333" spans="1:12" x14ac:dyDescent="0.25">
      <c r="A333" t="s">
        <v>1071</v>
      </c>
      <c r="B333">
        <v>0</v>
      </c>
      <c r="C333" t="s">
        <v>1071</v>
      </c>
      <c r="D333">
        <v>0</v>
      </c>
      <c r="F333" t="s">
        <v>609</v>
      </c>
      <c r="G333">
        <v>0</v>
      </c>
      <c r="H333">
        <v>0</v>
      </c>
      <c r="I333">
        <v>0</v>
      </c>
      <c r="J333">
        <v>0</v>
      </c>
      <c r="K333" t="s">
        <v>1071</v>
      </c>
      <c r="L333">
        <v>0</v>
      </c>
    </row>
    <row r="334" spans="1:12" x14ac:dyDescent="0.25">
      <c r="A334" t="s">
        <v>1072</v>
      </c>
      <c r="B334">
        <v>0</v>
      </c>
      <c r="C334" t="s">
        <v>1072</v>
      </c>
      <c r="D334">
        <v>1</v>
      </c>
      <c r="F334" t="s">
        <v>610</v>
      </c>
      <c r="G334">
        <v>0</v>
      </c>
      <c r="H334">
        <v>0</v>
      </c>
      <c r="I334">
        <v>0</v>
      </c>
      <c r="J334">
        <v>0</v>
      </c>
      <c r="K334" t="s">
        <v>1072</v>
      </c>
      <c r="L334">
        <v>1</v>
      </c>
    </row>
    <row r="335" spans="1:12" x14ac:dyDescent="0.25">
      <c r="A335" t="s">
        <v>1073</v>
      </c>
      <c r="B335">
        <v>252</v>
      </c>
      <c r="C335" t="s">
        <v>1073</v>
      </c>
      <c r="D335">
        <v>317</v>
      </c>
      <c r="F335" t="s">
        <v>611</v>
      </c>
      <c r="G335">
        <v>0</v>
      </c>
      <c r="H335">
        <v>0</v>
      </c>
      <c r="I335">
        <v>0</v>
      </c>
      <c r="J335">
        <v>0</v>
      </c>
      <c r="K335" t="s">
        <v>1073</v>
      </c>
      <c r="L335">
        <v>1</v>
      </c>
    </row>
    <row r="336" spans="1:12" x14ac:dyDescent="0.25">
      <c r="A336" t="s">
        <v>1074</v>
      </c>
      <c r="B336">
        <v>402</v>
      </c>
      <c r="C336" t="s">
        <v>1074</v>
      </c>
      <c r="D336">
        <v>762</v>
      </c>
      <c r="F336" t="s">
        <v>612</v>
      </c>
      <c r="G336">
        <v>0</v>
      </c>
      <c r="H336">
        <v>0</v>
      </c>
      <c r="I336">
        <v>0</v>
      </c>
      <c r="J336">
        <v>0</v>
      </c>
      <c r="K336" t="s">
        <v>1074</v>
      </c>
      <c r="L336">
        <v>1000</v>
      </c>
    </row>
    <row r="337" spans="1:12" x14ac:dyDescent="0.25">
      <c r="A337" t="s">
        <v>1075</v>
      </c>
      <c r="B337">
        <v>0</v>
      </c>
      <c r="C337" t="s">
        <v>1075</v>
      </c>
      <c r="D337">
        <v>0</v>
      </c>
      <c r="F337" t="s">
        <v>613</v>
      </c>
      <c r="G337">
        <v>0</v>
      </c>
      <c r="H337">
        <v>0</v>
      </c>
      <c r="I337">
        <v>0</v>
      </c>
      <c r="J337">
        <v>0</v>
      </c>
      <c r="K337" t="s">
        <v>1075</v>
      </c>
      <c r="L337">
        <v>0</v>
      </c>
    </row>
    <row r="338" spans="1:12" x14ac:dyDescent="0.25">
      <c r="A338" t="s">
        <v>1076</v>
      </c>
      <c r="B338">
        <v>0</v>
      </c>
      <c r="C338" t="s">
        <v>1076</v>
      </c>
      <c r="D338">
        <v>0</v>
      </c>
      <c r="F338" t="s">
        <v>614</v>
      </c>
      <c r="G338">
        <v>0</v>
      </c>
      <c r="H338">
        <v>0</v>
      </c>
      <c r="I338">
        <v>0</v>
      </c>
      <c r="J338">
        <v>0</v>
      </c>
      <c r="K338" t="s">
        <v>1076</v>
      </c>
      <c r="L338">
        <v>0</v>
      </c>
    </row>
    <row r="339" spans="1:12" x14ac:dyDescent="0.25">
      <c r="A339" t="s">
        <v>1077</v>
      </c>
      <c r="B339">
        <v>23</v>
      </c>
      <c r="C339" t="s">
        <v>1077</v>
      </c>
      <c r="D339">
        <v>0</v>
      </c>
      <c r="F339" t="s">
        <v>615</v>
      </c>
      <c r="G339">
        <v>0</v>
      </c>
      <c r="H339">
        <v>0</v>
      </c>
      <c r="I339">
        <v>0</v>
      </c>
      <c r="J339">
        <v>0</v>
      </c>
      <c r="K339" t="s">
        <v>1077</v>
      </c>
      <c r="L339">
        <v>0</v>
      </c>
    </row>
    <row r="340" spans="1:12" x14ac:dyDescent="0.25">
      <c r="A340" t="s">
        <v>1078</v>
      </c>
      <c r="B340">
        <v>1272</v>
      </c>
      <c r="C340" t="s">
        <v>1078</v>
      </c>
      <c r="D340">
        <v>45</v>
      </c>
      <c r="F340" t="s">
        <v>616</v>
      </c>
      <c r="G340">
        <v>0</v>
      </c>
      <c r="H340">
        <v>0</v>
      </c>
      <c r="I340">
        <v>0</v>
      </c>
      <c r="J340">
        <v>0</v>
      </c>
      <c r="K340" t="s">
        <v>1078</v>
      </c>
      <c r="L340">
        <v>0</v>
      </c>
    </row>
    <row r="341" spans="1:12" x14ac:dyDescent="0.25">
      <c r="A341">
        <v>846438</v>
      </c>
      <c r="B341">
        <v>0</v>
      </c>
      <c r="C341">
        <v>846438</v>
      </c>
      <c r="D341">
        <v>0</v>
      </c>
      <c r="F341" t="s">
        <v>617</v>
      </c>
      <c r="G341">
        <v>0</v>
      </c>
      <c r="H341">
        <v>0</v>
      </c>
      <c r="I341">
        <v>0</v>
      </c>
      <c r="J341">
        <v>0</v>
      </c>
      <c r="K341">
        <v>846438</v>
      </c>
      <c r="L341">
        <v>0</v>
      </c>
    </row>
    <row r="342" spans="1:12" x14ac:dyDescent="0.25">
      <c r="A342" t="s">
        <v>1079</v>
      </c>
      <c r="B342">
        <v>0</v>
      </c>
      <c r="C342" t="s">
        <v>1079</v>
      </c>
      <c r="D342">
        <v>0</v>
      </c>
      <c r="F342" t="s">
        <v>618</v>
      </c>
      <c r="G342">
        <v>0</v>
      </c>
      <c r="H342">
        <v>0</v>
      </c>
      <c r="I342">
        <v>0</v>
      </c>
      <c r="J342">
        <v>0</v>
      </c>
      <c r="K342" t="s">
        <v>1079</v>
      </c>
      <c r="L342">
        <v>0</v>
      </c>
    </row>
    <row r="343" spans="1:12" x14ac:dyDescent="0.25">
      <c r="A343" t="s">
        <v>1080</v>
      </c>
      <c r="B343">
        <v>0</v>
      </c>
      <c r="C343" t="s">
        <v>1080</v>
      </c>
      <c r="D343">
        <v>0</v>
      </c>
      <c r="F343" t="s">
        <v>619</v>
      </c>
      <c r="G343">
        <v>0</v>
      </c>
      <c r="H343">
        <v>0</v>
      </c>
      <c r="I343">
        <v>0</v>
      </c>
      <c r="J343">
        <v>0</v>
      </c>
      <c r="K343" t="s">
        <v>1080</v>
      </c>
      <c r="L343">
        <v>0</v>
      </c>
    </row>
    <row r="344" spans="1:12" x14ac:dyDescent="0.25">
      <c r="A344" t="s">
        <v>1081</v>
      </c>
      <c r="B344">
        <v>135.995</v>
      </c>
      <c r="C344" t="s">
        <v>1081</v>
      </c>
      <c r="D344">
        <v>49.995000000000005</v>
      </c>
      <c r="F344" t="s">
        <v>620</v>
      </c>
      <c r="G344">
        <v>0</v>
      </c>
      <c r="H344">
        <v>0</v>
      </c>
      <c r="I344">
        <v>0</v>
      </c>
      <c r="J344">
        <v>0</v>
      </c>
      <c r="K344" t="s">
        <v>1081</v>
      </c>
      <c r="L344">
        <v>0</v>
      </c>
    </row>
    <row r="345" spans="1:12" x14ac:dyDescent="0.25">
      <c r="A345" t="s">
        <v>1085</v>
      </c>
      <c r="B345">
        <v>96</v>
      </c>
      <c r="C345" t="s">
        <v>1085</v>
      </c>
      <c r="D345">
        <v>96</v>
      </c>
      <c r="F345" t="s">
        <v>621</v>
      </c>
      <c r="G345">
        <v>0</v>
      </c>
      <c r="H345">
        <v>0</v>
      </c>
      <c r="I345">
        <v>0</v>
      </c>
      <c r="J345">
        <v>0</v>
      </c>
      <c r="K345" t="s">
        <v>1085</v>
      </c>
      <c r="L345">
        <v>72</v>
      </c>
    </row>
    <row r="346" spans="1:12" x14ac:dyDescent="0.25">
      <c r="A346" t="s">
        <v>1093</v>
      </c>
      <c r="B346">
        <v>0</v>
      </c>
      <c r="C346" t="s">
        <v>1093</v>
      </c>
      <c r="D346">
        <v>0</v>
      </c>
      <c r="F346" t="s">
        <v>622</v>
      </c>
      <c r="G346">
        <v>0</v>
      </c>
      <c r="H346">
        <v>0</v>
      </c>
      <c r="I346">
        <v>0</v>
      </c>
      <c r="J346">
        <v>0</v>
      </c>
      <c r="K346" t="s">
        <v>1093</v>
      </c>
      <c r="L346">
        <v>1</v>
      </c>
    </row>
    <row r="347" spans="1:12" x14ac:dyDescent="0.25">
      <c r="A347">
        <v>891553</v>
      </c>
      <c r="B347">
        <v>332</v>
      </c>
      <c r="C347">
        <v>891553</v>
      </c>
      <c r="D347">
        <v>0</v>
      </c>
      <c r="F347" t="s">
        <v>623</v>
      </c>
      <c r="G347">
        <v>0</v>
      </c>
      <c r="H347">
        <v>0</v>
      </c>
      <c r="I347">
        <v>0</v>
      </c>
      <c r="J347">
        <v>0</v>
      </c>
      <c r="K347">
        <v>891553</v>
      </c>
      <c r="L347">
        <v>165</v>
      </c>
    </row>
    <row r="348" spans="1:12" x14ac:dyDescent="0.25">
      <c r="A348">
        <v>887513</v>
      </c>
      <c r="B348">
        <v>84</v>
      </c>
      <c r="C348">
        <v>887513</v>
      </c>
      <c r="D348">
        <v>46</v>
      </c>
      <c r="F348" t="s">
        <v>624</v>
      </c>
      <c r="G348">
        <v>0</v>
      </c>
      <c r="H348">
        <v>0</v>
      </c>
      <c r="I348">
        <v>0</v>
      </c>
      <c r="J348">
        <v>0</v>
      </c>
      <c r="K348">
        <v>887513</v>
      </c>
      <c r="L348">
        <v>76</v>
      </c>
    </row>
    <row r="349" spans="1:12" x14ac:dyDescent="0.25">
      <c r="A349">
        <v>894325</v>
      </c>
      <c r="B349">
        <v>114</v>
      </c>
      <c r="C349">
        <v>894325</v>
      </c>
      <c r="D349">
        <v>0</v>
      </c>
      <c r="F349" t="s">
        <v>625</v>
      </c>
      <c r="G349">
        <v>0</v>
      </c>
      <c r="H349">
        <v>0</v>
      </c>
      <c r="I349">
        <v>0</v>
      </c>
      <c r="J349">
        <v>0</v>
      </c>
      <c r="K349">
        <v>894325</v>
      </c>
      <c r="L349">
        <v>67</v>
      </c>
    </row>
    <row r="350" spans="1:12" x14ac:dyDescent="0.25">
      <c r="A350">
        <v>887713</v>
      </c>
      <c r="B350">
        <v>58</v>
      </c>
      <c r="C350">
        <v>887713</v>
      </c>
      <c r="D350">
        <v>87</v>
      </c>
      <c r="F350" t="s">
        <v>626</v>
      </c>
      <c r="G350">
        <v>0</v>
      </c>
      <c r="H350">
        <v>0</v>
      </c>
      <c r="I350">
        <v>0</v>
      </c>
      <c r="J350">
        <v>0</v>
      </c>
      <c r="K350">
        <v>887713</v>
      </c>
      <c r="L350">
        <v>0</v>
      </c>
    </row>
    <row r="351" spans="1:12" x14ac:dyDescent="0.25">
      <c r="A351" t="s">
        <v>1115</v>
      </c>
      <c r="B351">
        <v>11</v>
      </c>
      <c r="C351" t="s">
        <v>1115</v>
      </c>
      <c r="D351">
        <v>10</v>
      </c>
      <c r="F351" t="s">
        <v>627</v>
      </c>
      <c r="G351">
        <v>0</v>
      </c>
      <c r="H351">
        <v>0</v>
      </c>
      <c r="I351">
        <v>0</v>
      </c>
      <c r="J351">
        <v>0</v>
      </c>
      <c r="K351" t="s">
        <v>1115</v>
      </c>
      <c r="L351">
        <v>0</v>
      </c>
    </row>
    <row r="352" spans="1:12" x14ac:dyDescent="0.25">
      <c r="A352" t="s">
        <v>1116</v>
      </c>
      <c r="B352">
        <v>0.94444444444444287</v>
      </c>
      <c r="C352" t="s">
        <v>1116</v>
      </c>
      <c r="D352">
        <v>0.94444444444444287</v>
      </c>
      <c r="F352" t="s">
        <v>628</v>
      </c>
      <c r="G352">
        <v>0</v>
      </c>
      <c r="H352">
        <v>0</v>
      </c>
      <c r="I352">
        <v>0</v>
      </c>
      <c r="J352">
        <v>0</v>
      </c>
      <c r="K352" t="s">
        <v>1116</v>
      </c>
      <c r="L352">
        <v>1.9444444444444429</v>
      </c>
    </row>
    <row r="353" spans="1:12" x14ac:dyDescent="0.25">
      <c r="A353" t="s">
        <v>1117</v>
      </c>
      <c r="B353">
        <v>1</v>
      </c>
      <c r="C353" t="s">
        <v>1117</v>
      </c>
      <c r="D353">
        <v>22</v>
      </c>
      <c r="F353" t="s">
        <v>629</v>
      </c>
      <c r="G353">
        <v>0</v>
      </c>
      <c r="H353">
        <v>0</v>
      </c>
      <c r="I353">
        <v>0</v>
      </c>
      <c r="J353">
        <v>0</v>
      </c>
      <c r="K353" t="s">
        <v>1117</v>
      </c>
      <c r="L353">
        <v>1</v>
      </c>
    </row>
    <row r="354" spans="1:12" x14ac:dyDescent="0.25">
      <c r="A354" t="s">
        <v>1118</v>
      </c>
      <c r="B354">
        <v>0</v>
      </c>
      <c r="C354" t="s">
        <v>1118</v>
      </c>
      <c r="D354">
        <v>4</v>
      </c>
      <c r="F354" t="s">
        <v>630</v>
      </c>
      <c r="G354">
        <v>0</v>
      </c>
      <c r="H354">
        <v>0</v>
      </c>
      <c r="I354">
        <v>0</v>
      </c>
      <c r="J354">
        <v>0</v>
      </c>
      <c r="K354" t="s">
        <v>1118</v>
      </c>
      <c r="L354">
        <v>0</v>
      </c>
    </row>
    <row r="355" spans="1:12" x14ac:dyDescent="0.25">
      <c r="A355" t="s">
        <v>1107</v>
      </c>
      <c r="B355">
        <v>1</v>
      </c>
      <c r="C355" t="s">
        <v>1107</v>
      </c>
      <c r="D355">
        <v>4348</v>
      </c>
      <c r="F355" t="s">
        <v>631</v>
      </c>
      <c r="G355">
        <v>0</v>
      </c>
      <c r="H355">
        <v>0</v>
      </c>
      <c r="I355">
        <v>0</v>
      </c>
      <c r="J355">
        <v>0</v>
      </c>
      <c r="K355" t="s">
        <v>1107</v>
      </c>
      <c r="L355">
        <v>7746</v>
      </c>
    </row>
    <row r="356" spans="1:12" x14ac:dyDescent="0.25">
      <c r="A356" t="s">
        <v>1108</v>
      </c>
      <c r="B356">
        <v>598</v>
      </c>
      <c r="C356" t="s">
        <v>1108</v>
      </c>
      <c r="D356">
        <v>3729</v>
      </c>
      <c r="F356" t="s">
        <v>632</v>
      </c>
      <c r="G356">
        <v>0</v>
      </c>
      <c r="H356">
        <v>0</v>
      </c>
      <c r="I356">
        <v>0</v>
      </c>
      <c r="J356">
        <v>0</v>
      </c>
      <c r="K356" t="s">
        <v>1108</v>
      </c>
      <c r="L356">
        <v>3156</v>
      </c>
    </row>
    <row r="357" spans="1:12" x14ac:dyDescent="0.25">
      <c r="A357">
        <v>891908</v>
      </c>
      <c r="B357">
        <v>429</v>
      </c>
      <c r="C357">
        <v>891908</v>
      </c>
      <c r="D357">
        <v>418</v>
      </c>
      <c r="F357" t="s">
        <v>633</v>
      </c>
      <c r="G357">
        <v>0</v>
      </c>
      <c r="H357">
        <v>0</v>
      </c>
      <c r="I357">
        <v>0</v>
      </c>
      <c r="J357">
        <v>0</v>
      </c>
      <c r="K357">
        <v>891908</v>
      </c>
      <c r="L357">
        <v>367</v>
      </c>
    </row>
    <row r="358" spans="1:12" x14ac:dyDescent="0.25">
      <c r="A358">
        <v>896345</v>
      </c>
      <c r="B358">
        <v>96</v>
      </c>
      <c r="C358">
        <v>896345</v>
      </c>
      <c r="D358">
        <v>0</v>
      </c>
      <c r="F358" t="s">
        <v>634</v>
      </c>
      <c r="G358">
        <v>0</v>
      </c>
      <c r="H358">
        <v>0</v>
      </c>
      <c r="I358">
        <v>0</v>
      </c>
      <c r="J358">
        <v>0</v>
      </c>
      <c r="K358">
        <v>896345</v>
      </c>
      <c r="L358">
        <v>0</v>
      </c>
    </row>
    <row r="359" spans="1:12" x14ac:dyDescent="0.25">
      <c r="A359" t="s">
        <v>1119</v>
      </c>
      <c r="B359">
        <v>630</v>
      </c>
      <c r="C359" t="s">
        <v>1119</v>
      </c>
      <c r="D359">
        <v>614</v>
      </c>
      <c r="F359" t="s">
        <v>635</v>
      </c>
      <c r="G359">
        <v>0</v>
      </c>
      <c r="H359">
        <v>0</v>
      </c>
      <c r="I359">
        <v>0</v>
      </c>
      <c r="J359">
        <v>0</v>
      </c>
      <c r="K359" t="s">
        <v>1119</v>
      </c>
      <c r="L359">
        <v>587</v>
      </c>
    </row>
    <row r="360" spans="1:12" x14ac:dyDescent="0.25">
      <c r="A360" t="s">
        <v>1120</v>
      </c>
      <c r="B360">
        <v>674</v>
      </c>
      <c r="C360" t="s">
        <v>1120</v>
      </c>
      <c r="D360">
        <v>3739</v>
      </c>
      <c r="F360" t="s">
        <v>636</v>
      </c>
      <c r="G360">
        <v>0</v>
      </c>
      <c r="H360">
        <v>0</v>
      </c>
      <c r="I360">
        <v>0</v>
      </c>
      <c r="J360">
        <v>0</v>
      </c>
      <c r="K360" t="s">
        <v>1120</v>
      </c>
      <c r="L360">
        <v>1373</v>
      </c>
    </row>
    <row r="361" spans="1:12" x14ac:dyDescent="0.25">
      <c r="A361" t="s">
        <v>1121</v>
      </c>
      <c r="B361">
        <v>0</v>
      </c>
      <c r="C361" t="s">
        <v>1121</v>
      </c>
      <c r="D361">
        <v>846</v>
      </c>
      <c r="F361" t="s">
        <v>637</v>
      </c>
      <c r="G361">
        <v>0</v>
      </c>
      <c r="H361">
        <v>0</v>
      </c>
      <c r="I361">
        <v>0</v>
      </c>
      <c r="J361">
        <v>0</v>
      </c>
      <c r="K361" t="s">
        <v>1121</v>
      </c>
      <c r="L361">
        <v>0</v>
      </c>
    </row>
    <row r="362" spans="1:12" x14ac:dyDescent="0.25">
      <c r="A362" t="s">
        <v>1122</v>
      </c>
      <c r="B362">
        <v>0</v>
      </c>
      <c r="C362" t="s">
        <v>1122</v>
      </c>
      <c r="D362">
        <v>29</v>
      </c>
      <c r="F362" t="s">
        <v>638</v>
      </c>
      <c r="G362">
        <v>0</v>
      </c>
      <c r="H362">
        <v>0</v>
      </c>
      <c r="I362">
        <v>0</v>
      </c>
      <c r="J362">
        <v>0</v>
      </c>
      <c r="K362" t="s">
        <v>1122</v>
      </c>
      <c r="L362">
        <v>0</v>
      </c>
    </row>
    <row r="363" spans="1:12" x14ac:dyDescent="0.25">
      <c r="A363" t="s">
        <v>1113</v>
      </c>
      <c r="B363">
        <v>0</v>
      </c>
      <c r="C363" t="s">
        <v>1113</v>
      </c>
      <c r="D363">
        <v>0</v>
      </c>
      <c r="F363" t="s">
        <v>639</v>
      </c>
      <c r="G363">
        <v>0</v>
      </c>
      <c r="H363">
        <v>0</v>
      </c>
      <c r="I363">
        <v>0</v>
      </c>
      <c r="J363">
        <v>0</v>
      </c>
      <c r="K363" t="s">
        <v>1113</v>
      </c>
      <c r="L363">
        <v>0</v>
      </c>
    </row>
    <row r="364" spans="1:12" x14ac:dyDescent="0.25">
      <c r="A364" t="s">
        <v>1114</v>
      </c>
      <c r="B364">
        <v>0</v>
      </c>
      <c r="C364" t="s">
        <v>1114</v>
      </c>
      <c r="D364">
        <v>0</v>
      </c>
      <c r="F364" t="s">
        <v>640</v>
      </c>
      <c r="G364">
        <v>0</v>
      </c>
      <c r="H364">
        <v>0</v>
      </c>
      <c r="I364">
        <v>0</v>
      </c>
      <c r="J364">
        <v>0</v>
      </c>
      <c r="K364" t="s">
        <v>1114</v>
      </c>
      <c r="L364">
        <v>0</v>
      </c>
    </row>
    <row r="365" spans="1:12" x14ac:dyDescent="0.25">
      <c r="A365" t="s">
        <v>1123</v>
      </c>
      <c r="B365">
        <v>3413</v>
      </c>
      <c r="C365" t="s">
        <v>1123</v>
      </c>
      <c r="D365">
        <v>734</v>
      </c>
      <c r="F365" t="s">
        <v>641</v>
      </c>
      <c r="G365">
        <v>0</v>
      </c>
      <c r="H365">
        <v>0</v>
      </c>
      <c r="I365">
        <v>0</v>
      </c>
      <c r="J365">
        <v>0</v>
      </c>
      <c r="K365" t="s">
        <v>1123</v>
      </c>
      <c r="L365">
        <v>0</v>
      </c>
    </row>
    <row r="366" spans="1:12" x14ac:dyDescent="0.25">
      <c r="A366" t="s">
        <v>1124</v>
      </c>
      <c r="B366">
        <v>0</v>
      </c>
      <c r="C366" t="s">
        <v>1124</v>
      </c>
      <c r="D366">
        <v>0</v>
      </c>
      <c r="F366" t="s">
        <v>642</v>
      </c>
      <c r="G366">
        <v>0</v>
      </c>
      <c r="H366">
        <v>0</v>
      </c>
      <c r="I366">
        <v>0</v>
      </c>
      <c r="J366">
        <v>0</v>
      </c>
      <c r="K366" t="s">
        <v>1124</v>
      </c>
      <c r="L366">
        <v>0</v>
      </c>
    </row>
    <row r="367" spans="1:12" x14ac:dyDescent="0.25">
      <c r="A367">
        <v>894333</v>
      </c>
      <c r="B367">
        <v>694</v>
      </c>
      <c r="C367">
        <v>894333</v>
      </c>
      <c r="D367">
        <v>18</v>
      </c>
      <c r="F367" t="s">
        <v>643</v>
      </c>
      <c r="G367">
        <v>0</v>
      </c>
      <c r="H367">
        <v>0</v>
      </c>
      <c r="I367">
        <v>0</v>
      </c>
      <c r="J367">
        <v>0</v>
      </c>
      <c r="K367">
        <v>894333</v>
      </c>
      <c r="L367">
        <v>310</v>
      </c>
    </row>
    <row r="368" spans="1:12" x14ac:dyDescent="0.25">
      <c r="A368" t="s">
        <v>1127</v>
      </c>
      <c r="B368">
        <v>0</v>
      </c>
      <c r="C368" t="s">
        <v>1127</v>
      </c>
      <c r="D368">
        <v>0</v>
      </c>
      <c r="F368" t="s">
        <v>644</v>
      </c>
      <c r="G368">
        <v>0</v>
      </c>
      <c r="H368">
        <v>0</v>
      </c>
      <c r="I368">
        <v>0</v>
      </c>
      <c r="J368">
        <v>0</v>
      </c>
      <c r="K368" t="s">
        <v>1127</v>
      </c>
      <c r="L368">
        <v>0</v>
      </c>
    </row>
    <row r="369" spans="1:12" x14ac:dyDescent="0.25">
      <c r="A369" t="s">
        <v>1102</v>
      </c>
      <c r="B369">
        <v>0</v>
      </c>
      <c r="C369" t="s">
        <v>1102</v>
      </c>
      <c r="D369">
        <v>0</v>
      </c>
      <c r="F369" t="s">
        <v>645</v>
      </c>
      <c r="G369">
        <v>0</v>
      </c>
      <c r="H369">
        <v>0</v>
      </c>
      <c r="I369">
        <v>0</v>
      </c>
      <c r="J369">
        <v>0</v>
      </c>
      <c r="K369" t="s">
        <v>1102</v>
      </c>
      <c r="L369">
        <v>2</v>
      </c>
    </row>
    <row r="370" spans="1:12" x14ac:dyDescent="0.25">
      <c r="A370" t="s">
        <v>1128</v>
      </c>
      <c r="B370">
        <v>0</v>
      </c>
      <c r="C370" t="s">
        <v>1128</v>
      </c>
      <c r="D370">
        <v>0</v>
      </c>
      <c r="F370" t="s">
        <v>646</v>
      </c>
      <c r="G370">
        <v>0</v>
      </c>
      <c r="H370">
        <v>0</v>
      </c>
      <c r="I370">
        <v>0</v>
      </c>
      <c r="J370">
        <v>0</v>
      </c>
      <c r="K370" t="s">
        <v>1128</v>
      </c>
      <c r="L370">
        <v>0</v>
      </c>
    </row>
    <row r="371" spans="1:12" x14ac:dyDescent="0.25">
      <c r="A371" t="s">
        <v>1129</v>
      </c>
      <c r="B371">
        <v>1.3000000000000114</v>
      </c>
      <c r="C371" t="s">
        <v>1129</v>
      </c>
      <c r="D371">
        <v>2.1500000000000057</v>
      </c>
      <c r="F371" t="s">
        <v>647</v>
      </c>
      <c r="G371">
        <v>0</v>
      </c>
      <c r="H371">
        <v>0</v>
      </c>
      <c r="I371">
        <v>0</v>
      </c>
      <c r="J371">
        <v>0</v>
      </c>
      <c r="K371" t="s">
        <v>1129</v>
      </c>
      <c r="L371">
        <v>2.5000000000027001E-2</v>
      </c>
    </row>
    <row r="372" spans="1:12" x14ac:dyDescent="0.25">
      <c r="A372" t="s">
        <v>1130</v>
      </c>
      <c r="B372">
        <v>0</v>
      </c>
      <c r="C372" t="s">
        <v>1130</v>
      </c>
      <c r="D372">
        <v>0</v>
      </c>
      <c r="F372" t="s">
        <v>648</v>
      </c>
      <c r="G372">
        <v>0</v>
      </c>
      <c r="H372">
        <v>0</v>
      </c>
      <c r="I372">
        <v>0</v>
      </c>
      <c r="J372">
        <v>0</v>
      </c>
      <c r="K372" t="s">
        <v>1130</v>
      </c>
      <c r="L372">
        <v>0</v>
      </c>
    </row>
    <row r="373" spans="1:12" x14ac:dyDescent="0.25">
      <c r="A373" t="s">
        <v>1135</v>
      </c>
      <c r="B373">
        <v>0</v>
      </c>
      <c r="C373" t="s">
        <v>1135</v>
      </c>
      <c r="D373">
        <v>0</v>
      </c>
      <c r="F373" t="s">
        <v>649</v>
      </c>
      <c r="G373">
        <v>0</v>
      </c>
      <c r="H373">
        <v>0</v>
      </c>
      <c r="I373">
        <v>0</v>
      </c>
      <c r="J373">
        <v>0</v>
      </c>
      <c r="K373" t="s">
        <v>1135</v>
      </c>
      <c r="L373">
        <v>0</v>
      </c>
    </row>
    <row r="374" spans="1:12" x14ac:dyDescent="0.25">
      <c r="A374">
        <v>889677</v>
      </c>
      <c r="B374">
        <v>10</v>
      </c>
      <c r="C374">
        <v>889677</v>
      </c>
      <c r="D374">
        <v>8</v>
      </c>
      <c r="F374" t="s">
        <v>650</v>
      </c>
      <c r="G374">
        <v>0</v>
      </c>
      <c r="H374">
        <v>0</v>
      </c>
      <c r="I374">
        <v>0</v>
      </c>
      <c r="J374">
        <v>0</v>
      </c>
      <c r="K374">
        <v>889677</v>
      </c>
      <c r="L374">
        <v>0</v>
      </c>
    </row>
    <row r="375" spans="1:12" x14ac:dyDescent="0.25">
      <c r="A375" t="s">
        <v>1138</v>
      </c>
      <c r="B375">
        <v>65</v>
      </c>
      <c r="C375" t="s">
        <v>1138</v>
      </c>
      <c r="D375">
        <v>212</v>
      </c>
      <c r="F375" t="s">
        <v>651</v>
      </c>
      <c r="G375">
        <v>0</v>
      </c>
      <c r="H375">
        <v>0</v>
      </c>
      <c r="I375">
        <v>0</v>
      </c>
      <c r="J375">
        <v>11</v>
      </c>
      <c r="K375" t="s">
        <v>1138</v>
      </c>
      <c r="L375">
        <v>188</v>
      </c>
    </row>
    <row r="376" spans="1:12" x14ac:dyDescent="0.25">
      <c r="A376" t="s">
        <v>1139</v>
      </c>
      <c r="B376">
        <v>0</v>
      </c>
      <c r="C376" t="s">
        <v>1139</v>
      </c>
      <c r="D376">
        <v>0</v>
      </c>
      <c r="F376" t="s">
        <v>652</v>
      </c>
      <c r="G376">
        <v>0</v>
      </c>
      <c r="H376">
        <v>0</v>
      </c>
      <c r="I376">
        <v>0</v>
      </c>
      <c r="J376">
        <v>2</v>
      </c>
      <c r="K376" t="s">
        <v>1139</v>
      </c>
      <c r="L376">
        <v>0</v>
      </c>
    </row>
    <row r="377" spans="1:12" x14ac:dyDescent="0.25">
      <c r="A377" t="s">
        <v>1140</v>
      </c>
      <c r="B377">
        <v>0</v>
      </c>
      <c r="C377" t="s">
        <v>1140</v>
      </c>
      <c r="D377">
        <v>35</v>
      </c>
      <c r="F377" t="s">
        <v>653</v>
      </c>
      <c r="G377">
        <v>0</v>
      </c>
      <c r="H377">
        <v>0</v>
      </c>
      <c r="I377">
        <v>0</v>
      </c>
      <c r="J377">
        <v>0</v>
      </c>
      <c r="K377" t="s">
        <v>1140</v>
      </c>
      <c r="L377">
        <v>0</v>
      </c>
    </row>
    <row r="378" spans="1:12" x14ac:dyDescent="0.25">
      <c r="A378" t="s">
        <v>1141</v>
      </c>
      <c r="B378">
        <v>0</v>
      </c>
      <c r="C378" t="s">
        <v>1141</v>
      </c>
      <c r="D378">
        <v>18</v>
      </c>
      <c r="F378" t="s">
        <v>654</v>
      </c>
      <c r="G378">
        <v>0</v>
      </c>
      <c r="H378">
        <v>0</v>
      </c>
      <c r="I378">
        <v>0</v>
      </c>
      <c r="J378">
        <v>6</v>
      </c>
      <c r="K378" t="s">
        <v>1141</v>
      </c>
      <c r="L378">
        <v>0</v>
      </c>
    </row>
    <row r="379" spans="1:12" x14ac:dyDescent="0.25">
      <c r="A379" t="s">
        <v>1144</v>
      </c>
      <c r="B379">
        <v>38</v>
      </c>
      <c r="C379" t="s">
        <v>1144</v>
      </c>
      <c r="D379">
        <v>0</v>
      </c>
      <c r="F379" t="s">
        <v>655</v>
      </c>
      <c r="G379">
        <v>0</v>
      </c>
      <c r="H379">
        <v>0</v>
      </c>
      <c r="I379">
        <v>0</v>
      </c>
      <c r="J379">
        <v>6</v>
      </c>
      <c r="K379" t="s">
        <v>1144</v>
      </c>
      <c r="L379">
        <v>41</v>
      </c>
    </row>
    <row r="380" spans="1:12" x14ac:dyDescent="0.25">
      <c r="A380" t="s">
        <v>1145</v>
      </c>
      <c r="B380">
        <v>0</v>
      </c>
      <c r="C380" t="s">
        <v>1145</v>
      </c>
      <c r="D380">
        <v>0</v>
      </c>
      <c r="F380" t="s">
        <v>656</v>
      </c>
      <c r="G380">
        <v>0</v>
      </c>
      <c r="H380">
        <v>0</v>
      </c>
      <c r="I380">
        <v>0</v>
      </c>
      <c r="J380">
        <v>0</v>
      </c>
      <c r="K380" t="s">
        <v>1145</v>
      </c>
      <c r="L380">
        <v>0</v>
      </c>
    </row>
    <row r="381" spans="1:12" x14ac:dyDescent="0.25">
      <c r="A381" t="s">
        <v>1146</v>
      </c>
      <c r="B381">
        <v>5</v>
      </c>
      <c r="C381" t="s">
        <v>1146</v>
      </c>
      <c r="D381">
        <v>0</v>
      </c>
      <c r="F381" t="s">
        <v>657</v>
      </c>
      <c r="G381">
        <v>0</v>
      </c>
      <c r="H381">
        <v>0</v>
      </c>
      <c r="I381">
        <v>0</v>
      </c>
      <c r="J381">
        <v>0</v>
      </c>
      <c r="K381" t="s">
        <v>1146</v>
      </c>
      <c r="L381">
        <v>0</v>
      </c>
    </row>
    <row r="382" spans="1:12" x14ac:dyDescent="0.25">
      <c r="A382" t="s">
        <v>1147</v>
      </c>
      <c r="B382">
        <v>60</v>
      </c>
      <c r="C382" t="s">
        <v>1147</v>
      </c>
      <c r="D382">
        <v>171</v>
      </c>
      <c r="F382" t="s">
        <v>658</v>
      </c>
      <c r="G382">
        <v>0</v>
      </c>
      <c r="H382">
        <v>0</v>
      </c>
      <c r="I382">
        <v>0</v>
      </c>
      <c r="J382">
        <v>0</v>
      </c>
      <c r="K382" t="s">
        <v>1147</v>
      </c>
      <c r="L382">
        <v>0</v>
      </c>
    </row>
    <row r="383" spans="1:12" x14ac:dyDescent="0.25">
      <c r="A383" t="s">
        <v>1148</v>
      </c>
      <c r="B383">
        <v>34</v>
      </c>
      <c r="C383" t="s">
        <v>1148</v>
      </c>
      <c r="D383">
        <v>313</v>
      </c>
      <c r="F383" t="s">
        <v>659</v>
      </c>
      <c r="G383">
        <v>0</v>
      </c>
      <c r="H383">
        <v>0</v>
      </c>
      <c r="I383">
        <v>0</v>
      </c>
      <c r="J383">
        <v>5</v>
      </c>
      <c r="K383" t="s">
        <v>1148</v>
      </c>
      <c r="L383">
        <v>227</v>
      </c>
    </row>
    <row r="384" spans="1:12" x14ac:dyDescent="0.25">
      <c r="A384" t="s">
        <v>1149</v>
      </c>
      <c r="B384">
        <v>8</v>
      </c>
      <c r="C384" t="s">
        <v>1149</v>
      </c>
      <c r="D384">
        <v>5</v>
      </c>
      <c r="F384" t="s">
        <v>660</v>
      </c>
      <c r="G384">
        <v>0</v>
      </c>
      <c r="H384">
        <v>0</v>
      </c>
      <c r="I384">
        <v>0</v>
      </c>
      <c r="J384">
        <v>0</v>
      </c>
      <c r="K384" t="s">
        <v>1149</v>
      </c>
      <c r="L384">
        <v>1</v>
      </c>
    </row>
    <row r="385" spans="1:12" x14ac:dyDescent="0.25">
      <c r="A385" t="s">
        <v>1152</v>
      </c>
      <c r="B385">
        <v>45</v>
      </c>
      <c r="C385" t="s">
        <v>1152</v>
      </c>
      <c r="D385">
        <v>24</v>
      </c>
      <c r="F385" t="s">
        <v>661</v>
      </c>
      <c r="G385">
        <v>0</v>
      </c>
      <c r="H385">
        <v>0</v>
      </c>
      <c r="I385">
        <v>0</v>
      </c>
      <c r="J385">
        <v>0</v>
      </c>
      <c r="K385" t="s">
        <v>1152</v>
      </c>
      <c r="L385">
        <v>0</v>
      </c>
    </row>
    <row r="386" spans="1:12" x14ac:dyDescent="0.25">
      <c r="A386" t="s">
        <v>1153</v>
      </c>
      <c r="B386">
        <v>33</v>
      </c>
      <c r="C386" t="s">
        <v>1153</v>
      </c>
      <c r="D386">
        <v>0</v>
      </c>
      <c r="F386" t="s">
        <v>662</v>
      </c>
      <c r="G386">
        <v>0</v>
      </c>
      <c r="H386">
        <v>0</v>
      </c>
      <c r="I386">
        <v>0</v>
      </c>
      <c r="J386">
        <v>0</v>
      </c>
      <c r="K386" t="s">
        <v>1153</v>
      </c>
      <c r="L386">
        <v>0</v>
      </c>
    </row>
    <row r="387" spans="1:12" x14ac:dyDescent="0.25">
      <c r="A387" t="s">
        <v>1154</v>
      </c>
      <c r="B387">
        <v>28</v>
      </c>
      <c r="C387" t="s">
        <v>1154</v>
      </c>
      <c r="D387">
        <v>0</v>
      </c>
      <c r="F387" t="s">
        <v>663</v>
      </c>
      <c r="G387">
        <v>0</v>
      </c>
      <c r="H387">
        <v>0</v>
      </c>
      <c r="I387">
        <v>0</v>
      </c>
      <c r="J387">
        <v>0</v>
      </c>
      <c r="K387" t="s">
        <v>1154</v>
      </c>
      <c r="L387">
        <v>0</v>
      </c>
    </row>
    <row r="388" spans="1:12" x14ac:dyDescent="0.25">
      <c r="C388" t="s">
        <v>1157</v>
      </c>
      <c r="D388">
        <v>77</v>
      </c>
      <c r="F388" t="s">
        <v>664</v>
      </c>
      <c r="G388">
        <v>0</v>
      </c>
      <c r="H388">
        <v>0</v>
      </c>
      <c r="I388">
        <v>0</v>
      </c>
      <c r="J388">
        <v>0</v>
      </c>
      <c r="K388" t="s">
        <v>1157</v>
      </c>
      <c r="L388">
        <v>6</v>
      </c>
    </row>
    <row r="389" spans="1:12" x14ac:dyDescent="0.25">
      <c r="C389" t="s">
        <v>1158</v>
      </c>
      <c r="D389">
        <v>60</v>
      </c>
      <c r="F389" t="s">
        <v>665</v>
      </c>
      <c r="G389">
        <v>0</v>
      </c>
      <c r="H389">
        <v>0</v>
      </c>
      <c r="I389">
        <v>0</v>
      </c>
      <c r="J389">
        <v>0</v>
      </c>
      <c r="K389" t="s">
        <v>1158</v>
      </c>
      <c r="L389">
        <v>60</v>
      </c>
    </row>
    <row r="390" spans="1:12" x14ac:dyDescent="0.25">
      <c r="C390" t="s">
        <v>1159</v>
      </c>
      <c r="D390">
        <v>58</v>
      </c>
      <c r="F390" t="s">
        <v>666</v>
      </c>
      <c r="G390">
        <v>0</v>
      </c>
      <c r="H390">
        <v>0</v>
      </c>
      <c r="I390">
        <v>0</v>
      </c>
      <c r="J390">
        <v>0</v>
      </c>
      <c r="K390" t="s">
        <v>1159</v>
      </c>
      <c r="L390">
        <v>43</v>
      </c>
    </row>
    <row r="391" spans="1:12" x14ac:dyDescent="0.25">
      <c r="C391">
        <v>897409</v>
      </c>
      <c r="D391">
        <v>229</v>
      </c>
      <c r="F391" t="s">
        <v>667</v>
      </c>
      <c r="G391">
        <v>0</v>
      </c>
      <c r="H391">
        <v>0</v>
      </c>
      <c r="I391">
        <v>0</v>
      </c>
      <c r="J391">
        <v>0</v>
      </c>
      <c r="K391">
        <v>897409</v>
      </c>
      <c r="L391">
        <v>876</v>
      </c>
    </row>
    <row r="392" spans="1:12" x14ac:dyDescent="0.25">
      <c r="D392">
        <v>0</v>
      </c>
      <c r="F392" t="s">
        <v>668</v>
      </c>
      <c r="G392">
        <v>0</v>
      </c>
      <c r="H392">
        <v>0</v>
      </c>
      <c r="I392">
        <v>0</v>
      </c>
      <c r="J392">
        <v>0</v>
      </c>
      <c r="K392">
        <v>883081</v>
      </c>
      <c r="L392">
        <v>0</v>
      </c>
    </row>
    <row r="393" spans="1:12" x14ac:dyDescent="0.25">
      <c r="F393" t="s">
        <v>669</v>
      </c>
      <c r="G393">
        <v>0</v>
      </c>
      <c r="H393">
        <v>0</v>
      </c>
      <c r="I393">
        <v>0</v>
      </c>
      <c r="J393">
        <v>0</v>
      </c>
      <c r="K393" t="s">
        <v>1164</v>
      </c>
      <c r="L393">
        <v>0</v>
      </c>
    </row>
    <row r="394" spans="1:12" x14ac:dyDescent="0.25">
      <c r="F394" t="s">
        <v>670</v>
      </c>
      <c r="G394">
        <v>0</v>
      </c>
      <c r="H394">
        <v>0</v>
      </c>
      <c r="I394">
        <v>0</v>
      </c>
      <c r="J394">
        <v>0</v>
      </c>
      <c r="K394" t="s">
        <v>1166</v>
      </c>
      <c r="L394">
        <v>0</v>
      </c>
    </row>
    <row r="395" spans="1:12" x14ac:dyDescent="0.25">
      <c r="F395" t="s">
        <v>671</v>
      </c>
      <c r="G395">
        <v>0</v>
      </c>
      <c r="H395">
        <v>0</v>
      </c>
      <c r="I395">
        <v>0</v>
      </c>
      <c r="J395">
        <v>0</v>
      </c>
      <c r="K395">
        <v>150165</v>
      </c>
      <c r="L395">
        <v>87</v>
      </c>
    </row>
    <row r="396" spans="1:12" x14ac:dyDescent="0.25">
      <c r="F396" t="s">
        <v>672</v>
      </c>
      <c r="G396">
        <v>0</v>
      </c>
      <c r="H396">
        <v>0</v>
      </c>
      <c r="I396">
        <v>0</v>
      </c>
      <c r="J396">
        <v>0</v>
      </c>
      <c r="K396">
        <v>900685</v>
      </c>
      <c r="L396">
        <v>2921</v>
      </c>
    </row>
    <row r="397" spans="1:12" x14ac:dyDescent="0.25">
      <c r="F397" t="s">
        <v>673</v>
      </c>
      <c r="G397">
        <v>0</v>
      </c>
      <c r="H397">
        <v>0</v>
      </c>
      <c r="I397">
        <v>0</v>
      </c>
      <c r="J397">
        <v>0</v>
      </c>
    </row>
    <row r="398" spans="1:12" x14ac:dyDescent="0.25">
      <c r="F398" t="s">
        <v>674</v>
      </c>
      <c r="G398">
        <v>0</v>
      </c>
      <c r="H398">
        <v>0</v>
      </c>
      <c r="I398">
        <v>0</v>
      </c>
      <c r="J398">
        <v>0</v>
      </c>
    </row>
    <row r="399" spans="1:12" x14ac:dyDescent="0.25">
      <c r="F399" t="s">
        <v>675</v>
      </c>
      <c r="G399">
        <v>0</v>
      </c>
      <c r="H399">
        <v>0</v>
      </c>
      <c r="I399">
        <v>0</v>
      </c>
      <c r="J399">
        <v>0</v>
      </c>
    </row>
    <row r="400" spans="1:12" x14ac:dyDescent="0.25">
      <c r="F400" t="s">
        <v>676</v>
      </c>
      <c r="G400">
        <v>0</v>
      </c>
      <c r="H400">
        <v>0</v>
      </c>
      <c r="I400">
        <v>0</v>
      </c>
      <c r="J400">
        <v>0</v>
      </c>
    </row>
    <row r="401" spans="6:10" x14ac:dyDescent="0.25">
      <c r="F401" t="s">
        <v>677</v>
      </c>
      <c r="G401">
        <v>0</v>
      </c>
      <c r="H401">
        <v>0</v>
      </c>
      <c r="I401">
        <v>0</v>
      </c>
      <c r="J401">
        <v>0</v>
      </c>
    </row>
    <row r="402" spans="6:10" x14ac:dyDescent="0.25">
      <c r="F402" t="s">
        <v>678</v>
      </c>
      <c r="G402">
        <v>0</v>
      </c>
      <c r="H402">
        <v>0</v>
      </c>
      <c r="I402">
        <v>0</v>
      </c>
      <c r="J402">
        <v>0</v>
      </c>
    </row>
    <row r="403" spans="6:10" x14ac:dyDescent="0.25">
      <c r="F403" t="s">
        <v>679</v>
      </c>
      <c r="G403">
        <v>0</v>
      </c>
      <c r="H403">
        <v>0</v>
      </c>
      <c r="I403">
        <v>0</v>
      </c>
      <c r="J403">
        <v>0</v>
      </c>
    </row>
    <row r="404" spans="6:10" x14ac:dyDescent="0.25">
      <c r="F404" t="s">
        <v>680</v>
      </c>
      <c r="G404">
        <v>0</v>
      </c>
      <c r="H404">
        <v>0</v>
      </c>
      <c r="I404">
        <v>0</v>
      </c>
      <c r="J404">
        <v>0</v>
      </c>
    </row>
    <row r="405" spans="6:10" x14ac:dyDescent="0.25">
      <c r="F405" t="s">
        <v>681</v>
      </c>
      <c r="G405">
        <v>0</v>
      </c>
      <c r="H405">
        <v>0</v>
      </c>
      <c r="I405">
        <v>0</v>
      </c>
      <c r="J405">
        <v>0</v>
      </c>
    </row>
    <row r="406" spans="6:10" x14ac:dyDescent="0.25">
      <c r="F406">
        <v>20514654</v>
      </c>
      <c r="G406">
        <v>0</v>
      </c>
      <c r="H406">
        <v>0</v>
      </c>
      <c r="I406">
        <v>0</v>
      </c>
      <c r="J406">
        <v>0</v>
      </c>
    </row>
    <row r="407" spans="6:10" x14ac:dyDescent="0.25">
      <c r="F407" t="s">
        <v>682</v>
      </c>
      <c r="G407">
        <v>0</v>
      </c>
      <c r="H407">
        <v>0</v>
      </c>
      <c r="I407">
        <v>0</v>
      </c>
      <c r="J407">
        <v>0</v>
      </c>
    </row>
    <row r="408" spans="6:10" x14ac:dyDescent="0.25">
      <c r="F408">
        <v>8602</v>
      </c>
      <c r="G408">
        <v>0</v>
      </c>
      <c r="H408">
        <v>0</v>
      </c>
      <c r="I408">
        <v>0</v>
      </c>
      <c r="J408">
        <v>0</v>
      </c>
    </row>
    <row r="409" spans="6:10" x14ac:dyDescent="0.25">
      <c r="F409" t="s">
        <v>683</v>
      </c>
      <c r="G409">
        <v>0</v>
      </c>
      <c r="H409">
        <v>0</v>
      </c>
      <c r="I409">
        <v>0</v>
      </c>
      <c r="J409">
        <v>0</v>
      </c>
    </row>
    <row r="410" spans="6:10" x14ac:dyDescent="0.25">
      <c r="F410" t="s">
        <v>684</v>
      </c>
      <c r="G410">
        <v>0</v>
      </c>
      <c r="H410">
        <v>0</v>
      </c>
      <c r="I410">
        <v>0</v>
      </c>
      <c r="J410">
        <v>0</v>
      </c>
    </row>
    <row r="411" spans="6:10" x14ac:dyDescent="0.25">
      <c r="F411" t="s">
        <v>685</v>
      </c>
      <c r="G411">
        <v>0</v>
      </c>
      <c r="H411">
        <v>0</v>
      </c>
      <c r="I411">
        <v>0</v>
      </c>
      <c r="J411">
        <v>0</v>
      </c>
    </row>
    <row r="412" spans="6:10" x14ac:dyDescent="0.25">
      <c r="F412">
        <v>21707134</v>
      </c>
      <c r="G412">
        <v>0</v>
      </c>
      <c r="H412">
        <v>0</v>
      </c>
      <c r="I412">
        <v>0</v>
      </c>
      <c r="J412">
        <v>0</v>
      </c>
    </row>
    <row r="413" spans="6:10" x14ac:dyDescent="0.25">
      <c r="F413">
        <v>20976003</v>
      </c>
      <c r="G413">
        <v>0</v>
      </c>
      <c r="H413">
        <v>0</v>
      </c>
      <c r="I413">
        <v>0</v>
      </c>
      <c r="J413">
        <v>0</v>
      </c>
    </row>
    <row r="414" spans="6:10" x14ac:dyDescent="0.25">
      <c r="F414">
        <v>20805349</v>
      </c>
      <c r="G414">
        <v>0</v>
      </c>
      <c r="H414">
        <v>0</v>
      </c>
      <c r="I414">
        <v>0</v>
      </c>
      <c r="J414">
        <v>0</v>
      </c>
    </row>
    <row r="415" spans="6:10" x14ac:dyDescent="0.25">
      <c r="F415">
        <v>11110683</v>
      </c>
      <c r="G415">
        <v>0</v>
      </c>
      <c r="H415">
        <v>0</v>
      </c>
      <c r="I415">
        <v>0</v>
      </c>
      <c r="J415">
        <v>0</v>
      </c>
    </row>
    <row r="416" spans="6:10" x14ac:dyDescent="0.25">
      <c r="F416">
        <v>11110668</v>
      </c>
      <c r="G416">
        <v>0</v>
      </c>
      <c r="H416">
        <v>0</v>
      </c>
      <c r="I416">
        <v>0</v>
      </c>
      <c r="J416">
        <v>0</v>
      </c>
    </row>
    <row r="417" spans="6:10" x14ac:dyDescent="0.25">
      <c r="F417">
        <v>11711074</v>
      </c>
      <c r="G417">
        <v>0</v>
      </c>
      <c r="H417">
        <v>0</v>
      </c>
      <c r="I417">
        <v>0</v>
      </c>
      <c r="J417">
        <v>0</v>
      </c>
    </row>
    <row r="418" spans="6:10" x14ac:dyDescent="0.25">
      <c r="F418" t="s">
        <v>686</v>
      </c>
      <c r="G418">
        <v>0</v>
      </c>
      <c r="H418">
        <v>0</v>
      </c>
      <c r="I418">
        <v>0</v>
      </c>
      <c r="J418">
        <v>0</v>
      </c>
    </row>
    <row r="419" spans="6:10" x14ac:dyDescent="0.25">
      <c r="F419">
        <v>14524170</v>
      </c>
      <c r="G419">
        <v>0</v>
      </c>
      <c r="H419">
        <v>0</v>
      </c>
      <c r="I419">
        <v>0</v>
      </c>
      <c r="J419">
        <v>0</v>
      </c>
    </row>
    <row r="420" spans="6:10" x14ac:dyDescent="0.25">
      <c r="F420">
        <v>14509379</v>
      </c>
      <c r="G420">
        <v>0</v>
      </c>
      <c r="H420">
        <v>0</v>
      </c>
      <c r="I420">
        <v>0</v>
      </c>
      <c r="J420">
        <v>0</v>
      </c>
    </row>
    <row r="421" spans="6:10" x14ac:dyDescent="0.25">
      <c r="F421" t="s">
        <v>687</v>
      </c>
      <c r="G421">
        <v>0</v>
      </c>
      <c r="H421">
        <v>0</v>
      </c>
      <c r="I421">
        <v>0</v>
      </c>
      <c r="J421">
        <v>0</v>
      </c>
    </row>
    <row r="422" spans="6:10" x14ac:dyDescent="0.25">
      <c r="F422" t="s">
        <v>688</v>
      </c>
      <c r="G422">
        <v>0</v>
      </c>
      <c r="H422">
        <v>0</v>
      </c>
      <c r="I422">
        <v>0</v>
      </c>
      <c r="J422">
        <v>0</v>
      </c>
    </row>
    <row r="423" spans="6:10" x14ac:dyDescent="0.25">
      <c r="F423" t="s">
        <v>689</v>
      </c>
      <c r="G423">
        <v>0</v>
      </c>
      <c r="H423">
        <v>0</v>
      </c>
      <c r="I423">
        <v>0</v>
      </c>
      <c r="J423">
        <v>0</v>
      </c>
    </row>
    <row r="424" spans="6:10" x14ac:dyDescent="0.25">
      <c r="F424" t="s">
        <v>690</v>
      </c>
      <c r="G424">
        <v>0</v>
      </c>
      <c r="H424">
        <v>0</v>
      </c>
      <c r="I424">
        <v>0</v>
      </c>
      <c r="J424">
        <v>0</v>
      </c>
    </row>
    <row r="425" spans="6:10" x14ac:dyDescent="0.25">
      <c r="F425" t="s">
        <v>691</v>
      </c>
      <c r="G425">
        <v>0</v>
      </c>
      <c r="H425">
        <v>0</v>
      </c>
      <c r="I425">
        <v>0</v>
      </c>
      <c r="J425">
        <v>0</v>
      </c>
    </row>
    <row r="426" spans="6:10" x14ac:dyDescent="0.25">
      <c r="F426" t="s">
        <v>692</v>
      </c>
      <c r="G426">
        <v>0</v>
      </c>
      <c r="H426">
        <v>0</v>
      </c>
      <c r="I426">
        <v>0</v>
      </c>
      <c r="J426">
        <v>0</v>
      </c>
    </row>
    <row r="427" spans="6:10" x14ac:dyDescent="0.25">
      <c r="F427" t="s">
        <v>693</v>
      </c>
      <c r="G427">
        <v>0</v>
      </c>
      <c r="H427">
        <v>0</v>
      </c>
      <c r="I427">
        <v>0</v>
      </c>
      <c r="J427">
        <v>0</v>
      </c>
    </row>
    <row r="428" spans="6:10" x14ac:dyDescent="0.25">
      <c r="F428" t="s">
        <v>694</v>
      </c>
      <c r="G428">
        <v>0</v>
      </c>
      <c r="H428">
        <v>0</v>
      </c>
      <c r="I428">
        <v>0</v>
      </c>
      <c r="J428">
        <v>0</v>
      </c>
    </row>
    <row r="429" spans="6:10" x14ac:dyDescent="0.25">
      <c r="F429" t="s">
        <v>695</v>
      </c>
      <c r="G429">
        <v>0</v>
      </c>
      <c r="H429">
        <v>0</v>
      </c>
      <c r="I429">
        <v>0</v>
      </c>
      <c r="J429">
        <v>0</v>
      </c>
    </row>
    <row r="430" spans="6:10" x14ac:dyDescent="0.25">
      <c r="F430" t="s">
        <v>696</v>
      </c>
      <c r="G430">
        <v>0</v>
      </c>
      <c r="H430">
        <v>0</v>
      </c>
      <c r="I430">
        <v>0</v>
      </c>
      <c r="J430">
        <v>0</v>
      </c>
    </row>
    <row r="431" spans="6:10" x14ac:dyDescent="0.25">
      <c r="F431" t="s">
        <v>697</v>
      </c>
      <c r="G431">
        <v>0</v>
      </c>
      <c r="H431">
        <v>0</v>
      </c>
      <c r="I431">
        <v>0</v>
      </c>
      <c r="J431">
        <v>0</v>
      </c>
    </row>
    <row r="432" spans="6:10" x14ac:dyDescent="0.25">
      <c r="F432" t="s">
        <v>698</v>
      </c>
      <c r="G432">
        <v>0</v>
      </c>
      <c r="H432">
        <v>0</v>
      </c>
      <c r="I432">
        <v>0</v>
      </c>
      <c r="J432">
        <v>0</v>
      </c>
    </row>
    <row r="433" spans="6:10" x14ac:dyDescent="0.25">
      <c r="F433" t="s">
        <v>699</v>
      </c>
      <c r="G433">
        <v>0</v>
      </c>
      <c r="H433">
        <v>0</v>
      </c>
      <c r="I433">
        <v>0</v>
      </c>
      <c r="J433">
        <v>0</v>
      </c>
    </row>
    <row r="434" spans="6:10" x14ac:dyDescent="0.25">
      <c r="F434" t="s">
        <v>700</v>
      </c>
      <c r="G434">
        <v>0</v>
      </c>
      <c r="H434">
        <v>0</v>
      </c>
      <c r="I434">
        <v>0</v>
      </c>
      <c r="J434">
        <v>0</v>
      </c>
    </row>
    <row r="435" spans="6:10" x14ac:dyDescent="0.25">
      <c r="F435" t="s">
        <v>240</v>
      </c>
      <c r="G435">
        <v>0</v>
      </c>
      <c r="H435">
        <v>0</v>
      </c>
      <c r="I435">
        <v>0</v>
      </c>
      <c r="J435">
        <v>0</v>
      </c>
    </row>
    <row r="436" spans="6:10" x14ac:dyDescent="0.25">
      <c r="F436" t="s">
        <v>242</v>
      </c>
      <c r="G436">
        <v>0</v>
      </c>
      <c r="H436">
        <v>0</v>
      </c>
      <c r="I436">
        <v>0</v>
      </c>
      <c r="J436">
        <v>0</v>
      </c>
    </row>
    <row r="437" spans="6:10" x14ac:dyDescent="0.25">
      <c r="F437" t="s">
        <v>701</v>
      </c>
      <c r="G437">
        <v>0</v>
      </c>
      <c r="H437">
        <v>0</v>
      </c>
      <c r="I437">
        <v>0</v>
      </c>
      <c r="J437">
        <v>0</v>
      </c>
    </row>
    <row r="438" spans="6:10" x14ac:dyDescent="0.25">
      <c r="F438" t="s">
        <v>702</v>
      </c>
      <c r="G438">
        <v>0</v>
      </c>
      <c r="H438">
        <v>0</v>
      </c>
      <c r="I438">
        <v>0</v>
      </c>
      <c r="J438">
        <v>0</v>
      </c>
    </row>
    <row r="439" spans="6:10" x14ac:dyDescent="0.25">
      <c r="F439" t="s">
        <v>703</v>
      </c>
      <c r="G439">
        <v>0</v>
      </c>
      <c r="H439">
        <v>0</v>
      </c>
      <c r="I439">
        <v>0</v>
      </c>
      <c r="J439">
        <v>0</v>
      </c>
    </row>
    <row r="440" spans="6:10" x14ac:dyDescent="0.25">
      <c r="F440">
        <v>691782</v>
      </c>
      <c r="G440">
        <v>0</v>
      </c>
      <c r="H440">
        <v>0</v>
      </c>
      <c r="I440">
        <v>0</v>
      </c>
      <c r="J440">
        <v>0</v>
      </c>
    </row>
    <row r="441" spans="6:10" x14ac:dyDescent="0.25">
      <c r="F441">
        <v>692250</v>
      </c>
      <c r="G441">
        <v>0.375</v>
      </c>
      <c r="H441">
        <v>0</v>
      </c>
      <c r="I441">
        <v>2.25</v>
      </c>
      <c r="J441">
        <v>1.1400000000000001</v>
      </c>
    </row>
    <row r="442" spans="6:10" x14ac:dyDescent="0.25">
      <c r="F442">
        <v>692332</v>
      </c>
      <c r="G442">
        <v>25</v>
      </c>
      <c r="H442">
        <v>6</v>
      </c>
      <c r="I442">
        <v>10</v>
      </c>
      <c r="J442">
        <v>17</v>
      </c>
    </row>
    <row r="443" spans="6:10" x14ac:dyDescent="0.25">
      <c r="F443">
        <v>692334</v>
      </c>
      <c r="G443">
        <v>11</v>
      </c>
      <c r="H443">
        <v>6</v>
      </c>
      <c r="I443">
        <v>5</v>
      </c>
      <c r="J443">
        <v>2</v>
      </c>
    </row>
    <row r="444" spans="6:10" x14ac:dyDescent="0.25">
      <c r="F444">
        <v>692179</v>
      </c>
      <c r="G444">
        <v>0</v>
      </c>
      <c r="H444">
        <v>0</v>
      </c>
      <c r="I444">
        <v>0</v>
      </c>
      <c r="J444">
        <v>0</v>
      </c>
    </row>
    <row r="445" spans="6:10" x14ac:dyDescent="0.25">
      <c r="F445">
        <v>692178</v>
      </c>
      <c r="G445">
        <v>0</v>
      </c>
      <c r="H445">
        <v>0</v>
      </c>
      <c r="I445">
        <v>0</v>
      </c>
      <c r="J445">
        <v>0</v>
      </c>
    </row>
    <row r="446" spans="6:10" x14ac:dyDescent="0.25">
      <c r="F446">
        <v>692027</v>
      </c>
      <c r="G446">
        <v>17</v>
      </c>
      <c r="H446">
        <v>8</v>
      </c>
      <c r="I446">
        <v>4</v>
      </c>
      <c r="J446">
        <v>5</v>
      </c>
    </row>
    <row r="447" spans="6:10" x14ac:dyDescent="0.25">
      <c r="F447">
        <v>692026</v>
      </c>
      <c r="G447">
        <v>1</v>
      </c>
      <c r="H447">
        <v>0</v>
      </c>
      <c r="I447">
        <v>0.05</v>
      </c>
      <c r="J447">
        <v>1</v>
      </c>
    </row>
    <row r="448" spans="6:10" x14ac:dyDescent="0.25">
      <c r="F448">
        <v>718637</v>
      </c>
      <c r="G448">
        <v>0</v>
      </c>
      <c r="H448">
        <v>0</v>
      </c>
      <c r="I448">
        <v>0</v>
      </c>
      <c r="J448">
        <v>0</v>
      </c>
    </row>
    <row r="449" spans="6:10" x14ac:dyDescent="0.25">
      <c r="F449">
        <v>692079</v>
      </c>
      <c r="G449">
        <v>2</v>
      </c>
      <c r="H449">
        <v>4</v>
      </c>
      <c r="I449">
        <v>1</v>
      </c>
      <c r="J449">
        <v>0</v>
      </c>
    </row>
    <row r="450" spans="6:10" x14ac:dyDescent="0.25">
      <c r="F450">
        <v>692077</v>
      </c>
      <c r="G450">
        <v>0</v>
      </c>
      <c r="H450">
        <v>0</v>
      </c>
      <c r="I450">
        <v>2</v>
      </c>
      <c r="J450">
        <v>0</v>
      </c>
    </row>
    <row r="451" spans="6:10" x14ac:dyDescent="0.25">
      <c r="F451">
        <v>692030</v>
      </c>
      <c r="G451">
        <v>0</v>
      </c>
      <c r="H451">
        <v>0</v>
      </c>
      <c r="I451">
        <v>0</v>
      </c>
      <c r="J451">
        <v>4</v>
      </c>
    </row>
    <row r="452" spans="6:10" x14ac:dyDescent="0.25">
      <c r="F452">
        <v>686033</v>
      </c>
      <c r="G452">
        <v>1</v>
      </c>
      <c r="H452">
        <v>0</v>
      </c>
      <c r="I452">
        <v>16</v>
      </c>
      <c r="J452">
        <v>10</v>
      </c>
    </row>
    <row r="453" spans="6:10" x14ac:dyDescent="0.25">
      <c r="F453">
        <v>686032</v>
      </c>
      <c r="G453">
        <v>1</v>
      </c>
      <c r="H453">
        <v>0</v>
      </c>
      <c r="I453">
        <v>32</v>
      </c>
      <c r="J453">
        <v>33</v>
      </c>
    </row>
    <row r="454" spans="6:10" x14ac:dyDescent="0.25">
      <c r="F454">
        <v>690814</v>
      </c>
      <c r="G454">
        <v>0</v>
      </c>
      <c r="H454">
        <v>0</v>
      </c>
      <c r="I454">
        <v>0</v>
      </c>
      <c r="J454">
        <v>0</v>
      </c>
    </row>
    <row r="455" spans="6:10" x14ac:dyDescent="0.25">
      <c r="F455">
        <v>691848</v>
      </c>
      <c r="G455">
        <v>0</v>
      </c>
      <c r="H455">
        <v>1</v>
      </c>
      <c r="I455">
        <v>3</v>
      </c>
      <c r="J455">
        <v>0</v>
      </c>
    </row>
    <row r="456" spans="6:10" x14ac:dyDescent="0.25">
      <c r="F456">
        <v>691911</v>
      </c>
      <c r="G456">
        <v>0</v>
      </c>
      <c r="H456">
        <v>0</v>
      </c>
      <c r="I456">
        <v>10</v>
      </c>
      <c r="J456">
        <v>0</v>
      </c>
    </row>
    <row r="457" spans="6:10" x14ac:dyDescent="0.25">
      <c r="F457">
        <v>691781</v>
      </c>
      <c r="G457">
        <v>0</v>
      </c>
      <c r="H457">
        <v>0</v>
      </c>
      <c r="I457">
        <v>20</v>
      </c>
      <c r="J457">
        <v>0</v>
      </c>
    </row>
    <row r="458" spans="6:10" x14ac:dyDescent="0.25">
      <c r="F458" t="s">
        <v>100</v>
      </c>
      <c r="G458">
        <v>371</v>
      </c>
      <c r="H458">
        <v>385</v>
      </c>
      <c r="I458">
        <v>210</v>
      </c>
      <c r="J458">
        <v>66</v>
      </c>
    </row>
    <row r="459" spans="6:10" x14ac:dyDescent="0.25">
      <c r="F459" t="s">
        <v>101</v>
      </c>
      <c r="G459">
        <v>93</v>
      </c>
      <c r="H459">
        <v>41</v>
      </c>
      <c r="I459">
        <v>32</v>
      </c>
      <c r="J459">
        <v>13</v>
      </c>
    </row>
    <row r="460" spans="6:10" x14ac:dyDescent="0.25">
      <c r="F460" t="s">
        <v>238</v>
      </c>
      <c r="G460">
        <v>6</v>
      </c>
      <c r="H460">
        <v>10</v>
      </c>
      <c r="I460">
        <v>1</v>
      </c>
      <c r="J460">
        <v>0</v>
      </c>
    </row>
    <row r="461" spans="6:10" x14ac:dyDescent="0.25">
      <c r="F461" t="s">
        <v>98</v>
      </c>
      <c r="G461">
        <v>24</v>
      </c>
      <c r="H461">
        <v>4</v>
      </c>
      <c r="I461">
        <v>39</v>
      </c>
      <c r="J461">
        <v>0.5</v>
      </c>
    </row>
    <row r="462" spans="6:10" x14ac:dyDescent="0.25">
      <c r="F462" t="s">
        <v>163</v>
      </c>
      <c r="G462">
        <v>19</v>
      </c>
      <c r="H462">
        <v>3</v>
      </c>
      <c r="I462">
        <v>4</v>
      </c>
      <c r="J462">
        <v>4</v>
      </c>
    </row>
    <row r="463" spans="6:10" x14ac:dyDescent="0.25">
      <c r="F463" t="s">
        <v>229</v>
      </c>
      <c r="G463">
        <v>0</v>
      </c>
      <c r="H463">
        <v>0</v>
      </c>
      <c r="I463">
        <v>0</v>
      </c>
      <c r="J463">
        <v>0</v>
      </c>
    </row>
    <row r="464" spans="6:10" x14ac:dyDescent="0.25">
      <c r="F464" t="s">
        <v>247</v>
      </c>
      <c r="G464">
        <v>58</v>
      </c>
      <c r="H464">
        <v>10</v>
      </c>
      <c r="I464">
        <v>0</v>
      </c>
      <c r="J464">
        <v>1</v>
      </c>
    </row>
    <row r="465" spans="6:10" x14ac:dyDescent="0.25">
      <c r="F465" t="s">
        <v>250</v>
      </c>
      <c r="G465">
        <v>0</v>
      </c>
      <c r="H465">
        <v>0</v>
      </c>
      <c r="I465">
        <v>0</v>
      </c>
      <c r="J465">
        <v>0</v>
      </c>
    </row>
    <row r="466" spans="6:10" x14ac:dyDescent="0.25">
      <c r="F466" t="s">
        <v>90</v>
      </c>
      <c r="G466">
        <v>27</v>
      </c>
      <c r="H466">
        <v>21</v>
      </c>
      <c r="I466">
        <v>57</v>
      </c>
      <c r="J466">
        <v>17</v>
      </c>
    </row>
    <row r="467" spans="6:10" x14ac:dyDescent="0.25">
      <c r="F467" t="s">
        <v>92</v>
      </c>
      <c r="G467">
        <v>26</v>
      </c>
      <c r="H467">
        <v>19</v>
      </c>
      <c r="I467">
        <v>29</v>
      </c>
      <c r="J467">
        <v>37</v>
      </c>
    </row>
    <row r="468" spans="6:10" x14ac:dyDescent="0.25">
      <c r="F468" t="s">
        <v>94</v>
      </c>
      <c r="G468">
        <v>1</v>
      </c>
      <c r="H468">
        <v>0</v>
      </c>
      <c r="I468">
        <v>0</v>
      </c>
      <c r="J468">
        <v>0</v>
      </c>
    </row>
    <row r="469" spans="6:10" x14ac:dyDescent="0.25">
      <c r="F469" t="s">
        <v>103</v>
      </c>
      <c r="G469">
        <v>19</v>
      </c>
      <c r="H469">
        <v>13</v>
      </c>
      <c r="I469">
        <v>6</v>
      </c>
      <c r="J469">
        <v>0</v>
      </c>
    </row>
    <row r="470" spans="6:10" x14ac:dyDescent="0.25">
      <c r="F470">
        <v>692069</v>
      </c>
      <c r="G470">
        <v>0</v>
      </c>
      <c r="H470">
        <v>0</v>
      </c>
      <c r="I470">
        <v>0</v>
      </c>
      <c r="J470">
        <v>0</v>
      </c>
    </row>
    <row r="471" spans="6:10" x14ac:dyDescent="0.25">
      <c r="F471">
        <v>692070</v>
      </c>
      <c r="G471">
        <v>0</v>
      </c>
      <c r="H471">
        <v>0</v>
      </c>
      <c r="I471">
        <v>0</v>
      </c>
      <c r="J471">
        <v>0</v>
      </c>
    </row>
    <row r="472" spans="6:10" x14ac:dyDescent="0.25">
      <c r="F472">
        <v>692053</v>
      </c>
      <c r="G472">
        <v>163</v>
      </c>
      <c r="H472">
        <v>218</v>
      </c>
      <c r="I472">
        <v>177</v>
      </c>
      <c r="J472">
        <v>395</v>
      </c>
    </row>
    <row r="473" spans="6:10" x14ac:dyDescent="0.25">
      <c r="F473">
        <v>692052</v>
      </c>
      <c r="G473">
        <v>70</v>
      </c>
      <c r="H473">
        <v>54</v>
      </c>
      <c r="I473">
        <v>32</v>
      </c>
      <c r="J473">
        <v>69</v>
      </c>
    </row>
    <row r="474" spans="6:10" x14ac:dyDescent="0.25">
      <c r="F474">
        <v>692172</v>
      </c>
      <c r="G474">
        <v>0</v>
      </c>
      <c r="H474">
        <v>0</v>
      </c>
      <c r="I474">
        <v>0</v>
      </c>
      <c r="J474">
        <v>0</v>
      </c>
    </row>
    <row r="475" spans="6:10" x14ac:dyDescent="0.25">
      <c r="F475">
        <v>692090</v>
      </c>
      <c r="G475">
        <v>0</v>
      </c>
      <c r="H475">
        <v>0</v>
      </c>
      <c r="I475">
        <v>0</v>
      </c>
      <c r="J475">
        <v>0</v>
      </c>
    </row>
    <row r="476" spans="6:10" x14ac:dyDescent="0.25">
      <c r="F476">
        <v>692335</v>
      </c>
      <c r="G476">
        <v>20</v>
      </c>
      <c r="H476">
        <v>19</v>
      </c>
      <c r="I476">
        <v>8</v>
      </c>
      <c r="J476">
        <v>11</v>
      </c>
    </row>
    <row r="477" spans="6:10" x14ac:dyDescent="0.25">
      <c r="F477" t="s">
        <v>231</v>
      </c>
      <c r="G477">
        <v>0</v>
      </c>
      <c r="H477">
        <v>0</v>
      </c>
      <c r="I477">
        <v>0</v>
      </c>
      <c r="J477">
        <v>0</v>
      </c>
    </row>
    <row r="478" spans="6:10" x14ac:dyDescent="0.25">
      <c r="F478" t="s">
        <v>166</v>
      </c>
      <c r="G478">
        <v>12</v>
      </c>
      <c r="H478">
        <v>0</v>
      </c>
      <c r="I478">
        <v>0</v>
      </c>
      <c r="J478">
        <v>0</v>
      </c>
    </row>
    <row r="479" spans="6:10" x14ac:dyDescent="0.25">
      <c r="F479" t="s">
        <v>96</v>
      </c>
      <c r="G479">
        <v>7</v>
      </c>
      <c r="H479">
        <v>0</v>
      </c>
      <c r="I479">
        <v>0</v>
      </c>
      <c r="J479">
        <v>0</v>
      </c>
    </row>
    <row r="480" spans="6:10" x14ac:dyDescent="0.25">
      <c r="F480">
        <v>692415</v>
      </c>
      <c r="G480">
        <v>0</v>
      </c>
      <c r="H480">
        <v>0</v>
      </c>
      <c r="I480">
        <v>0</v>
      </c>
      <c r="J480">
        <v>0</v>
      </c>
    </row>
    <row r="481" spans="6:10" x14ac:dyDescent="0.25">
      <c r="F481">
        <v>793316</v>
      </c>
      <c r="G481">
        <v>0</v>
      </c>
      <c r="H481">
        <v>0</v>
      </c>
      <c r="I481">
        <v>0</v>
      </c>
      <c r="J481">
        <v>0</v>
      </c>
    </row>
    <row r="482" spans="6:10" x14ac:dyDescent="0.25">
      <c r="F482">
        <v>685850</v>
      </c>
      <c r="G482">
        <v>0</v>
      </c>
      <c r="H482">
        <v>0</v>
      </c>
      <c r="I482">
        <v>0</v>
      </c>
      <c r="J482">
        <v>3</v>
      </c>
    </row>
    <row r="483" spans="6:10" x14ac:dyDescent="0.25">
      <c r="F483">
        <v>692054</v>
      </c>
      <c r="G483">
        <v>110</v>
      </c>
      <c r="H483">
        <v>97</v>
      </c>
      <c r="I483">
        <v>64</v>
      </c>
      <c r="J483">
        <v>85</v>
      </c>
    </row>
    <row r="484" spans="6:10" x14ac:dyDescent="0.25">
      <c r="F484">
        <v>692082</v>
      </c>
      <c r="G484">
        <v>0</v>
      </c>
      <c r="H484">
        <v>0</v>
      </c>
      <c r="I484">
        <v>0</v>
      </c>
      <c r="J484">
        <v>0</v>
      </c>
    </row>
    <row r="485" spans="6:10" x14ac:dyDescent="0.25">
      <c r="F485">
        <v>692083</v>
      </c>
      <c r="G485">
        <v>0</v>
      </c>
      <c r="H485">
        <v>0</v>
      </c>
      <c r="I485">
        <v>0</v>
      </c>
      <c r="J485">
        <v>0</v>
      </c>
    </row>
    <row r="486" spans="6:10" x14ac:dyDescent="0.25">
      <c r="F486">
        <v>724027</v>
      </c>
      <c r="G486">
        <v>0</v>
      </c>
      <c r="H486">
        <v>0</v>
      </c>
      <c r="I486">
        <v>0</v>
      </c>
      <c r="J486">
        <v>0</v>
      </c>
    </row>
    <row r="487" spans="6:10" x14ac:dyDescent="0.25">
      <c r="F487">
        <v>692089</v>
      </c>
      <c r="G487">
        <v>0</v>
      </c>
      <c r="H487">
        <v>0</v>
      </c>
      <c r="I487">
        <v>0</v>
      </c>
      <c r="J487">
        <v>0</v>
      </c>
    </row>
    <row r="488" spans="6:10" x14ac:dyDescent="0.25">
      <c r="F488">
        <v>793317</v>
      </c>
      <c r="G488">
        <v>25</v>
      </c>
      <c r="H488">
        <v>1</v>
      </c>
      <c r="I488">
        <v>6</v>
      </c>
      <c r="J488">
        <v>13</v>
      </c>
    </row>
    <row r="489" spans="6:10" x14ac:dyDescent="0.25">
      <c r="F489">
        <v>793345</v>
      </c>
      <c r="G489">
        <v>0</v>
      </c>
      <c r="H489">
        <v>0</v>
      </c>
      <c r="I489">
        <v>0</v>
      </c>
      <c r="J489">
        <v>0</v>
      </c>
    </row>
    <row r="490" spans="6:10" x14ac:dyDescent="0.25">
      <c r="F490">
        <v>692245</v>
      </c>
      <c r="G490">
        <v>0</v>
      </c>
      <c r="H490">
        <v>0</v>
      </c>
      <c r="I490">
        <v>0</v>
      </c>
      <c r="J490">
        <v>0</v>
      </c>
    </row>
    <row r="491" spans="6:10" x14ac:dyDescent="0.25">
      <c r="F491">
        <v>692247</v>
      </c>
      <c r="G491">
        <v>2570</v>
      </c>
      <c r="H491">
        <v>1440</v>
      </c>
      <c r="I491">
        <v>1247</v>
      </c>
      <c r="J491">
        <v>894</v>
      </c>
    </row>
    <row r="492" spans="6:10" x14ac:dyDescent="0.25">
      <c r="F492">
        <v>732728</v>
      </c>
      <c r="G492">
        <v>0</v>
      </c>
      <c r="H492">
        <v>0</v>
      </c>
      <c r="I492">
        <v>0</v>
      </c>
      <c r="J492">
        <v>6</v>
      </c>
    </row>
    <row r="493" spans="6:10" x14ac:dyDescent="0.25">
      <c r="F493">
        <v>692249</v>
      </c>
      <c r="G493">
        <v>4806</v>
      </c>
      <c r="H493">
        <v>2564</v>
      </c>
      <c r="I493">
        <v>3831</v>
      </c>
      <c r="J493">
        <v>4496</v>
      </c>
    </row>
    <row r="494" spans="6:10" x14ac:dyDescent="0.25">
      <c r="F494">
        <v>719000</v>
      </c>
      <c r="G494">
        <v>0</v>
      </c>
      <c r="H494">
        <v>0</v>
      </c>
      <c r="I494">
        <v>0</v>
      </c>
      <c r="J494">
        <v>0</v>
      </c>
    </row>
    <row r="495" spans="6:10" x14ac:dyDescent="0.25">
      <c r="F495">
        <v>772588</v>
      </c>
      <c r="G495">
        <v>0</v>
      </c>
      <c r="H495">
        <v>0</v>
      </c>
      <c r="I495">
        <v>0</v>
      </c>
      <c r="J495">
        <v>0</v>
      </c>
    </row>
    <row r="496" spans="6:10" x14ac:dyDescent="0.25">
      <c r="F496">
        <v>724026</v>
      </c>
      <c r="G496">
        <v>3</v>
      </c>
      <c r="H496">
        <v>0</v>
      </c>
      <c r="I496">
        <v>1</v>
      </c>
      <c r="J496">
        <v>1</v>
      </c>
    </row>
    <row r="497" spans="6:10" x14ac:dyDescent="0.25">
      <c r="F497">
        <v>691907</v>
      </c>
      <c r="G497">
        <v>0</v>
      </c>
      <c r="H497">
        <v>0</v>
      </c>
      <c r="I497">
        <v>0</v>
      </c>
      <c r="J497">
        <v>0</v>
      </c>
    </row>
    <row r="498" spans="6:10" x14ac:dyDescent="0.25">
      <c r="F498">
        <v>692244</v>
      </c>
      <c r="G498">
        <v>0</v>
      </c>
      <c r="H498">
        <v>0</v>
      </c>
      <c r="I498">
        <v>0</v>
      </c>
      <c r="J498">
        <v>0</v>
      </c>
    </row>
    <row r="499" spans="6:10" x14ac:dyDescent="0.25">
      <c r="F499">
        <v>691970</v>
      </c>
      <c r="G499">
        <v>68</v>
      </c>
      <c r="H499">
        <v>38</v>
      </c>
      <c r="I499">
        <v>60</v>
      </c>
      <c r="J499">
        <v>8</v>
      </c>
    </row>
    <row r="500" spans="6:10" x14ac:dyDescent="0.25">
      <c r="F500">
        <v>710104</v>
      </c>
      <c r="G500">
        <v>0</v>
      </c>
      <c r="H500">
        <v>0</v>
      </c>
      <c r="I500">
        <v>0</v>
      </c>
      <c r="J500">
        <v>0</v>
      </c>
    </row>
    <row r="501" spans="6:10" x14ac:dyDescent="0.25">
      <c r="F501">
        <v>691870</v>
      </c>
      <c r="G501">
        <v>3</v>
      </c>
      <c r="H501">
        <v>0</v>
      </c>
      <c r="I501">
        <v>0</v>
      </c>
      <c r="J501">
        <v>8</v>
      </c>
    </row>
    <row r="502" spans="6:10" x14ac:dyDescent="0.25">
      <c r="F502">
        <v>692051</v>
      </c>
      <c r="G502">
        <v>0</v>
      </c>
      <c r="H502">
        <v>0</v>
      </c>
      <c r="I502">
        <v>0</v>
      </c>
      <c r="J502">
        <v>14</v>
      </c>
    </row>
    <row r="503" spans="6:10" x14ac:dyDescent="0.25">
      <c r="F503">
        <v>692128</v>
      </c>
      <c r="G503">
        <v>5</v>
      </c>
      <c r="H503">
        <v>8</v>
      </c>
      <c r="I503">
        <v>20</v>
      </c>
      <c r="J503">
        <v>1</v>
      </c>
    </row>
    <row r="504" spans="6:10" x14ac:dyDescent="0.25">
      <c r="F504">
        <v>692171</v>
      </c>
      <c r="G504">
        <v>0</v>
      </c>
      <c r="H504">
        <v>0</v>
      </c>
      <c r="I504">
        <v>0</v>
      </c>
      <c r="J504">
        <v>11</v>
      </c>
    </row>
    <row r="505" spans="6:10" x14ac:dyDescent="0.25">
      <c r="F505">
        <v>789360</v>
      </c>
      <c r="G505">
        <v>167</v>
      </c>
      <c r="H505">
        <v>149</v>
      </c>
      <c r="I505">
        <v>78</v>
      </c>
      <c r="J505">
        <v>147</v>
      </c>
    </row>
    <row r="506" spans="6:10" x14ac:dyDescent="0.25">
      <c r="F506">
        <v>692180</v>
      </c>
      <c r="G506">
        <v>0</v>
      </c>
      <c r="H506">
        <v>0</v>
      </c>
      <c r="I506">
        <v>0</v>
      </c>
      <c r="J506">
        <v>0</v>
      </c>
    </row>
    <row r="507" spans="6:10" x14ac:dyDescent="0.25">
      <c r="F507">
        <v>686031</v>
      </c>
      <c r="G507">
        <v>0</v>
      </c>
      <c r="H507">
        <v>30</v>
      </c>
      <c r="I507">
        <v>28</v>
      </c>
      <c r="J507">
        <v>32</v>
      </c>
    </row>
    <row r="508" spans="6:10" x14ac:dyDescent="0.25">
      <c r="F508">
        <v>692084</v>
      </c>
      <c r="G508">
        <v>0</v>
      </c>
      <c r="H508">
        <v>0</v>
      </c>
      <c r="I508">
        <v>0</v>
      </c>
      <c r="J508">
        <v>0</v>
      </c>
    </row>
    <row r="509" spans="6:10" x14ac:dyDescent="0.25">
      <c r="F509">
        <v>692173</v>
      </c>
      <c r="G509">
        <v>0</v>
      </c>
      <c r="H509">
        <v>0</v>
      </c>
      <c r="I509">
        <v>0</v>
      </c>
      <c r="J509">
        <v>0</v>
      </c>
    </row>
    <row r="510" spans="6:10" x14ac:dyDescent="0.25">
      <c r="F510">
        <v>692174</v>
      </c>
      <c r="G510">
        <v>0</v>
      </c>
      <c r="H510">
        <v>0</v>
      </c>
      <c r="I510">
        <v>0</v>
      </c>
      <c r="J510">
        <v>0</v>
      </c>
    </row>
    <row r="511" spans="6:10" x14ac:dyDescent="0.25">
      <c r="F511">
        <v>692175</v>
      </c>
      <c r="G511">
        <v>0</v>
      </c>
      <c r="H511">
        <v>0</v>
      </c>
      <c r="I511">
        <v>0</v>
      </c>
      <c r="J511">
        <v>0</v>
      </c>
    </row>
    <row r="512" spans="6:10" x14ac:dyDescent="0.25">
      <c r="F512">
        <v>692131</v>
      </c>
      <c r="G512">
        <v>0</v>
      </c>
      <c r="H512">
        <v>0</v>
      </c>
      <c r="I512">
        <v>0</v>
      </c>
      <c r="J512">
        <v>0</v>
      </c>
    </row>
    <row r="513" spans="6:10" x14ac:dyDescent="0.25">
      <c r="F513">
        <v>691908</v>
      </c>
      <c r="G513">
        <v>0</v>
      </c>
      <c r="H513">
        <v>0</v>
      </c>
      <c r="I513">
        <v>0</v>
      </c>
      <c r="J513">
        <v>0</v>
      </c>
    </row>
    <row r="514" spans="6:10" x14ac:dyDescent="0.25">
      <c r="F514">
        <v>691906</v>
      </c>
      <c r="G514">
        <v>0</v>
      </c>
      <c r="H514">
        <v>0</v>
      </c>
      <c r="I514">
        <v>0</v>
      </c>
      <c r="J514">
        <v>0</v>
      </c>
    </row>
    <row r="515" spans="6:10" x14ac:dyDescent="0.25">
      <c r="F515">
        <v>691844</v>
      </c>
      <c r="G515">
        <v>0</v>
      </c>
      <c r="H515">
        <v>0</v>
      </c>
      <c r="I515">
        <v>0</v>
      </c>
      <c r="J515">
        <v>0</v>
      </c>
    </row>
    <row r="516" spans="6:10" x14ac:dyDescent="0.25">
      <c r="F516">
        <v>692241</v>
      </c>
      <c r="G516">
        <v>0</v>
      </c>
      <c r="H516">
        <v>0</v>
      </c>
      <c r="I516">
        <v>0</v>
      </c>
      <c r="J516">
        <v>0</v>
      </c>
    </row>
    <row r="517" spans="6:10" x14ac:dyDescent="0.25">
      <c r="F517">
        <v>692134</v>
      </c>
      <c r="G517">
        <v>0</v>
      </c>
      <c r="H517">
        <v>0</v>
      </c>
      <c r="I517">
        <v>0</v>
      </c>
      <c r="J517">
        <v>0</v>
      </c>
    </row>
    <row r="518" spans="6:10" x14ac:dyDescent="0.25">
      <c r="F518">
        <v>692140</v>
      </c>
      <c r="G518">
        <v>0</v>
      </c>
      <c r="H518">
        <v>0</v>
      </c>
      <c r="I518">
        <v>0</v>
      </c>
      <c r="J518">
        <v>0</v>
      </c>
    </row>
    <row r="519" spans="6:10" x14ac:dyDescent="0.25">
      <c r="F519">
        <v>692098</v>
      </c>
      <c r="G519">
        <v>0</v>
      </c>
      <c r="H519">
        <v>0</v>
      </c>
      <c r="I519">
        <v>0</v>
      </c>
      <c r="J519">
        <v>0</v>
      </c>
    </row>
    <row r="520" spans="6:10" x14ac:dyDescent="0.25">
      <c r="F520">
        <v>692067</v>
      </c>
      <c r="G520">
        <v>0</v>
      </c>
      <c r="H520">
        <v>0</v>
      </c>
      <c r="I520">
        <v>0</v>
      </c>
      <c r="J520">
        <v>0</v>
      </c>
    </row>
    <row r="521" spans="6:10" x14ac:dyDescent="0.25">
      <c r="F521">
        <v>691914</v>
      </c>
      <c r="G521">
        <v>0</v>
      </c>
      <c r="H521">
        <v>0</v>
      </c>
      <c r="I521">
        <v>0</v>
      </c>
      <c r="J521">
        <v>0</v>
      </c>
    </row>
    <row r="522" spans="6:10" x14ac:dyDescent="0.25">
      <c r="F522">
        <v>691918</v>
      </c>
      <c r="G522">
        <v>4</v>
      </c>
      <c r="H522">
        <v>0</v>
      </c>
      <c r="I522">
        <v>0</v>
      </c>
      <c r="J522">
        <v>12</v>
      </c>
    </row>
    <row r="523" spans="6:10" x14ac:dyDescent="0.25">
      <c r="F523">
        <v>691968</v>
      </c>
      <c r="G523">
        <v>0</v>
      </c>
      <c r="H523">
        <v>0</v>
      </c>
      <c r="I523">
        <v>0</v>
      </c>
      <c r="J523">
        <v>0</v>
      </c>
    </row>
    <row r="524" spans="6:10" x14ac:dyDescent="0.25">
      <c r="F524">
        <v>691298</v>
      </c>
      <c r="G524">
        <v>0</v>
      </c>
      <c r="H524">
        <v>0</v>
      </c>
      <c r="I524">
        <v>0</v>
      </c>
      <c r="J524">
        <v>0</v>
      </c>
    </row>
    <row r="525" spans="6:10" x14ac:dyDescent="0.25">
      <c r="F525">
        <v>692382</v>
      </c>
      <c r="G525">
        <v>0</v>
      </c>
      <c r="H525">
        <v>0</v>
      </c>
      <c r="I525">
        <v>0</v>
      </c>
      <c r="J525">
        <v>0</v>
      </c>
    </row>
    <row r="526" spans="6:10" x14ac:dyDescent="0.25">
      <c r="F526">
        <v>692095</v>
      </c>
      <c r="G526">
        <v>0</v>
      </c>
      <c r="H526">
        <v>0</v>
      </c>
      <c r="I526">
        <v>0</v>
      </c>
      <c r="J526">
        <v>0</v>
      </c>
    </row>
    <row r="527" spans="6:10" x14ac:dyDescent="0.25">
      <c r="F527">
        <v>691920</v>
      </c>
      <c r="G527">
        <v>0</v>
      </c>
      <c r="H527">
        <v>0</v>
      </c>
      <c r="I527">
        <v>0</v>
      </c>
      <c r="J527">
        <v>0</v>
      </c>
    </row>
    <row r="528" spans="6:10" x14ac:dyDescent="0.25">
      <c r="F528">
        <v>691966</v>
      </c>
      <c r="G528">
        <v>0</v>
      </c>
      <c r="H528">
        <v>0</v>
      </c>
      <c r="I528">
        <v>0</v>
      </c>
      <c r="J528">
        <v>0</v>
      </c>
    </row>
    <row r="529" spans="6:10" x14ac:dyDescent="0.25">
      <c r="F529">
        <v>691979</v>
      </c>
      <c r="G529">
        <v>0</v>
      </c>
      <c r="H529">
        <v>0</v>
      </c>
      <c r="I529">
        <v>0</v>
      </c>
      <c r="J529">
        <v>0</v>
      </c>
    </row>
    <row r="530" spans="6:10" x14ac:dyDescent="0.25">
      <c r="F530">
        <v>691980</v>
      </c>
      <c r="G530">
        <v>0</v>
      </c>
      <c r="H530">
        <v>0</v>
      </c>
      <c r="I530">
        <v>0</v>
      </c>
      <c r="J530">
        <v>0</v>
      </c>
    </row>
    <row r="531" spans="6:10" x14ac:dyDescent="0.25">
      <c r="F531">
        <v>806297</v>
      </c>
      <c r="G531">
        <v>0</v>
      </c>
      <c r="H531">
        <v>0</v>
      </c>
      <c r="I531">
        <v>0</v>
      </c>
      <c r="J531">
        <v>0</v>
      </c>
    </row>
    <row r="532" spans="6:10" x14ac:dyDescent="0.25">
      <c r="F532">
        <v>807562</v>
      </c>
      <c r="G532">
        <v>0</v>
      </c>
      <c r="H532">
        <v>0</v>
      </c>
      <c r="I532">
        <v>10</v>
      </c>
      <c r="J532">
        <v>6</v>
      </c>
    </row>
    <row r="533" spans="6:10" x14ac:dyDescent="0.25">
      <c r="F533">
        <v>692086</v>
      </c>
      <c r="G533">
        <v>0</v>
      </c>
      <c r="H533">
        <v>0</v>
      </c>
      <c r="I533">
        <v>0</v>
      </c>
      <c r="J533">
        <v>0</v>
      </c>
    </row>
    <row r="534" spans="6:10" x14ac:dyDescent="0.25">
      <c r="F534">
        <v>692087</v>
      </c>
      <c r="G534">
        <v>0</v>
      </c>
      <c r="H534">
        <v>0</v>
      </c>
      <c r="I534">
        <v>0</v>
      </c>
      <c r="J534">
        <v>0</v>
      </c>
    </row>
    <row r="535" spans="6:10" x14ac:dyDescent="0.25">
      <c r="F535">
        <v>692085</v>
      </c>
      <c r="G535">
        <v>0</v>
      </c>
      <c r="H535">
        <v>0</v>
      </c>
      <c r="I535">
        <v>0</v>
      </c>
      <c r="J535">
        <v>0</v>
      </c>
    </row>
    <row r="536" spans="6:10" x14ac:dyDescent="0.25">
      <c r="F536">
        <v>692130</v>
      </c>
      <c r="G536">
        <v>0</v>
      </c>
      <c r="H536">
        <v>0</v>
      </c>
      <c r="I536">
        <v>0</v>
      </c>
      <c r="J536">
        <v>0</v>
      </c>
    </row>
    <row r="537" spans="6:10" x14ac:dyDescent="0.25">
      <c r="F537">
        <v>692141</v>
      </c>
      <c r="G537">
        <v>0</v>
      </c>
      <c r="H537">
        <v>0</v>
      </c>
      <c r="I537">
        <v>0</v>
      </c>
      <c r="J537">
        <v>0</v>
      </c>
    </row>
    <row r="538" spans="6:10" x14ac:dyDescent="0.25">
      <c r="F538">
        <v>692100</v>
      </c>
      <c r="G538">
        <v>0</v>
      </c>
      <c r="H538">
        <v>0</v>
      </c>
      <c r="I538">
        <v>0</v>
      </c>
      <c r="J538">
        <v>0</v>
      </c>
    </row>
    <row r="539" spans="6:10" x14ac:dyDescent="0.25">
      <c r="F539">
        <v>692201</v>
      </c>
      <c r="G539">
        <v>0</v>
      </c>
      <c r="H539">
        <v>0</v>
      </c>
      <c r="I539">
        <v>0</v>
      </c>
      <c r="J539">
        <v>0</v>
      </c>
    </row>
    <row r="540" spans="6:10" x14ac:dyDescent="0.25">
      <c r="F540">
        <v>692202</v>
      </c>
      <c r="G540">
        <v>0</v>
      </c>
      <c r="H540">
        <v>0</v>
      </c>
      <c r="I540">
        <v>0</v>
      </c>
      <c r="J540">
        <v>0</v>
      </c>
    </row>
    <row r="541" spans="6:10" x14ac:dyDescent="0.25">
      <c r="F541">
        <v>692203</v>
      </c>
      <c r="G541">
        <v>0</v>
      </c>
      <c r="H541">
        <v>0</v>
      </c>
      <c r="I541">
        <v>0</v>
      </c>
      <c r="J541">
        <v>0</v>
      </c>
    </row>
    <row r="542" spans="6:10" x14ac:dyDescent="0.25">
      <c r="F542">
        <v>692204</v>
      </c>
      <c r="G542">
        <v>0</v>
      </c>
      <c r="H542">
        <v>0</v>
      </c>
      <c r="I542">
        <v>0</v>
      </c>
      <c r="J542">
        <v>0</v>
      </c>
    </row>
    <row r="543" spans="6:10" x14ac:dyDescent="0.25">
      <c r="F543">
        <v>692243</v>
      </c>
      <c r="G543">
        <v>0</v>
      </c>
      <c r="H543">
        <v>0</v>
      </c>
      <c r="I543">
        <v>0</v>
      </c>
      <c r="J543">
        <v>0</v>
      </c>
    </row>
    <row r="544" spans="6:10" x14ac:dyDescent="0.25">
      <c r="F544">
        <v>692138</v>
      </c>
      <c r="G544">
        <v>0</v>
      </c>
      <c r="H544">
        <v>0</v>
      </c>
      <c r="I544">
        <v>0</v>
      </c>
      <c r="J544">
        <v>0</v>
      </c>
    </row>
    <row r="545" spans="6:10" x14ac:dyDescent="0.25">
      <c r="F545">
        <v>692339</v>
      </c>
      <c r="G545">
        <v>0</v>
      </c>
      <c r="H545">
        <v>0</v>
      </c>
      <c r="I545">
        <v>0</v>
      </c>
      <c r="J545">
        <v>0</v>
      </c>
    </row>
    <row r="546" spans="6:10" x14ac:dyDescent="0.25">
      <c r="F546">
        <v>691783</v>
      </c>
      <c r="G546">
        <v>0</v>
      </c>
      <c r="H546">
        <v>0</v>
      </c>
      <c r="I546">
        <v>0</v>
      </c>
      <c r="J546">
        <v>0</v>
      </c>
    </row>
    <row r="547" spans="6:10" x14ac:dyDescent="0.25">
      <c r="F547">
        <v>692065</v>
      </c>
      <c r="G547">
        <v>0</v>
      </c>
      <c r="H547">
        <v>0</v>
      </c>
      <c r="I547">
        <v>0</v>
      </c>
      <c r="J547">
        <v>0</v>
      </c>
    </row>
    <row r="548" spans="6:10" x14ac:dyDescent="0.25">
      <c r="F548">
        <v>691978</v>
      </c>
      <c r="G548">
        <v>0</v>
      </c>
      <c r="H548">
        <v>0</v>
      </c>
      <c r="I548">
        <v>0</v>
      </c>
      <c r="J548">
        <v>0</v>
      </c>
    </row>
    <row r="549" spans="6:10" x14ac:dyDescent="0.25">
      <c r="F549">
        <v>718828</v>
      </c>
      <c r="G549">
        <v>0</v>
      </c>
      <c r="H549">
        <v>0</v>
      </c>
      <c r="I549">
        <v>0</v>
      </c>
      <c r="J549">
        <v>0</v>
      </c>
    </row>
    <row r="550" spans="6:10" x14ac:dyDescent="0.25">
      <c r="F550">
        <v>691934</v>
      </c>
      <c r="G550">
        <v>0</v>
      </c>
      <c r="H550">
        <v>0</v>
      </c>
      <c r="I550">
        <v>0</v>
      </c>
      <c r="J550">
        <v>0</v>
      </c>
    </row>
    <row r="551" spans="6:10" x14ac:dyDescent="0.25">
      <c r="F551">
        <v>789762</v>
      </c>
      <c r="G551">
        <v>0</v>
      </c>
      <c r="H551">
        <v>0</v>
      </c>
      <c r="I551">
        <v>0</v>
      </c>
      <c r="J551">
        <v>0</v>
      </c>
    </row>
    <row r="552" spans="6:10" x14ac:dyDescent="0.25">
      <c r="F552">
        <v>692176</v>
      </c>
      <c r="G552">
        <v>0</v>
      </c>
      <c r="H552">
        <v>0</v>
      </c>
      <c r="I552">
        <v>0</v>
      </c>
      <c r="J552">
        <v>0</v>
      </c>
    </row>
    <row r="553" spans="6:10" x14ac:dyDescent="0.25">
      <c r="F553">
        <v>692177</v>
      </c>
      <c r="G553">
        <v>0</v>
      </c>
      <c r="H553">
        <v>0</v>
      </c>
      <c r="I553">
        <v>0</v>
      </c>
      <c r="J553">
        <v>0</v>
      </c>
    </row>
    <row r="554" spans="6:10" x14ac:dyDescent="0.25">
      <c r="F554">
        <v>691855</v>
      </c>
      <c r="G554">
        <v>0</v>
      </c>
      <c r="H554">
        <v>0</v>
      </c>
      <c r="I554">
        <v>0</v>
      </c>
      <c r="J554">
        <v>0</v>
      </c>
    </row>
    <row r="555" spans="6:10" x14ac:dyDescent="0.25">
      <c r="F555">
        <v>692132</v>
      </c>
      <c r="G555">
        <v>0</v>
      </c>
      <c r="H555">
        <v>0</v>
      </c>
      <c r="I555">
        <v>0</v>
      </c>
      <c r="J555">
        <v>0</v>
      </c>
    </row>
    <row r="556" spans="6:10" x14ac:dyDescent="0.25">
      <c r="F556">
        <v>692029</v>
      </c>
      <c r="G556">
        <v>0</v>
      </c>
      <c r="H556">
        <v>0</v>
      </c>
      <c r="I556">
        <v>0</v>
      </c>
      <c r="J556">
        <v>0</v>
      </c>
    </row>
    <row r="557" spans="6:10" x14ac:dyDescent="0.25">
      <c r="F557">
        <v>692099</v>
      </c>
      <c r="G557">
        <v>0</v>
      </c>
      <c r="H557">
        <v>0</v>
      </c>
      <c r="I557">
        <v>0</v>
      </c>
      <c r="J557">
        <v>0</v>
      </c>
    </row>
    <row r="558" spans="6:10" x14ac:dyDescent="0.25">
      <c r="F558">
        <v>692097</v>
      </c>
      <c r="G558">
        <v>0</v>
      </c>
      <c r="H558">
        <v>0</v>
      </c>
      <c r="I558">
        <v>0</v>
      </c>
      <c r="J558">
        <v>0</v>
      </c>
    </row>
    <row r="559" spans="6:10" x14ac:dyDescent="0.25">
      <c r="F559">
        <v>692096</v>
      </c>
      <c r="G559">
        <v>0</v>
      </c>
      <c r="H559">
        <v>0</v>
      </c>
      <c r="I559">
        <v>0</v>
      </c>
      <c r="J559">
        <v>0</v>
      </c>
    </row>
    <row r="560" spans="6:10" x14ac:dyDescent="0.25">
      <c r="F560">
        <v>692094</v>
      </c>
      <c r="G560">
        <v>0</v>
      </c>
      <c r="H560">
        <v>0</v>
      </c>
      <c r="I560">
        <v>0</v>
      </c>
      <c r="J560">
        <v>0</v>
      </c>
    </row>
    <row r="561" spans="6:10" x14ac:dyDescent="0.25">
      <c r="F561">
        <v>693451</v>
      </c>
      <c r="G561">
        <v>0</v>
      </c>
      <c r="H561">
        <v>0</v>
      </c>
      <c r="I561">
        <v>0</v>
      </c>
      <c r="J561">
        <v>0</v>
      </c>
    </row>
    <row r="562" spans="6:10" x14ac:dyDescent="0.25">
      <c r="F562">
        <v>692064</v>
      </c>
      <c r="G562">
        <v>0</v>
      </c>
      <c r="H562">
        <v>0</v>
      </c>
      <c r="I562">
        <v>0</v>
      </c>
      <c r="J562">
        <v>0</v>
      </c>
    </row>
    <row r="563" spans="6:10" x14ac:dyDescent="0.25">
      <c r="F563">
        <v>691910</v>
      </c>
      <c r="G563">
        <v>0</v>
      </c>
      <c r="H563">
        <v>0</v>
      </c>
      <c r="I563">
        <v>0</v>
      </c>
      <c r="J563">
        <v>0</v>
      </c>
    </row>
    <row r="564" spans="6:10" x14ac:dyDescent="0.25">
      <c r="F564">
        <v>724121</v>
      </c>
      <c r="G564">
        <v>0</v>
      </c>
      <c r="H564">
        <v>0</v>
      </c>
      <c r="I564">
        <v>0</v>
      </c>
      <c r="J564">
        <v>0</v>
      </c>
    </row>
    <row r="565" spans="6:10" x14ac:dyDescent="0.25">
      <c r="F565">
        <v>692320</v>
      </c>
      <c r="G565">
        <v>0</v>
      </c>
      <c r="H565">
        <v>0</v>
      </c>
      <c r="I565">
        <v>0</v>
      </c>
      <c r="J565">
        <v>0</v>
      </c>
    </row>
    <row r="566" spans="6:10" x14ac:dyDescent="0.25">
      <c r="F566">
        <v>692333</v>
      </c>
      <c r="G566">
        <v>34</v>
      </c>
      <c r="H566">
        <v>24</v>
      </c>
      <c r="I566">
        <v>21</v>
      </c>
      <c r="J566">
        <v>4</v>
      </c>
    </row>
    <row r="567" spans="6:10" x14ac:dyDescent="0.25">
      <c r="F567" t="s">
        <v>704</v>
      </c>
      <c r="G567">
        <v>0</v>
      </c>
      <c r="H567">
        <v>0</v>
      </c>
      <c r="I567">
        <v>0</v>
      </c>
      <c r="J567">
        <v>0</v>
      </c>
    </row>
    <row r="568" spans="6:10" x14ac:dyDescent="0.25">
      <c r="F568">
        <v>691967</v>
      </c>
      <c r="G568">
        <v>0</v>
      </c>
      <c r="H568">
        <v>0</v>
      </c>
      <c r="I568">
        <v>0</v>
      </c>
      <c r="J568">
        <v>0</v>
      </c>
    </row>
    <row r="569" spans="6:10" x14ac:dyDescent="0.25">
      <c r="F569" t="s">
        <v>704</v>
      </c>
      <c r="G569">
        <v>0</v>
      </c>
      <c r="H569">
        <v>0</v>
      </c>
      <c r="I569">
        <v>0</v>
      </c>
      <c r="J569">
        <v>0</v>
      </c>
    </row>
    <row r="570" spans="6:10" x14ac:dyDescent="0.25">
      <c r="F570" t="s">
        <v>168</v>
      </c>
      <c r="G570">
        <v>0</v>
      </c>
      <c r="H570">
        <v>0</v>
      </c>
      <c r="I570">
        <v>0</v>
      </c>
      <c r="J570">
        <v>0</v>
      </c>
    </row>
    <row r="571" spans="6:10" x14ac:dyDescent="0.25">
      <c r="F571" t="s">
        <v>705</v>
      </c>
      <c r="G571">
        <v>0</v>
      </c>
      <c r="H571">
        <v>0</v>
      </c>
      <c r="I571">
        <v>0</v>
      </c>
      <c r="J571">
        <v>0</v>
      </c>
    </row>
    <row r="572" spans="6:10" x14ac:dyDescent="0.25">
      <c r="F572" t="s">
        <v>706</v>
      </c>
      <c r="G572">
        <v>0</v>
      </c>
      <c r="H572">
        <v>0</v>
      </c>
      <c r="I572">
        <v>0</v>
      </c>
      <c r="J572">
        <v>0</v>
      </c>
    </row>
    <row r="573" spans="6:10" x14ac:dyDescent="0.25">
      <c r="F573" t="s">
        <v>707</v>
      </c>
      <c r="G573">
        <v>5</v>
      </c>
      <c r="H573">
        <v>5</v>
      </c>
      <c r="I573">
        <v>18</v>
      </c>
      <c r="J573">
        <v>2</v>
      </c>
    </row>
    <row r="574" spans="6:10" x14ac:dyDescent="0.25">
      <c r="F574" t="s">
        <v>708</v>
      </c>
      <c r="G574">
        <v>0</v>
      </c>
      <c r="H574">
        <v>0</v>
      </c>
      <c r="I574">
        <v>0</v>
      </c>
      <c r="J574">
        <v>0</v>
      </c>
    </row>
    <row r="575" spans="6:10" x14ac:dyDescent="0.25">
      <c r="F575">
        <v>691849</v>
      </c>
      <c r="G575">
        <v>0</v>
      </c>
      <c r="H575">
        <v>0</v>
      </c>
      <c r="I575">
        <v>0</v>
      </c>
      <c r="J575">
        <v>0</v>
      </c>
    </row>
    <row r="576" spans="6:10" x14ac:dyDescent="0.25">
      <c r="F576" t="s">
        <v>107</v>
      </c>
      <c r="G576">
        <v>21</v>
      </c>
      <c r="H576">
        <v>39</v>
      </c>
      <c r="I576">
        <v>11</v>
      </c>
      <c r="J576">
        <v>33</v>
      </c>
    </row>
    <row r="577" spans="6:10" x14ac:dyDescent="0.25">
      <c r="F577">
        <v>841092</v>
      </c>
      <c r="G577">
        <v>0</v>
      </c>
      <c r="H577">
        <v>0</v>
      </c>
      <c r="I577">
        <v>0</v>
      </c>
      <c r="J577">
        <v>8</v>
      </c>
    </row>
    <row r="578" spans="6:10" x14ac:dyDescent="0.25">
      <c r="F578" t="s">
        <v>236</v>
      </c>
      <c r="G578">
        <v>0</v>
      </c>
      <c r="H578">
        <v>0</v>
      </c>
      <c r="I578">
        <v>0</v>
      </c>
      <c r="J578">
        <v>0</v>
      </c>
    </row>
    <row r="579" spans="6:10" x14ac:dyDescent="0.25">
      <c r="F579" t="s">
        <v>709</v>
      </c>
      <c r="G579">
        <v>0</v>
      </c>
      <c r="H579">
        <v>0</v>
      </c>
      <c r="I579">
        <v>0</v>
      </c>
      <c r="J579">
        <v>0</v>
      </c>
    </row>
    <row r="580" spans="6:10" x14ac:dyDescent="0.25">
      <c r="F580">
        <v>804723</v>
      </c>
      <c r="G580">
        <v>0</v>
      </c>
      <c r="H580">
        <v>0</v>
      </c>
      <c r="I580">
        <v>0.13333333333333333</v>
      </c>
      <c r="J580">
        <v>0</v>
      </c>
    </row>
    <row r="581" spans="6:10" x14ac:dyDescent="0.25">
      <c r="F581">
        <v>1161937</v>
      </c>
      <c r="G581">
        <v>0</v>
      </c>
      <c r="H581">
        <v>0</v>
      </c>
      <c r="I581">
        <v>0</v>
      </c>
      <c r="J581">
        <v>0</v>
      </c>
    </row>
    <row r="582" spans="6:10" x14ac:dyDescent="0.25">
      <c r="F582">
        <v>85102465</v>
      </c>
      <c r="G582">
        <v>0</v>
      </c>
      <c r="H582">
        <v>0</v>
      </c>
      <c r="I582">
        <v>0</v>
      </c>
      <c r="J582">
        <v>0</v>
      </c>
    </row>
    <row r="583" spans="6:10" x14ac:dyDescent="0.25">
      <c r="F583">
        <v>85136371</v>
      </c>
      <c r="G583">
        <v>0</v>
      </c>
      <c r="H583">
        <v>0</v>
      </c>
      <c r="I583">
        <v>0</v>
      </c>
      <c r="J583">
        <v>0</v>
      </c>
    </row>
    <row r="584" spans="6:10" x14ac:dyDescent="0.25">
      <c r="F584" t="s">
        <v>234</v>
      </c>
      <c r="G584">
        <v>0</v>
      </c>
      <c r="H584">
        <v>0</v>
      </c>
      <c r="I584">
        <v>0</v>
      </c>
      <c r="J584">
        <v>0</v>
      </c>
    </row>
    <row r="585" spans="6:10" x14ac:dyDescent="0.25">
      <c r="F585" t="s">
        <v>710</v>
      </c>
      <c r="G585">
        <v>0</v>
      </c>
      <c r="H585">
        <v>0</v>
      </c>
      <c r="I585">
        <v>0</v>
      </c>
      <c r="J585">
        <v>0</v>
      </c>
    </row>
    <row r="586" spans="6:10" x14ac:dyDescent="0.25">
      <c r="F586">
        <v>795005</v>
      </c>
      <c r="G586">
        <v>0</v>
      </c>
      <c r="H586">
        <v>1</v>
      </c>
      <c r="I586">
        <v>0</v>
      </c>
      <c r="J586">
        <v>24</v>
      </c>
    </row>
    <row r="587" spans="6:10" x14ac:dyDescent="0.25">
      <c r="F587">
        <v>841078</v>
      </c>
      <c r="G587">
        <v>41</v>
      </c>
      <c r="H587">
        <v>0</v>
      </c>
      <c r="I587">
        <v>1</v>
      </c>
      <c r="J587">
        <v>4</v>
      </c>
    </row>
    <row r="588" spans="6:10" x14ac:dyDescent="0.25">
      <c r="F588">
        <v>85102464</v>
      </c>
      <c r="G588">
        <v>0</v>
      </c>
      <c r="H588">
        <v>0</v>
      </c>
      <c r="I588">
        <v>0</v>
      </c>
      <c r="J588">
        <v>0</v>
      </c>
    </row>
    <row r="589" spans="6:10" x14ac:dyDescent="0.25">
      <c r="F589" t="s">
        <v>711</v>
      </c>
      <c r="G589">
        <v>0</v>
      </c>
      <c r="H589">
        <v>0</v>
      </c>
      <c r="I589">
        <v>0</v>
      </c>
      <c r="J589">
        <v>0</v>
      </c>
    </row>
    <row r="590" spans="6:10" x14ac:dyDescent="0.25">
      <c r="F590" t="s">
        <v>76</v>
      </c>
      <c r="G590">
        <v>0</v>
      </c>
      <c r="H590">
        <v>0</v>
      </c>
      <c r="I590">
        <v>0</v>
      </c>
      <c r="J590">
        <v>2</v>
      </c>
    </row>
    <row r="591" spans="6:10" x14ac:dyDescent="0.25">
      <c r="F591" t="s">
        <v>712</v>
      </c>
      <c r="G591">
        <v>0</v>
      </c>
      <c r="H591">
        <v>0</v>
      </c>
      <c r="I591">
        <v>0</v>
      </c>
      <c r="J591">
        <v>0</v>
      </c>
    </row>
    <row r="592" spans="6:10" x14ac:dyDescent="0.25">
      <c r="F592">
        <v>844573</v>
      </c>
      <c r="G592">
        <v>3873</v>
      </c>
      <c r="H592">
        <v>3209</v>
      </c>
      <c r="I592">
        <v>1203</v>
      </c>
      <c r="J592">
        <v>3206</v>
      </c>
    </row>
    <row r="593" spans="6:10" x14ac:dyDescent="0.25">
      <c r="F593">
        <v>795876</v>
      </c>
      <c r="G593">
        <v>0</v>
      </c>
      <c r="H593">
        <v>0</v>
      </c>
      <c r="I593">
        <v>0</v>
      </c>
      <c r="J593">
        <v>0</v>
      </c>
    </row>
    <row r="594" spans="6:10" x14ac:dyDescent="0.25">
      <c r="F594" t="s">
        <v>713</v>
      </c>
      <c r="G594">
        <v>0</v>
      </c>
      <c r="H594">
        <v>0</v>
      </c>
      <c r="I594">
        <v>0</v>
      </c>
      <c r="J594">
        <v>2</v>
      </c>
    </row>
    <row r="595" spans="6:10" x14ac:dyDescent="0.25">
      <c r="F595" t="s">
        <v>714</v>
      </c>
      <c r="G595">
        <v>0</v>
      </c>
      <c r="H595">
        <v>0</v>
      </c>
      <c r="I595">
        <v>0</v>
      </c>
      <c r="J595">
        <v>2</v>
      </c>
    </row>
    <row r="596" spans="6:10" x14ac:dyDescent="0.25">
      <c r="F596" t="s">
        <v>715</v>
      </c>
      <c r="G596">
        <v>0</v>
      </c>
      <c r="H596">
        <v>0</v>
      </c>
      <c r="I596">
        <v>0</v>
      </c>
      <c r="J596">
        <v>4</v>
      </c>
    </row>
    <row r="597" spans="6:10" x14ac:dyDescent="0.25">
      <c r="F597" t="s">
        <v>716</v>
      </c>
      <c r="G597">
        <v>0</v>
      </c>
      <c r="H597">
        <v>0</v>
      </c>
      <c r="I597">
        <v>0</v>
      </c>
      <c r="J597">
        <v>3</v>
      </c>
    </row>
    <row r="598" spans="6:10" x14ac:dyDescent="0.25">
      <c r="F598" t="s">
        <v>717</v>
      </c>
      <c r="G598">
        <v>0</v>
      </c>
      <c r="H598">
        <v>0</v>
      </c>
      <c r="I598">
        <v>0</v>
      </c>
      <c r="J598">
        <v>2</v>
      </c>
    </row>
    <row r="599" spans="6:10" x14ac:dyDescent="0.25">
      <c r="F599" t="s">
        <v>718</v>
      </c>
      <c r="G599">
        <v>0</v>
      </c>
      <c r="H599">
        <v>0</v>
      </c>
      <c r="I599">
        <v>0</v>
      </c>
      <c r="J599">
        <v>1</v>
      </c>
    </row>
    <row r="600" spans="6:10" x14ac:dyDescent="0.25">
      <c r="F600" t="s">
        <v>719</v>
      </c>
      <c r="G600">
        <v>0</v>
      </c>
      <c r="H600">
        <v>0</v>
      </c>
      <c r="I600">
        <v>0</v>
      </c>
      <c r="J600">
        <v>1</v>
      </c>
    </row>
    <row r="601" spans="6:10" x14ac:dyDescent="0.25">
      <c r="F601" t="s">
        <v>720</v>
      </c>
      <c r="G601">
        <v>0</v>
      </c>
      <c r="H601">
        <v>0</v>
      </c>
      <c r="I601">
        <v>0</v>
      </c>
      <c r="J601">
        <v>1</v>
      </c>
    </row>
    <row r="602" spans="6:10" x14ac:dyDescent="0.25">
      <c r="F602" t="s">
        <v>721</v>
      </c>
      <c r="G602">
        <v>0</v>
      </c>
      <c r="H602">
        <v>0</v>
      </c>
      <c r="I602">
        <v>0</v>
      </c>
      <c r="J602">
        <v>1</v>
      </c>
    </row>
    <row r="603" spans="6:10" x14ac:dyDescent="0.25">
      <c r="F603" t="s">
        <v>722</v>
      </c>
      <c r="G603">
        <v>0</v>
      </c>
      <c r="H603">
        <v>0</v>
      </c>
      <c r="I603">
        <v>0</v>
      </c>
      <c r="J603">
        <v>1</v>
      </c>
    </row>
    <row r="604" spans="6:10" x14ac:dyDescent="0.25">
      <c r="F604" t="s">
        <v>723</v>
      </c>
      <c r="G604">
        <v>0</v>
      </c>
      <c r="H604">
        <v>0</v>
      </c>
      <c r="I604">
        <v>0</v>
      </c>
      <c r="J604">
        <v>2</v>
      </c>
    </row>
    <row r="605" spans="6:10" x14ac:dyDescent="0.25">
      <c r="F605" t="s">
        <v>724</v>
      </c>
      <c r="G605">
        <v>0</v>
      </c>
      <c r="H605">
        <v>0</v>
      </c>
      <c r="I605">
        <v>0</v>
      </c>
      <c r="J605">
        <v>0</v>
      </c>
    </row>
    <row r="606" spans="6:10" x14ac:dyDescent="0.25">
      <c r="F606" t="s">
        <v>210</v>
      </c>
      <c r="G606">
        <v>0</v>
      </c>
      <c r="H606">
        <v>0</v>
      </c>
      <c r="I606">
        <v>0</v>
      </c>
      <c r="J606">
        <v>0</v>
      </c>
    </row>
    <row r="607" spans="6:10" x14ac:dyDescent="0.25">
      <c r="F607" t="s">
        <v>220</v>
      </c>
      <c r="G607">
        <v>0</v>
      </c>
      <c r="H607">
        <v>0</v>
      </c>
      <c r="I607">
        <v>0</v>
      </c>
      <c r="J607">
        <v>0</v>
      </c>
    </row>
    <row r="608" spans="6:10" x14ac:dyDescent="0.25">
      <c r="F608" t="s">
        <v>725</v>
      </c>
      <c r="G608">
        <v>0</v>
      </c>
      <c r="H608">
        <v>0</v>
      </c>
      <c r="I608">
        <v>0</v>
      </c>
      <c r="J608">
        <v>0</v>
      </c>
    </row>
    <row r="609" spans="6:10" x14ac:dyDescent="0.25">
      <c r="F609" t="s">
        <v>726</v>
      </c>
      <c r="G609">
        <v>0</v>
      </c>
      <c r="H609">
        <v>0</v>
      </c>
      <c r="I609">
        <v>0</v>
      </c>
      <c r="J609">
        <v>0</v>
      </c>
    </row>
    <row r="610" spans="6:10" x14ac:dyDescent="0.25">
      <c r="F610" t="s">
        <v>727</v>
      </c>
      <c r="G610">
        <v>0</v>
      </c>
      <c r="H610">
        <v>0</v>
      </c>
      <c r="I610">
        <v>0</v>
      </c>
      <c r="J610">
        <v>0</v>
      </c>
    </row>
    <row r="611" spans="6:10" x14ac:dyDescent="0.25">
      <c r="F611" t="s">
        <v>728</v>
      </c>
      <c r="G611">
        <v>0</v>
      </c>
      <c r="H611">
        <v>0</v>
      </c>
      <c r="I611">
        <v>0</v>
      </c>
      <c r="J611">
        <v>0</v>
      </c>
    </row>
    <row r="612" spans="6:10" x14ac:dyDescent="0.25">
      <c r="F612" t="s">
        <v>729</v>
      </c>
      <c r="G612">
        <v>0</v>
      </c>
      <c r="H612">
        <v>0</v>
      </c>
      <c r="I612">
        <v>0</v>
      </c>
      <c r="J612">
        <v>0</v>
      </c>
    </row>
    <row r="613" spans="6:10" x14ac:dyDescent="0.25">
      <c r="F613" t="s">
        <v>730</v>
      </c>
      <c r="G613">
        <v>0</v>
      </c>
      <c r="H613">
        <v>0</v>
      </c>
      <c r="I613">
        <v>0</v>
      </c>
      <c r="J613">
        <v>0</v>
      </c>
    </row>
    <row r="614" spans="6:10" x14ac:dyDescent="0.25">
      <c r="F614">
        <v>2200011</v>
      </c>
      <c r="G614">
        <v>0</v>
      </c>
      <c r="H614">
        <v>0</v>
      </c>
      <c r="I614">
        <v>0</v>
      </c>
      <c r="J614">
        <v>0</v>
      </c>
    </row>
    <row r="615" spans="6:10" x14ac:dyDescent="0.25">
      <c r="F615">
        <v>2200052</v>
      </c>
      <c r="G615">
        <v>0</v>
      </c>
      <c r="H615">
        <v>0</v>
      </c>
      <c r="I615">
        <v>0</v>
      </c>
      <c r="J615">
        <v>0</v>
      </c>
    </row>
    <row r="616" spans="6:10" x14ac:dyDescent="0.25">
      <c r="F616">
        <v>2200053</v>
      </c>
      <c r="G616">
        <v>0</v>
      </c>
      <c r="H616">
        <v>0</v>
      </c>
      <c r="I616">
        <v>0</v>
      </c>
      <c r="J616">
        <v>0</v>
      </c>
    </row>
    <row r="617" spans="6:10" x14ac:dyDescent="0.25">
      <c r="F617">
        <v>2200055</v>
      </c>
      <c r="G617">
        <v>0</v>
      </c>
      <c r="H617">
        <v>0</v>
      </c>
      <c r="I617">
        <v>0</v>
      </c>
      <c r="J617">
        <v>0</v>
      </c>
    </row>
    <row r="618" spans="6:10" x14ac:dyDescent="0.25">
      <c r="F618">
        <v>50</v>
      </c>
      <c r="G618">
        <v>0</v>
      </c>
      <c r="H618">
        <v>0</v>
      </c>
      <c r="I618">
        <v>0</v>
      </c>
      <c r="J618">
        <v>0</v>
      </c>
    </row>
    <row r="619" spans="6:10" x14ac:dyDescent="0.25">
      <c r="F619" t="s">
        <v>731</v>
      </c>
      <c r="G619">
        <v>0</v>
      </c>
      <c r="H619">
        <v>0</v>
      </c>
      <c r="I619">
        <v>1</v>
      </c>
      <c r="J619">
        <v>1</v>
      </c>
    </row>
    <row r="620" spans="6:10" x14ac:dyDescent="0.25">
      <c r="F620">
        <v>80</v>
      </c>
      <c r="G620">
        <v>0</v>
      </c>
      <c r="H620">
        <v>0</v>
      </c>
      <c r="I620">
        <v>0</v>
      </c>
      <c r="J620">
        <v>0</v>
      </c>
    </row>
    <row r="621" spans="6:10" x14ac:dyDescent="0.25">
      <c r="F621" t="s">
        <v>732</v>
      </c>
      <c r="G621">
        <v>0</v>
      </c>
      <c r="H621">
        <v>0</v>
      </c>
      <c r="I621">
        <v>0</v>
      </c>
      <c r="J621">
        <v>0</v>
      </c>
    </row>
    <row r="622" spans="6:10" x14ac:dyDescent="0.25">
      <c r="F622" t="s">
        <v>733</v>
      </c>
      <c r="G622">
        <v>0</v>
      </c>
      <c r="H622">
        <v>0</v>
      </c>
      <c r="I622">
        <v>0</v>
      </c>
      <c r="J622">
        <v>0</v>
      </c>
    </row>
    <row r="623" spans="6:10" x14ac:dyDescent="0.25">
      <c r="F623" t="s">
        <v>734</v>
      </c>
      <c r="G623">
        <v>0</v>
      </c>
      <c r="H623">
        <v>0</v>
      </c>
      <c r="I623">
        <v>0</v>
      </c>
      <c r="J623">
        <v>0</v>
      </c>
    </row>
    <row r="624" spans="6:10" x14ac:dyDescent="0.25">
      <c r="F624" t="s">
        <v>735</v>
      </c>
      <c r="G624">
        <v>0</v>
      </c>
      <c r="H624">
        <v>0</v>
      </c>
      <c r="I624">
        <v>0</v>
      </c>
      <c r="J624">
        <v>0</v>
      </c>
    </row>
    <row r="625" spans="6:10" x14ac:dyDescent="0.25">
      <c r="F625" t="s">
        <v>736</v>
      </c>
      <c r="G625">
        <v>0</v>
      </c>
      <c r="H625">
        <v>0</v>
      </c>
      <c r="I625">
        <v>0</v>
      </c>
      <c r="J625">
        <v>0</v>
      </c>
    </row>
    <row r="626" spans="6:10" x14ac:dyDescent="0.25">
      <c r="F626" t="s">
        <v>737</v>
      </c>
      <c r="G626">
        <v>0</v>
      </c>
      <c r="H626">
        <v>0</v>
      </c>
      <c r="I626">
        <v>0</v>
      </c>
      <c r="J626">
        <v>0</v>
      </c>
    </row>
    <row r="627" spans="6:10" x14ac:dyDescent="0.25">
      <c r="F627" t="s">
        <v>738</v>
      </c>
      <c r="G627">
        <v>0</v>
      </c>
      <c r="H627">
        <v>0</v>
      </c>
      <c r="I627">
        <v>0</v>
      </c>
      <c r="J627">
        <v>0</v>
      </c>
    </row>
    <row r="628" spans="6:10" x14ac:dyDescent="0.25">
      <c r="F628" t="s">
        <v>739</v>
      </c>
      <c r="G628">
        <v>0</v>
      </c>
      <c r="H628">
        <v>0</v>
      </c>
      <c r="I628">
        <v>0</v>
      </c>
      <c r="J628">
        <v>0</v>
      </c>
    </row>
    <row r="629" spans="6:10" x14ac:dyDescent="0.25">
      <c r="F629" t="s">
        <v>740</v>
      </c>
      <c r="G629">
        <v>0</v>
      </c>
      <c r="H629">
        <v>0</v>
      </c>
      <c r="I629">
        <v>0</v>
      </c>
      <c r="J629">
        <v>0</v>
      </c>
    </row>
    <row r="630" spans="6:10" x14ac:dyDescent="0.25">
      <c r="F630" t="s">
        <v>214</v>
      </c>
      <c r="G630">
        <v>0</v>
      </c>
      <c r="H630">
        <v>0</v>
      </c>
      <c r="I630">
        <v>0</v>
      </c>
      <c r="J630">
        <v>0</v>
      </c>
    </row>
    <row r="631" spans="6:10" x14ac:dyDescent="0.25">
      <c r="F631" t="s">
        <v>145</v>
      </c>
      <c r="G631">
        <v>0</v>
      </c>
      <c r="H631">
        <v>0</v>
      </c>
      <c r="I631">
        <v>0</v>
      </c>
      <c r="J631">
        <v>0</v>
      </c>
    </row>
    <row r="632" spans="6:10" x14ac:dyDescent="0.25">
      <c r="F632" t="s">
        <v>227</v>
      </c>
      <c r="G632">
        <v>0</v>
      </c>
      <c r="H632">
        <v>0</v>
      </c>
      <c r="I632">
        <v>0</v>
      </c>
      <c r="J632">
        <v>0</v>
      </c>
    </row>
    <row r="633" spans="6:10" x14ac:dyDescent="0.25">
      <c r="F633" t="s">
        <v>741</v>
      </c>
      <c r="G633">
        <v>0</v>
      </c>
      <c r="H633">
        <v>0</v>
      </c>
      <c r="I633">
        <v>0</v>
      </c>
      <c r="J633">
        <v>0</v>
      </c>
    </row>
    <row r="634" spans="6:10" x14ac:dyDescent="0.25">
      <c r="F634" t="s">
        <v>152</v>
      </c>
      <c r="G634">
        <v>0</v>
      </c>
      <c r="H634">
        <v>0</v>
      </c>
      <c r="I634">
        <v>0</v>
      </c>
      <c r="J634">
        <v>0</v>
      </c>
    </row>
    <row r="635" spans="6:10" x14ac:dyDescent="0.25">
      <c r="F635" t="s">
        <v>150</v>
      </c>
      <c r="G635">
        <v>0</v>
      </c>
      <c r="H635">
        <v>0</v>
      </c>
      <c r="I635">
        <v>0</v>
      </c>
      <c r="J635">
        <v>0</v>
      </c>
    </row>
    <row r="636" spans="6:10" x14ac:dyDescent="0.25">
      <c r="F636" t="s">
        <v>222</v>
      </c>
      <c r="G636">
        <v>0</v>
      </c>
      <c r="H636">
        <v>0</v>
      </c>
      <c r="I636">
        <v>0</v>
      </c>
      <c r="J636">
        <v>0</v>
      </c>
    </row>
    <row r="637" spans="6:10" x14ac:dyDescent="0.25">
      <c r="F637" t="s">
        <v>742</v>
      </c>
      <c r="G637">
        <v>0</v>
      </c>
      <c r="H637">
        <v>0</v>
      </c>
      <c r="I637">
        <v>0</v>
      </c>
      <c r="J637">
        <v>0</v>
      </c>
    </row>
    <row r="638" spans="6:10" x14ac:dyDescent="0.25">
      <c r="F638" t="s">
        <v>934</v>
      </c>
      <c r="G638">
        <v>0</v>
      </c>
      <c r="H638">
        <v>0</v>
      </c>
      <c r="I638">
        <v>0</v>
      </c>
      <c r="J638">
        <v>0</v>
      </c>
    </row>
    <row r="639" spans="6:10" x14ac:dyDescent="0.25">
      <c r="F639" t="s">
        <v>224</v>
      </c>
      <c r="G639">
        <v>0</v>
      </c>
      <c r="H639">
        <v>0</v>
      </c>
      <c r="I639">
        <v>0</v>
      </c>
      <c r="J639">
        <v>0</v>
      </c>
    </row>
    <row r="640" spans="6:10" x14ac:dyDescent="0.25">
      <c r="F640" t="s">
        <v>216</v>
      </c>
      <c r="G640">
        <v>0</v>
      </c>
      <c r="H640">
        <v>0</v>
      </c>
      <c r="I640">
        <v>0</v>
      </c>
      <c r="J640">
        <v>0</v>
      </c>
    </row>
    <row r="641" spans="6:10" x14ac:dyDescent="0.25">
      <c r="F641" t="s">
        <v>743</v>
      </c>
      <c r="G641">
        <v>0</v>
      </c>
      <c r="H641">
        <v>0</v>
      </c>
      <c r="I641">
        <v>0</v>
      </c>
      <c r="J641">
        <v>0</v>
      </c>
    </row>
    <row r="642" spans="6:10" x14ac:dyDescent="0.25">
      <c r="F642" t="s">
        <v>912</v>
      </c>
      <c r="G642">
        <v>0</v>
      </c>
      <c r="H642">
        <v>0</v>
      </c>
      <c r="I642">
        <v>0</v>
      </c>
      <c r="J642">
        <v>0</v>
      </c>
    </row>
    <row r="643" spans="6:10" x14ac:dyDescent="0.25">
      <c r="F643" t="s">
        <v>744</v>
      </c>
      <c r="G643">
        <v>0</v>
      </c>
      <c r="H643">
        <v>0</v>
      </c>
      <c r="I643">
        <v>0</v>
      </c>
      <c r="J643">
        <v>0</v>
      </c>
    </row>
    <row r="644" spans="6:10" x14ac:dyDescent="0.25">
      <c r="F644" t="s">
        <v>745</v>
      </c>
      <c r="G644">
        <v>0</v>
      </c>
      <c r="H644">
        <v>0</v>
      </c>
      <c r="I644">
        <v>0</v>
      </c>
      <c r="J644">
        <v>0</v>
      </c>
    </row>
    <row r="645" spans="6:10" x14ac:dyDescent="0.25">
      <c r="F645" t="s">
        <v>746</v>
      </c>
      <c r="G645">
        <v>0</v>
      </c>
      <c r="H645">
        <v>0</v>
      </c>
      <c r="I645">
        <v>0</v>
      </c>
      <c r="J645">
        <v>0</v>
      </c>
    </row>
    <row r="646" spans="6:10" x14ac:dyDescent="0.25">
      <c r="F646" t="s">
        <v>747</v>
      </c>
      <c r="G646">
        <v>0</v>
      </c>
      <c r="H646">
        <v>0</v>
      </c>
      <c r="I646">
        <v>0</v>
      </c>
      <c r="J646">
        <v>0</v>
      </c>
    </row>
    <row r="647" spans="6:10" x14ac:dyDescent="0.25">
      <c r="F647" t="s">
        <v>748</v>
      </c>
      <c r="G647">
        <v>0</v>
      </c>
      <c r="H647">
        <v>0</v>
      </c>
      <c r="I647">
        <v>0</v>
      </c>
      <c r="J647">
        <v>0</v>
      </c>
    </row>
    <row r="648" spans="6:10" x14ac:dyDescent="0.25">
      <c r="F648" t="s">
        <v>749</v>
      </c>
      <c r="G648">
        <v>0</v>
      </c>
      <c r="H648">
        <v>0</v>
      </c>
      <c r="I648">
        <v>0</v>
      </c>
      <c r="J648">
        <v>0</v>
      </c>
    </row>
    <row r="649" spans="6:10" x14ac:dyDescent="0.25">
      <c r="F649" t="s">
        <v>198</v>
      </c>
      <c r="G649">
        <v>0</v>
      </c>
      <c r="H649">
        <v>0</v>
      </c>
      <c r="I649">
        <v>0</v>
      </c>
      <c r="J649">
        <v>0</v>
      </c>
    </row>
    <row r="650" spans="6:10" x14ac:dyDescent="0.25">
      <c r="F650" t="s">
        <v>750</v>
      </c>
      <c r="G650">
        <v>0</v>
      </c>
      <c r="H650">
        <v>0</v>
      </c>
      <c r="I650">
        <v>0</v>
      </c>
      <c r="J650">
        <v>0</v>
      </c>
    </row>
    <row r="651" spans="6:10" x14ac:dyDescent="0.25">
      <c r="F651" t="s">
        <v>148</v>
      </c>
      <c r="G651">
        <v>0</v>
      </c>
      <c r="H651">
        <v>0</v>
      </c>
      <c r="I651">
        <v>0</v>
      </c>
      <c r="J651">
        <v>0</v>
      </c>
    </row>
    <row r="652" spans="6:10" x14ac:dyDescent="0.25">
      <c r="F652" t="s">
        <v>751</v>
      </c>
      <c r="G652">
        <v>0</v>
      </c>
      <c r="H652">
        <v>0</v>
      </c>
      <c r="I652">
        <v>0</v>
      </c>
      <c r="J652">
        <v>0</v>
      </c>
    </row>
    <row r="653" spans="6:10" x14ac:dyDescent="0.25">
      <c r="F653" t="s">
        <v>752</v>
      </c>
      <c r="G653">
        <v>0</v>
      </c>
      <c r="H653">
        <v>0</v>
      </c>
      <c r="I653">
        <v>0</v>
      </c>
      <c r="J653">
        <v>0</v>
      </c>
    </row>
    <row r="654" spans="6:10" x14ac:dyDescent="0.25">
      <c r="F654" t="s">
        <v>212</v>
      </c>
      <c r="G654">
        <v>0</v>
      </c>
      <c r="H654">
        <v>0</v>
      </c>
      <c r="I654">
        <v>0</v>
      </c>
      <c r="J654">
        <v>0</v>
      </c>
    </row>
    <row r="655" spans="6:10" x14ac:dyDescent="0.25">
      <c r="F655" t="s">
        <v>753</v>
      </c>
      <c r="G655">
        <v>0</v>
      </c>
      <c r="H655">
        <v>0</v>
      </c>
      <c r="I655">
        <v>0</v>
      </c>
      <c r="J655">
        <v>0</v>
      </c>
    </row>
    <row r="656" spans="6:10" x14ac:dyDescent="0.25">
      <c r="F656" t="s">
        <v>754</v>
      </c>
      <c r="G656">
        <v>0</v>
      </c>
      <c r="H656">
        <v>0</v>
      </c>
      <c r="I656">
        <v>2</v>
      </c>
      <c r="J656">
        <v>0</v>
      </c>
    </row>
    <row r="657" spans="6:10" x14ac:dyDescent="0.25">
      <c r="F657" t="s">
        <v>755</v>
      </c>
      <c r="G657">
        <v>0</v>
      </c>
      <c r="H657">
        <v>0</v>
      </c>
      <c r="I657">
        <v>0</v>
      </c>
      <c r="J657">
        <v>0</v>
      </c>
    </row>
    <row r="658" spans="6:10" x14ac:dyDescent="0.25">
      <c r="F658" t="s">
        <v>208</v>
      </c>
      <c r="G658">
        <v>0</v>
      </c>
      <c r="H658">
        <v>0</v>
      </c>
      <c r="I658">
        <v>0</v>
      </c>
      <c r="J658">
        <v>0</v>
      </c>
    </row>
    <row r="659" spans="6:10" x14ac:dyDescent="0.25">
      <c r="F659" t="s">
        <v>756</v>
      </c>
      <c r="G659">
        <v>0</v>
      </c>
      <c r="H659">
        <v>0</v>
      </c>
      <c r="I659">
        <v>0</v>
      </c>
      <c r="J659">
        <v>0</v>
      </c>
    </row>
    <row r="660" spans="6:10" x14ac:dyDescent="0.25">
      <c r="F660" t="s">
        <v>757</v>
      </c>
      <c r="G660">
        <v>0</v>
      </c>
      <c r="H660">
        <v>0</v>
      </c>
      <c r="I660">
        <v>0</v>
      </c>
      <c r="J660">
        <v>0</v>
      </c>
    </row>
    <row r="661" spans="6:10" x14ac:dyDescent="0.25">
      <c r="F661" t="s">
        <v>758</v>
      </c>
      <c r="G661">
        <v>0</v>
      </c>
      <c r="H661">
        <v>0</v>
      </c>
      <c r="I661">
        <v>0</v>
      </c>
      <c r="J661">
        <v>0</v>
      </c>
    </row>
    <row r="662" spans="6:10" x14ac:dyDescent="0.25">
      <c r="F662" t="s">
        <v>759</v>
      </c>
      <c r="G662">
        <v>0</v>
      </c>
      <c r="H662">
        <v>0</v>
      </c>
      <c r="I662">
        <v>0</v>
      </c>
      <c r="J662">
        <v>0</v>
      </c>
    </row>
    <row r="663" spans="6:10" x14ac:dyDescent="0.25">
      <c r="F663" t="s">
        <v>760</v>
      </c>
      <c r="G663">
        <v>0</v>
      </c>
      <c r="H663">
        <v>0</v>
      </c>
      <c r="I663">
        <v>0</v>
      </c>
      <c r="J663">
        <v>0</v>
      </c>
    </row>
    <row r="664" spans="6:10" x14ac:dyDescent="0.25">
      <c r="F664" t="s">
        <v>761</v>
      </c>
      <c r="G664">
        <v>0</v>
      </c>
      <c r="H664">
        <v>0</v>
      </c>
      <c r="I664">
        <v>0</v>
      </c>
      <c r="J664">
        <v>0</v>
      </c>
    </row>
    <row r="665" spans="6:10" x14ac:dyDescent="0.25">
      <c r="F665" t="s">
        <v>762</v>
      </c>
      <c r="G665">
        <v>0</v>
      </c>
      <c r="H665">
        <v>0</v>
      </c>
      <c r="I665">
        <v>0</v>
      </c>
      <c r="J665">
        <v>0</v>
      </c>
    </row>
    <row r="666" spans="6:10" x14ac:dyDescent="0.25">
      <c r="F666" t="s">
        <v>763</v>
      </c>
      <c r="G666">
        <v>0</v>
      </c>
      <c r="H666">
        <v>0</v>
      </c>
      <c r="I666">
        <v>0</v>
      </c>
      <c r="J666">
        <v>0</v>
      </c>
    </row>
    <row r="667" spans="6:10" x14ac:dyDescent="0.25">
      <c r="F667" t="s">
        <v>764</v>
      </c>
      <c r="G667">
        <v>0</v>
      </c>
      <c r="H667">
        <v>0</v>
      </c>
      <c r="I667">
        <v>0</v>
      </c>
      <c r="J667">
        <v>0</v>
      </c>
    </row>
    <row r="668" spans="6:10" x14ac:dyDescent="0.25">
      <c r="F668" t="s">
        <v>765</v>
      </c>
      <c r="G668">
        <v>0</v>
      </c>
      <c r="H668">
        <v>0</v>
      </c>
      <c r="I668">
        <v>0</v>
      </c>
      <c r="J668">
        <v>0</v>
      </c>
    </row>
    <row r="669" spans="6:10" x14ac:dyDescent="0.25">
      <c r="F669" t="s">
        <v>766</v>
      </c>
      <c r="G669">
        <v>0</v>
      </c>
      <c r="H669">
        <v>0</v>
      </c>
      <c r="I669">
        <v>0</v>
      </c>
      <c r="J669">
        <v>0</v>
      </c>
    </row>
    <row r="670" spans="6:10" x14ac:dyDescent="0.25">
      <c r="F670" t="s">
        <v>767</v>
      </c>
      <c r="G670">
        <v>0</v>
      </c>
      <c r="H670">
        <v>0</v>
      </c>
      <c r="I670">
        <v>0</v>
      </c>
      <c r="J670">
        <v>0</v>
      </c>
    </row>
    <row r="671" spans="6:10" x14ac:dyDescent="0.25">
      <c r="F671" t="s">
        <v>768</v>
      </c>
      <c r="G671">
        <v>0</v>
      </c>
      <c r="H671">
        <v>0</v>
      </c>
      <c r="I671">
        <v>0</v>
      </c>
      <c r="J671">
        <v>0</v>
      </c>
    </row>
    <row r="672" spans="6:10" x14ac:dyDescent="0.25">
      <c r="F672" t="s">
        <v>769</v>
      </c>
      <c r="G672">
        <v>0</v>
      </c>
      <c r="H672">
        <v>0</v>
      </c>
      <c r="I672">
        <v>0</v>
      </c>
      <c r="J672">
        <v>0</v>
      </c>
    </row>
    <row r="673" spans="6:10" x14ac:dyDescent="0.25">
      <c r="F673" t="s">
        <v>770</v>
      </c>
      <c r="G673">
        <v>0</v>
      </c>
      <c r="H673">
        <v>0</v>
      </c>
      <c r="I673">
        <v>0</v>
      </c>
      <c r="J673">
        <v>0</v>
      </c>
    </row>
    <row r="674" spans="6:10" x14ac:dyDescent="0.25">
      <c r="F674" t="s">
        <v>771</v>
      </c>
      <c r="G674">
        <v>0</v>
      </c>
      <c r="H674">
        <v>0</v>
      </c>
      <c r="I674">
        <v>0</v>
      </c>
      <c r="J674">
        <v>0</v>
      </c>
    </row>
    <row r="675" spans="6:10" x14ac:dyDescent="0.25">
      <c r="F675" t="s">
        <v>772</v>
      </c>
      <c r="G675">
        <v>0</v>
      </c>
      <c r="H675">
        <v>0</v>
      </c>
      <c r="I675">
        <v>0</v>
      </c>
      <c r="J675">
        <v>0</v>
      </c>
    </row>
    <row r="676" spans="6:10" x14ac:dyDescent="0.25">
      <c r="F676" t="s">
        <v>773</v>
      </c>
      <c r="G676">
        <v>0</v>
      </c>
      <c r="H676">
        <v>0</v>
      </c>
      <c r="I676">
        <v>0</v>
      </c>
      <c r="J676">
        <v>0</v>
      </c>
    </row>
    <row r="677" spans="6:10" x14ac:dyDescent="0.25">
      <c r="F677" t="s">
        <v>774</v>
      </c>
      <c r="G677">
        <v>0</v>
      </c>
      <c r="H677">
        <v>0</v>
      </c>
      <c r="I677">
        <v>0</v>
      </c>
      <c r="J677">
        <v>0</v>
      </c>
    </row>
    <row r="678" spans="6:10" x14ac:dyDescent="0.25">
      <c r="F678" t="s">
        <v>775</v>
      </c>
      <c r="G678">
        <v>0</v>
      </c>
      <c r="H678">
        <v>0</v>
      </c>
      <c r="I678">
        <v>0</v>
      </c>
      <c r="J678">
        <v>0</v>
      </c>
    </row>
    <row r="679" spans="6:10" x14ac:dyDescent="0.25">
      <c r="F679" t="s">
        <v>202</v>
      </c>
      <c r="G679">
        <v>0</v>
      </c>
      <c r="H679">
        <v>0</v>
      </c>
      <c r="I679">
        <v>0</v>
      </c>
      <c r="J679">
        <v>0</v>
      </c>
    </row>
    <row r="680" spans="6:10" x14ac:dyDescent="0.25">
      <c r="F680" t="s">
        <v>776</v>
      </c>
      <c r="G680">
        <v>0</v>
      </c>
      <c r="H680">
        <v>0</v>
      </c>
      <c r="I680">
        <v>0</v>
      </c>
      <c r="J680">
        <v>0</v>
      </c>
    </row>
    <row r="681" spans="6:10" x14ac:dyDescent="0.25">
      <c r="F681" t="s">
        <v>913</v>
      </c>
      <c r="G681">
        <v>0</v>
      </c>
      <c r="H681">
        <v>0</v>
      </c>
      <c r="I681">
        <v>0</v>
      </c>
      <c r="J681">
        <v>0</v>
      </c>
    </row>
    <row r="682" spans="6:10" x14ac:dyDescent="0.25">
      <c r="F682" t="s">
        <v>777</v>
      </c>
      <c r="G682">
        <v>0</v>
      </c>
      <c r="H682">
        <v>0</v>
      </c>
      <c r="I682">
        <v>0</v>
      </c>
      <c r="J682">
        <v>0</v>
      </c>
    </row>
    <row r="683" spans="6:10" x14ac:dyDescent="0.25">
      <c r="F683" t="s">
        <v>778</v>
      </c>
      <c r="G683">
        <v>0</v>
      </c>
      <c r="H683">
        <v>0</v>
      </c>
      <c r="I683">
        <v>0</v>
      </c>
      <c r="J683">
        <v>0</v>
      </c>
    </row>
    <row r="684" spans="6:10" x14ac:dyDescent="0.25">
      <c r="F684" t="s">
        <v>779</v>
      </c>
      <c r="G684">
        <v>0</v>
      </c>
      <c r="H684">
        <v>0</v>
      </c>
      <c r="I684">
        <v>0</v>
      </c>
      <c r="J684">
        <v>0</v>
      </c>
    </row>
    <row r="685" spans="6:10" x14ac:dyDescent="0.25">
      <c r="F685" t="s">
        <v>780</v>
      </c>
      <c r="G685">
        <v>0</v>
      </c>
      <c r="H685">
        <v>0</v>
      </c>
      <c r="I685">
        <v>0</v>
      </c>
      <c r="J685">
        <v>0</v>
      </c>
    </row>
    <row r="686" spans="6:10" x14ac:dyDescent="0.25">
      <c r="F686" t="s">
        <v>781</v>
      </c>
      <c r="G686">
        <v>0</v>
      </c>
      <c r="H686">
        <v>0</v>
      </c>
      <c r="I686">
        <v>0</v>
      </c>
      <c r="J686">
        <v>0</v>
      </c>
    </row>
    <row r="687" spans="6:10" x14ac:dyDescent="0.25">
      <c r="F687" t="s">
        <v>782</v>
      </c>
      <c r="G687">
        <v>0</v>
      </c>
      <c r="H687">
        <v>0</v>
      </c>
      <c r="I687">
        <v>0</v>
      </c>
      <c r="J687">
        <v>0</v>
      </c>
    </row>
    <row r="688" spans="6:10" x14ac:dyDescent="0.25">
      <c r="F688" t="s">
        <v>204</v>
      </c>
      <c r="G688">
        <v>0</v>
      </c>
      <c r="H688">
        <v>0</v>
      </c>
      <c r="I688">
        <v>0</v>
      </c>
      <c r="J688">
        <v>0</v>
      </c>
    </row>
    <row r="689" spans="6:10" x14ac:dyDescent="0.25">
      <c r="F689" t="s">
        <v>783</v>
      </c>
      <c r="G689">
        <v>0</v>
      </c>
      <c r="H689">
        <v>0</v>
      </c>
      <c r="I689">
        <v>0</v>
      </c>
      <c r="J689">
        <v>0</v>
      </c>
    </row>
    <row r="690" spans="6:10" x14ac:dyDescent="0.25">
      <c r="F690" t="s">
        <v>200</v>
      </c>
      <c r="G690">
        <v>0</v>
      </c>
      <c r="H690">
        <v>0</v>
      </c>
      <c r="I690">
        <v>0</v>
      </c>
      <c r="J690">
        <v>0</v>
      </c>
    </row>
    <row r="691" spans="6:10" x14ac:dyDescent="0.25">
      <c r="F691" t="s">
        <v>784</v>
      </c>
      <c r="G691">
        <v>0</v>
      </c>
      <c r="H691">
        <v>0</v>
      </c>
      <c r="I691">
        <v>0</v>
      </c>
      <c r="J691">
        <v>0</v>
      </c>
    </row>
    <row r="692" spans="6:10" x14ac:dyDescent="0.25">
      <c r="F692" t="s">
        <v>218</v>
      </c>
      <c r="G692">
        <v>0</v>
      </c>
      <c r="H692">
        <v>0</v>
      </c>
      <c r="I692">
        <v>0</v>
      </c>
      <c r="J692">
        <v>0</v>
      </c>
    </row>
    <row r="693" spans="6:10" x14ac:dyDescent="0.25">
      <c r="F693" t="s">
        <v>196</v>
      </c>
      <c r="G693">
        <v>0</v>
      </c>
      <c r="H693">
        <v>0</v>
      </c>
      <c r="I693">
        <v>0</v>
      </c>
      <c r="J693">
        <v>0</v>
      </c>
    </row>
    <row r="694" spans="6:10" x14ac:dyDescent="0.25">
      <c r="F694" t="s">
        <v>206</v>
      </c>
      <c r="G694">
        <v>0</v>
      </c>
      <c r="H694">
        <v>0</v>
      </c>
      <c r="I694">
        <v>0</v>
      </c>
      <c r="J694">
        <v>0</v>
      </c>
    </row>
    <row r="695" spans="6:10" x14ac:dyDescent="0.25">
      <c r="F695" t="s">
        <v>785</v>
      </c>
      <c r="G695">
        <v>0</v>
      </c>
      <c r="H695">
        <v>0</v>
      </c>
      <c r="I695">
        <v>0</v>
      </c>
      <c r="J695">
        <v>0</v>
      </c>
    </row>
    <row r="696" spans="6:10" x14ac:dyDescent="0.25">
      <c r="F696" t="s">
        <v>786</v>
      </c>
      <c r="G696">
        <v>0</v>
      </c>
      <c r="H696">
        <v>0</v>
      </c>
      <c r="I696">
        <v>0</v>
      </c>
      <c r="J696">
        <v>0</v>
      </c>
    </row>
    <row r="697" spans="6:10" x14ac:dyDescent="0.25">
      <c r="F697" t="s">
        <v>787</v>
      </c>
      <c r="G697">
        <v>0</v>
      </c>
      <c r="H697">
        <v>0</v>
      </c>
      <c r="I697">
        <v>0</v>
      </c>
      <c r="J697">
        <v>0</v>
      </c>
    </row>
    <row r="698" spans="6:10" x14ac:dyDescent="0.25">
      <c r="F698" t="s">
        <v>788</v>
      </c>
      <c r="G698">
        <v>0</v>
      </c>
      <c r="H698">
        <v>0</v>
      </c>
      <c r="I698">
        <v>0</v>
      </c>
      <c r="J698">
        <v>0</v>
      </c>
    </row>
    <row r="699" spans="6:10" x14ac:dyDescent="0.25">
      <c r="F699" t="s">
        <v>789</v>
      </c>
      <c r="G699">
        <v>0</v>
      </c>
      <c r="H699">
        <v>0</v>
      </c>
      <c r="I699">
        <v>0</v>
      </c>
      <c r="J699">
        <v>0</v>
      </c>
    </row>
    <row r="700" spans="6:10" x14ac:dyDescent="0.25">
      <c r="F700" t="s">
        <v>790</v>
      </c>
      <c r="G700">
        <v>0</v>
      </c>
      <c r="H700">
        <v>0</v>
      </c>
      <c r="I700">
        <v>0</v>
      </c>
      <c r="J700">
        <v>0</v>
      </c>
    </row>
    <row r="701" spans="6:10" x14ac:dyDescent="0.25">
      <c r="F701" t="s">
        <v>791</v>
      </c>
      <c r="G701">
        <v>0</v>
      </c>
      <c r="H701">
        <v>0</v>
      </c>
      <c r="I701">
        <v>0</v>
      </c>
      <c r="J701">
        <v>0</v>
      </c>
    </row>
    <row r="702" spans="6:10" x14ac:dyDescent="0.25">
      <c r="F702" t="s">
        <v>792</v>
      </c>
      <c r="G702">
        <v>0</v>
      </c>
      <c r="H702">
        <v>0</v>
      </c>
      <c r="I702">
        <v>0</v>
      </c>
      <c r="J702">
        <v>0</v>
      </c>
    </row>
    <row r="703" spans="6:10" x14ac:dyDescent="0.25">
      <c r="F703" t="s">
        <v>793</v>
      </c>
      <c r="G703">
        <v>0</v>
      </c>
      <c r="H703">
        <v>0</v>
      </c>
      <c r="I703">
        <v>0</v>
      </c>
      <c r="J703">
        <v>0</v>
      </c>
    </row>
    <row r="704" spans="6:10" x14ac:dyDescent="0.25">
      <c r="F704" t="s">
        <v>794</v>
      </c>
      <c r="G704">
        <v>0</v>
      </c>
      <c r="H704">
        <v>0</v>
      </c>
      <c r="I704">
        <v>0</v>
      </c>
      <c r="J704">
        <v>0</v>
      </c>
    </row>
    <row r="705" spans="6:10" x14ac:dyDescent="0.25">
      <c r="F705" t="s">
        <v>795</v>
      </c>
      <c r="G705">
        <v>0</v>
      </c>
      <c r="H705">
        <v>0</v>
      </c>
      <c r="I705">
        <v>0</v>
      </c>
      <c r="J705">
        <v>0</v>
      </c>
    </row>
    <row r="706" spans="6:10" x14ac:dyDescent="0.25">
      <c r="F706" t="s">
        <v>796</v>
      </c>
      <c r="G706">
        <v>0</v>
      </c>
      <c r="H706">
        <v>0</v>
      </c>
      <c r="I706">
        <v>0</v>
      </c>
      <c r="J706">
        <v>0</v>
      </c>
    </row>
    <row r="707" spans="6:10" x14ac:dyDescent="0.25">
      <c r="F707" t="s">
        <v>797</v>
      </c>
      <c r="G707">
        <v>0</v>
      </c>
      <c r="H707">
        <v>0</v>
      </c>
      <c r="I707">
        <v>0</v>
      </c>
      <c r="J707">
        <v>0</v>
      </c>
    </row>
    <row r="708" spans="6:10" x14ac:dyDescent="0.25">
      <c r="F708" t="s">
        <v>798</v>
      </c>
      <c r="G708">
        <v>0</v>
      </c>
      <c r="H708">
        <v>0</v>
      </c>
      <c r="I708">
        <v>0</v>
      </c>
      <c r="J708">
        <v>0</v>
      </c>
    </row>
    <row r="709" spans="6:10" x14ac:dyDescent="0.25">
      <c r="F709" t="s">
        <v>799</v>
      </c>
      <c r="G709">
        <v>0</v>
      </c>
      <c r="H709">
        <v>0</v>
      </c>
      <c r="I709">
        <v>0</v>
      </c>
      <c r="J709">
        <v>0</v>
      </c>
    </row>
    <row r="710" spans="6:10" x14ac:dyDescent="0.25">
      <c r="F710" t="s">
        <v>800</v>
      </c>
      <c r="G710">
        <v>0</v>
      </c>
      <c r="H710">
        <v>0</v>
      </c>
      <c r="I710">
        <v>0</v>
      </c>
      <c r="J710">
        <v>0</v>
      </c>
    </row>
    <row r="711" spans="6:10" x14ac:dyDescent="0.25">
      <c r="F711" t="s">
        <v>801</v>
      </c>
      <c r="G711">
        <v>0</v>
      </c>
      <c r="H711">
        <v>0</v>
      </c>
      <c r="I711">
        <v>0</v>
      </c>
      <c r="J711">
        <v>0</v>
      </c>
    </row>
    <row r="712" spans="6:10" x14ac:dyDescent="0.25">
      <c r="F712" t="s">
        <v>802</v>
      </c>
      <c r="G712">
        <v>0</v>
      </c>
      <c r="H712">
        <v>0</v>
      </c>
      <c r="I712">
        <v>0</v>
      </c>
      <c r="J712">
        <v>0</v>
      </c>
    </row>
    <row r="713" spans="6:10" x14ac:dyDescent="0.25">
      <c r="F713" t="s">
        <v>803</v>
      </c>
      <c r="G713">
        <v>0</v>
      </c>
      <c r="H713">
        <v>0</v>
      </c>
      <c r="I713">
        <v>0</v>
      </c>
      <c r="J713">
        <v>0</v>
      </c>
    </row>
    <row r="714" spans="6:10" x14ac:dyDescent="0.25">
      <c r="F714" t="s">
        <v>804</v>
      </c>
      <c r="G714">
        <v>0</v>
      </c>
      <c r="H714">
        <v>0</v>
      </c>
      <c r="I714">
        <v>0</v>
      </c>
      <c r="J714">
        <v>0</v>
      </c>
    </row>
    <row r="715" spans="6:10" x14ac:dyDescent="0.25">
      <c r="F715" t="s">
        <v>171</v>
      </c>
      <c r="G715">
        <v>0</v>
      </c>
      <c r="H715">
        <v>0</v>
      </c>
      <c r="I715">
        <v>0</v>
      </c>
      <c r="J715">
        <v>0</v>
      </c>
    </row>
    <row r="716" spans="6:10" x14ac:dyDescent="0.25">
      <c r="F716" t="s">
        <v>41</v>
      </c>
      <c r="G716">
        <v>0</v>
      </c>
      <c r="H716">
        <v>0</v>
      </c>
      <c r="I716">
        <v>0</v>
      </c>
      <c r="J716">
        <v>0</v>
      </c>
    </row>
    <row r="717" spans="6:10" x14ac:dyDescent="0.25">
      <c r="F717" t="s">
        <v>38</v>
      </c>
      <c r="G717">
        <v>0</v>
      </c>
      <c r="H717">
        <v>0</v>
      </c>
      <c r="I717">
        <v>228</v>
      </c>
      <c r="J717">
        <v>1298</v>
      </c>
    </row>
    <row r="718" spans="6:10" x14ac:dyDescent="0.25">
      <c r="F718" t="s">
        <v>177</v>
      </c>
      <c r="G718">
        <v>0</v>
      </c>
      <c r="H718">
        <v>0</v>
      </c>
      <c r="I718">
        <v>0</v>
      </c>
      <c r="J718">
        <v>0</v>
      </c>
    </row>
    <row r="719" spans="6:10" x14ac:dyDescent="0.25">
      <c r="F719" t="s">
        <v>40</v>
      </c>
      <c r="G719">
        <v>0</v>
      </c>
      <c r="H719">
        <v>0</v>
      </c>
      <c r="I719">
        <v>0</v>
      </c>
      <c r="J719">
        <v>0</v>
      </c>
    </row>
    <row r="720" spans="6:10" x14ac:dyDescent="0.25">
      <c r="F720" t="s">
        <v>53</v>
      </c>
      <c r="G720">
        <v>0</v>
      </c>
      <c r="H720">
        <v>0</v>
      </c>
      <c r="I720">
        <v>0</v>
      </c>
      <c r="J720">
        <v>0</v>
      </c>
    </row>
    <row r="721" spans="6:10" x14ac:dyDescent="0.25">
      <c r="F721" t="s">
        <v>805</v>
      </c>
      <c r="G721">
        <v>0</v>
      </c>
      <c r="H721">
        <v>0</v>
      </c>
      <c r="I721">
        <v>0</v>
      </c>
      <c r="J721">
        <v>0</v>
      </c>
    </row>
    <row r="722" spans="6:10" x14ac:dyDescent="0.25">
      <c r="F722" t="s">
        <v>806</v>
      </c>
      <c r="G722">
        <v>0</v>
      </c>
      <c r="H722">
        <v>0</v>
      </c>
      <c r="I722">
        <v>0</v>
      </c>
      <c r="J722">
        <v>0</v>
      </c>
    </row>
    <row r="723" spans="6:10" x14ac:dyDescent="0.25">
      <c r="F723" t="s">
        <v>114</v>
      </c>
      <c r="G723">
        <v>0</v>
      </c>
      <c r="H723">
        <v>0</v>
      </c>
      <c r="I723">
        <v>0</v>
      </c>
      <c r="J723">
        <v>0</v>
      </c>
    </row>
    <row r="724" spans="6:10" x14ac:dyDescent="0.25">
      <c r="F724" t="s">
        <v>807</v>
      </c>
      <c r="G724">
        <v>0</v>
      </c>
      <c r="H724">
        <v>0</v>
      </c>
      <c r="I724">
        <v>0</v>
      </c>
      <c r="J724">
        <v>0</v>
      </c>
    </row>
    <row r="725" spans="6:10" x14ac:dyDescent="0.25">
      <c r="F725" t="s">
        <v>808</v>
      </c>
      <c r="G725">
        <v>0</v>
      </c>
      <c r="H725">
        <v>0</v>
      </c>
      <c r="I725">
        <v>0</v>
      </c>
      <c r="J725">
        <v>0</v>
      </c>
    </row>
    <row r="726" spans="6:10" x14ac:dyDescent="0.25">
      <c r="F726" t="s">
        <v>809</v>
      </c>
      <c r="G726">
        <v>0</v>
      </c>
      <c r="H726">
        <v>0</v>
      </c>
      <c r="I726">
        <v>0</v>
      </c>
      <c r="J726">
        <v>0</v>
      </c>
    </row>
    <row r="727" spans="6:10" x14ac:dyDescent="0.25">
      <c r="F727" t="s">
        <v>810</v>
      </c>
      <c r="G727">
        <v>0</v>
      </c>
      <c r="H727">
        <v>0</v>
      </c>
      <c r="I727">
        <v>0</v>
      </c>
      <c r="J727">
        <v>0</v>
      </c>
    </row>
    <row r="728" spans="6:10" x14ac:dyDescent="0.25">
      <c r="F728" t="s">
        <v>811</v>
      </c>
      <c r="G728">
        <v>0</v>
      </c>
      <c r="H728">
        <v>0</v>
      </c>
      <c r="I728">
        <v>0</v>
      </c>
      <c r="J728">
        <v>0</v>
      </c>
    </row>
    <row r="729" spans="6:10" x14ac:dyDescent="0.25">
      <c r="F729" t="s">
        <v>142</v>
      </c>
      <c r="G729">
        <v>0</v>
      </c>
      <c r="H729">
        <v>0</v>
      </c>
      <c r="I729">
        <v>0</v>
      </c>
      <c r="J729">
        <v>0</v>
      </c>
    </row>
    <row r="730" spans="6:10" x14ac:dyDescent="0.25">
      <c r="F730" t="s">
        <v>812</v>
      </c>
      <c r="G730">
        <v>0</v>
      </c>
      <c r="H730">
        <v>0</v>
      </c>
      <c r="I730">
        <v>0</v>
      </c>
      <c r="J730">
        <v>0</v>
      </c>
    </row>
    <row r="731" spans="6:10" x14ac:dyDescent="0.25">
      <c r="F731" t="s">
        <v>126</v>
      </c>
      <c r="G731">
        <v>0</v>
      </c>
      <c r="H731">
        <v>0</v>
      </c>
      <c r="I731">
        <v>0</v>
      </c>
      <c r="J731">
        <v>0</v>
      </c>
    </row>
    <row r="732" spans="6:10" x14ac:dyDescent="0.25">
      <c r="F732" t="s">
        <v>813</v>
      </c>
      <c r="G732">
        <v>0</v>
      </c>
      <c r="H732">
        <v>0</v>
      </c>
      <c r="I732">
        <v>0</v>
      </c>
      <c r="J732">
        <v>0</v>
      </c>
    </row>
    <row r="733" spans="6:10" x14ac:dyDescent="0.25">
      <c r="F733" t="s">
        <v>136</v>
      </c>
      <c r="G733">
        <v>0</v>
      </c>
      <c r="H733">
        <v>0</v>
      </c>
      <c r="I733">
        <v>0</v>
      </c>
      <c r="J733">
        <v>0</v>
      </c>
    </row>
    <row r="734" spans="6:10" x14ac:dyDescent="0.25">
      <c r="F734" t="s">
        <v>814</v>
      </c>
      <c r="G734">
        <v>0</v>
      </c>
      <c r="H734">
        <v>0</v>
      </c>
      <c r="I734">
        <v>0</v>
      </c>
      <c r="J734">
        <v>0</v>
      </c>
    </row>
    <row r="735" spans="6:10" x14ac:dyDescent="0.25">
      <c r="F735" t="s">
        <v>134</v>
      </c>
      <c r="G735">
        <v>0</v>
      </c>
      <c r="H735">
        <v>0</v>
      </c>
      <c r="I735">
        <v>0</v>
      </c>
      <c r="J735">
        <v>0</v>
      </c>
    </row>
    <row r="736" spans="6:10" x14ac:dyDescent="0.25">
      <c r="F736" t="s">
        <v>815</v>
      </c>
      <c r="G736">
        <v>0</v>
      </c>
      <c r="H736">
        <v>0</v>
      </c>
      <c r="I736">
        <v>0</v>
      </c>
      <c r="J736">
        <v>0</v>
      </c>
    </row>
    <row r="737" spans="6:10" x14ac:dyDescent="0.25">
      <c r="F737" t="s">
        <v>51</v>
      </c>
      <c r="G737">
        <v>0</v>
      </c>
      <c r="H737">
        <v>0</v>
      </c>
      <c r="I737">
        <v>0</v>
      </c>
      <c r="J737">
        <v>0</v>
      </c>
    </row>
    <row r="738" spans="6:10" x14ac:dyDescent="0.25">
      <c r="F738" t="s">
        <v>120</v>
      </c>
      <c r="G738">
        <v>0</v>
      </c>
      <c r="H738">
        <v>0</v>
      </c>
      <c r="I738">
        <v>0</v>
      </c>
      <c r="J738">
        <v>0</v>
      </c>
    </row>
    <row r="739" spans="6:10" x14ac:dyDescent="0.25">
      <c r="F739" t="s">
        <v>816</v>
      </c>
      <c r="G739">
        <v>0</v>
      </c>
      <c r="H739">
        <v>0</v>
      </c>
      <c r="I739">
        <v>0</v>
      </c>
      <c r="J739">
        <v>0</v>
      </c>
    </row>
    <row r="740" spans="6:10" x14ac:dyDescent="0.25">
      <c r="F740" t="s">
        <v>49</v>
      </c>
      <c r="G740">
        <v>0</v>
      </c>
      <c r="H740">
        <v>0</v>
      </c>
      <c r="I740">
        <v>0</v>
      </c>
      <c r="J740">
        <v>0</v>
      </c>
    </row>
    <row r="741" spans="6:10" x14ac:dyDescent="0.25">
      <c r="F741" t="s">
        <v>122</v>
      </c>
      <c r="G741">
        <v>0</v>
      </c>
      <c r="H741">
        <v>0</v>
      </c>
      <c r="I741">
        <v>0</v>
      </c>
      <c r="J741">
        <v>0</v>
      </c>
    </row>
    <row r="742" spans="6:10" x14ac:dyDescent="0.25">
      <c r="F742" t="s">
        <v>44</v>
      </c>
      <c r="G742">
        <v>0</v>
      </c>
      <c r="H742">
        <v>0</v>
      </c>
      <c r="I742">
        <v>0</v>
      </c>
      <c r="J742">
        <v>0</v>
      </c>
    </row>
    <row r="743" spans="6:10" x14ac:dyDescent="0.25">
      <c r="F743" t="s">
        <v>118</v>
      </c>
      <c r="G743">
        <v>0</v>
      </c>
      <c r="H743">
        <v>0</v>
      </c>
      <c r="I743">
        <v>0</v>
      </c>
      <c r="J743">
        <v>0</v>
      </c>
    </row>
    <row r="744" spans="6:10" x14ac:dyDescent="0.25">
      <c r="F744" t="s">
        <v>116</v>
      </c>
      <c r="G744">
        <v>0</v>
      </c>
      <c r="H744">
        <v>0</v>
      </c>
      <c r="I744">
        <v>0</v>
      </c>
      <c r="J744">
        <v>0</v>
      </c>
    </row>
    <row r="745" spans="6:10" x14ac:dyDescent="0.25">
      <c r="F745" t="s">
        <v>47</v>
      </c>
      <c r="G745">
        <v>0</v>
      </c>
      <c r="H745">
        <v>0</v>
      </c>
      <c r="I745">
        <v>0</v>
      </c>
      <c r="J745">
        <v>0</v>
      </c>
    </row>
    <row r="746" spans="6:10" x14ac:dyDescent="0.25">
      <c r="F746" t="s">
        <v>138</v>
      </c>
      <c r="G746">
        <v>0</v>
      </c>
      <c r="H746">
        <v>0</v>
      </c>
      <c r="I746">
        <v>0</v>
      </c>
      <c r="J746">
        <v>0</v>
      </c>
    </row>
    <row r="747" spans="6:10" x14ac:dyDescent="0.25">
      <c r="F747" t="s">
        <v>140</v>
      </c>
      <c r="G747">
        <v>0</v>
      </c>
      <c r="H747">
        <v>0</v>
      </c>
      <c r="I747">
        <v>0</v>
      </c>
      <c r="J747">
        <v>0</v>
      </c>
    </row>
    <row r="748" spans="6:10" x14ac:dyDescent="0.25">
      <c r="F748" t="s">
        <v>183</v>
      </c>
      <c r="G748">
        <v>0</v>
      </c>
      <c r="H748">
        <v>0</v>
      </c>
      <c r="I748">
        <v>0</v>
      </c>
      <c r="J748">
        <v>0</v>
      </c>
    </row>
    <row r="749" spans="6:10" x14ac:dyDescent="0.25">
      <c r="F749" t="s">
        <v>124</v>
      </c>
      <c r="G749">
        <v>0</v>
      </c>
      <c r="H749">
        <v>0</v>
      </c>
      <c r="I749">
        <v>0</v>
      </c>
      <c r="J749">
        <v>0</v>
      </c>
    </row>
    <row r="750" spans="6:10" x14ac:dyDescent="0.25">
      <c r="F750" t="s">
        <v>817</v>
      </c>
      <c r="G750">
        <v>0</v>
      </c>
      <c r="H750">
        <v>0</v>
      </c>
      <c r="I750">
        <v>0</v>
      </c>
      <c r="J750">
        <v>0</v>
      </c>
    </row>
    <row r="751" spans="6:10" x14ac:dyDescent="0.25">
      <c r="F751" t="s">
        <v>128</v>
      </c>
      <c r="G751">
        <v>0</v>
      </c>
      <c r="H751">
        <v>0</v>
      </c>
      <c r="I751">
        <v>0</v>
      </c>
      <c r="J751">
        <v>0</v>
      </c>
    </row>
    <row r="752" spans="6:10" x14ac:dyDescent="0.25">
      <c r="F752" t="s">
        <v>55</v>
      </c>
      <c r="G752">
        <v>0</v>
      </c>
      <c r="H752">
        <v>0</v>
      </c>
      <c r="I752">
        <v>0</v>
      </c>
      <c r="J752">
        <v>0</v>
      </c>
    </row>
    <row r="753" spans="6:10" x14ac:dyDescent="0.25">
      <c r="F753" t="s">
        <v>187</v>
      </c>
      <c r="G753">
        <v>0</v>
      </c>
      <c r="H753">
        <v>0</v>
      </c>
      <c r="I753">
        <v>0</v>
      </c>
      <c r="J753">
        <v>0</v>
      </c>
    </row>
    <row r="754" spans="6:10" x14ac:dyDescent="0.25">
      <c r="F754" t="s">
        <v>818</v>
      </c>
      <c r="G754">
        <v>0</v>
      </c>
      <c r="H754">
        <v>0</v>
      </c>
      <c r="I754">
        <v>0</v>
      </c>
      <c r="J754">
        <v>0</v>
      </c>
    </row>
    <row r="755" spans="6:10" x14ac:dyDescent="0.25">
      <c r="F755" t="s">
        <v>819</v>
      </c>
      <c r="G755">
        <v>0</v>
      </c>
      <c r="H755">
        <v>0</v>
      </c>
      <c r="I755">
        <v>0</v>
      </c>
      <c r="J755">
        <v>0</v>
      </c>
    </row>
    <row r="756" spans="6:10" x14ac:dyDescent="0.25">
      <c r="F756" t="s">
        <v>179</v>
      </c>
      <c r="G756">
        <v>0</v>
      </c>
      <c r="H756">
        <v>0</v>
      </c>
      <c r="I756">
        <v>0</v>
      </c>
      <c r="J756">
        <v>0</v>
      </c>
    </row>
    <row r="757" spans="6:10" x14ac:dyDescent="0.25">
      <c r="F757" t="s">
        <v>181</v>
      </c>
      <c r="G757">
        <v>0</v>
      </c>
      <c r="H757">
        <v>0</v>
      </c>
      <c r="I757">
        <v>0</v>
      </c>
      <c r="J757">
        <v>0</v>
      </c>
    </row>
    <row r="758" spans="6:10" x14ac:dyDescent="0.25">
      <c r="F758" t="s">
        <v>896</v>
      </c>
      <c r="G758">
        <v>0</v>
      </c>
      <c r="H758">
        <v>0</v>
      </c>
      <c r="I758">
        <v>0</v>
      </c>
      <c r="J758">
        <v>0</v>
      </c>
    </row>
    <row r="759" spans="6:10" x14ac:dyDescent="0.25">
      <c r="F759" t="s">
        <v>132</v>
      </c>
      <c r="G759">
        <v>0</v>
      </c>
      <c r="H759">
        <v>0</v>
      </c>
      <c r="I759">
        <v>0</v>
      </c>
      <c r="J759">
        <v>0</v>
      </c>
    </row>
    <row r="760" spans="6:10" x14ac:dyDescent="0.25">
      <c r="F760" t="s">
        <v>191</v>
      </c>
      <c r="G760">
        <v>0</v>
      </c>
      <c r="H760">
        <v>0</v>
      </c>
      <c r="I760">
        <v>0</v>
      </c>
      <c r="J760">
        <v>0</v>
      </c>
    </row>
    <row r="761" spans="6:10" x14ac:dyDescent="0.25">
      <c r="F761" t="s">
        <v>192</v>
      </c>
      <c r="G761">
        <v>0</v>
      </c>
      <c r="H761">
        <v>0</v>
      </c>
      <c r="I761">
        <v>0</v>
      </c>
      <c r="J761">
        <v>0</v>
      </c>
    </row>
    <row r="762" spans="6:10" x14ac:dyDescent="0.25">
      <c r="F762" t="s">
        <v>190</v>
      </c>
      <c r="G762">
        <v>0</v>
      </c>
      <c r="H762">
        <v>0</v>
      </c>
      <c r="I762">
        <v>0</v>
      </c>
      <c r="J762">
        <v>0</v>
      </c>
    </row>
    <row r="763" spans="6:10" x14ac:dyDescent="0.25">
      <c r="F763" t="s">
        <v>194</v>
      </c>
      <c r="G763">
        <v>0</v>
      </c>
      <c r="H763">
        <v>0</v>
      </c>
      <c r="I763">
        <v>0</v>
      </c>
      <c r="J763">
        <v>0</v>
      </c>
    </row>
    <row r="764" spans="6:10" x14ac:dyDescent="0.25">
      <c r="F764" t="s">
        <v>820</v>
      </c>
      <c r="G764">
        <v>0</v>
      </c>
      <c r="H764">
        <v>0</v>
      </c>
      <c r="I764">
        <v>0</v>
      </c>
      <c r="J764">
        <v>0</v>
      </c>
    </row>
    <row r="765" spans="6:10" x14ac:dyDescent="0.25">
      <c r="F765" t="s">
        <v>193</v>
      </c>
      <c r="G765">
        <v>0</v>
      </c>
      <c r="H765">
        <v>0</v>
      </c>
      <c r="I765">
        <v>0</v>
      </c>
      <c r="J765">
        <v>0</v>
      </c>
    </row>
    <row r="766" spans="6:10" x14ac:dyDescent="0.25">
      <c r="F766" t="s">
        <v>821</v>
      </c>
      <c r="G766">
        <v>0</v>
      </c>
      <c r="H766">
        <v>0</v>
      </c>
      <c r="I766">
        <v>0</v>
      </c>
      <c r="J766">
        <v>0</v>
      </c>
    </row>
    <row r="767" spans="6:10" x14ac:dyDescent="0.25">
      <c r="F767" t="s">
        <v>111</v>
      </c>
      <c r="G767">
        <v>0</v>
      </c>
      <c r="H767">
        <v>0</v>
      </c>
      <c r="I767">
        <v>0</v>
      </c>
      <c r="J767">
        <v>0</v>
      </c>
    </row>
    <row r="768" spans="6:10" x14ac:dyDescent="0.25">
      <c r="F768" t="s">
        <v>822</v>
      </c>
      <c r="G768">
        <v>0</v>
      </c>
      <c r="H768">
        <v>0</v>
      </c>
      <c r="I768">
        <v>0</v>
      </c>
      <c r="J768">
        <v>0</v>
      </c>
    </row>
    <row r="769" spans="6:10" x14ac:dyDescent="0.25">
      <c r="F769" t="s">
        <v>130</v>
      </c>
      <c r="G769">
        <v>0</v>
      </c>
      <c r="H769">
        <v>0</v>
      </c>
      <c r="I769">
        <v>0</v>
      </c>
      <c r="J769">
        <v>0</v>
      </c>
    </row>
    <row r="770" spans="6:10" x14ac:dyDescent="0.25">
      <c r="F770" t="s">
        <v>823</v>
      </c>
      <c r="G770">
        <v>0</v>
      </c>
      <c r="H770">
        <v>0</v>
      </c>
      <c r="I770">
        <v>0</v>
      </c>
      <c r="J770">
        <v>0</v>
      </c>
    </row>
    <row r="771" spans="6:10" x14ac:dyDescent="0.25">
      <c r="F771" t="s">
        <v>185</v>
      </c>
      <c r="G771">
        <v>0</v>
      </c>
      <c r="H771">
        <v>0</v>
      </c>
      <c r="I771">
        <v>0</v>
      </c>
      <c r="J771">
        <v>0</v>
      </c>
    </row>
    <row r="772" spans="6:10" x14ac:dyDescent="0.25">
      <c r="F772" t="s">
        <v>824</v>
      </c>
      <c r="G772">
        <v>0</v>
      </c>
      <c r="H772">
        <v>0</v>
      </c>
      <c r="I772">
        <v>0</v>
      </c>
      <c r="J772">
        <v>0</v>
      </c>
    </row>
    <row r="773" spans="6:10" x14ac:dyDescent="0.25">
      <c r="F773" t="s">
        <v>825</v>
      </c>
      <c r="G773">
        <v>0</v>
      </c>
      <c r="H773">
        <v>0</v>
      </c>
      <c r="I773">
        <v>0</v>
      </c>
      <c r="J773">
        <v>0</v>
      </c>
    </row>
    <row r="774" spans="6:10" x14ac:dyDescent="0.25">
      <c r="F774" t="s">
        <v>826</v>
      </c>
      <c r="G774">
        <v>0</v>
      </c>
      <c r="H774">
        <v>0</v>
      </c>
      <c r="I774">
        <v>0</v>
      </c>
      <c r="J774">
        <v>0</v>
      </c>
    </row>
    <row r="775" spans="6:10" x14ac:dyDescent="0.25">
      <c r="F775" t="s">
        <v>827</v>
      </c>
      <c r="G775">
        <v>0</v>
      </c>
      <c r="H775">
        <v>0</v>
      </c>
      <c r="I775">
        <v>0</v>
      </c>
      <c r="J775">
        <v>0</v>
      </c>
    </row>
    <row r="776" spans="6:10" x14ac:dyDescent="0.25">
      <c r="F776" t="s">
        <v>828</v>
      </c>
      <c r="G776">
        <v>0</v>
      </c>
      <c r="H776">
        <v>0</v>
      </c>
      <c r="I776">
        <v>0</v>
      </c>
      <c r="J776">
        <v>0</v>
      </c>
    </row>
    <row r="777" spans="6:10" x14ac:dyDescent="0.25">
      <c r="F777" t="s">
        <v>829</v>
      </c>
      <c r="G777">
        <v>0</v>
      </c>
      <c r="H777">
        <v>0</v>
      </c>
      <c r="I777">
        <v>0</v>
      </c>
      <c r="J777">
        <v>0</v>
      </c>
    </row>
    <row r="778" spans="6:10" x14ac:dyDescent="0.25">
      <c r="F778" t="s">
        <v>830</v>
      </c>
      <c r="G778">
        <v>0</v>
      </c>
      <c r="H778">
        <v>0</v>
      </c>
      <c r="I778">
        <v>0</v>
      </c>
      <c r="J778">
        <v>0</v>
      </c>
    </row>
    <row r="779" spans="6:10" x14ac:dyDescent="0.25">
      <c r="F779" t="s">
        <v>831</v>
      </c>
      <c r="G779">
        <v>0</v>
      </c>
      <c r="H779">
        <v>0</v>
      </c>
      <c r="I779">
        <v>0</v>
      </c>
      <c r="J779">
        <v>0</v>
      </c>
    </row>
    <row r="780" spans="6:10" x14ac:dyDescent="0.25">
      <c r="F780" t="s">
        <v>832</v>
      </c>
      <c r="G780">
        <v>0</v>
      </c>
      <c r="H780">
        <v>0</v>
      </c>
      <c r="I780">
        <v>0</v>
      </c>
      <c r="J780">
        <v>0</v>
      </c>
    </row>
    <row r="781" spans="6:10" x14ac:dyDescent="0.25">
      <c r="F781" t="s">
        <v>833</v>
      </c>
      <c r="G781">
        <v>0</v>
      </c>
      <c r="H781">
        <v>0</v>
      </c>
      <c r="I781">
        <v>0</v>
      </c>
      <c r="J781">
        <v>0</v>
      </c>
    </row>
    <row r="782" spans="6:10" x14ac:dyDescent="0.25">
      <c r="F782" t="s">
        <v>834</v>
      </c>
      <c r="G782">
        <v>0</v>
      </c>
      <c r="H782">
        <v>0</v>
      </c>
      <c r="I782">
        <v>0</v>
      </c>
      <c r="J782">
        <v>0</v>
      </c>
    </row>
    <row r="783" spans="6:10" x14ac:dyDescent="0.25">
      <c r="F783" t="s">
        <v>835</v>
      </c>
      <c r="G783">
        <v>0</v>
      </c>
      <c r="H783">
        <v>0</v>
      </c>
      <c r="I783">
        <v>0</v>
      </c>
      <c r="J783">
        <v>0</v>
      </c>
    </row>
    <row r="784" spans="6:10" x14ac:dyDescent="0.25">
      <c r="F784" t="s">
        <v>836</v>
      </c>
      <c r="G784">
        <v>0</v>
      </c>
      <c r="H784">
        <v>0</v>
      </c>
      <c r="I784">
        <v>0</v>
      </c>
      <c r="J784">
        <v>0</v>
      </c>
    </row>
    <row r="785" spans="6:10" x14ac:dyDescent="0.25">
      <c r="F785" t="s">
        <v>837</v>
      </c>
      <c r="G785">
        <v>0</v>
      </c>
      <c r="H785">
        <v>0</v>
      </c>
      <c r="I785">
        <v>0</v>
      </c>
      <c r="J785">
        <v>0</v>
      </c>
    </row>
    <row r="786" spans="6:10" x14ac:dyDescent="0.25">
      <c r="F786" t="s">
        <v>838</v>
      </c>
      <c r="G786">
        <v>0</v>
      </c>
      <c r="H786">
        <v>0</v>
      </c>
      <c r="I786">
        <v>0</v>
      </c>
      <c r="J786">
        <v>0</v>
      </c>
    </row>
    <row r="787" spans="6:10" x14ac:dyDescent="0.25">
      <c r="F787" t="s">
        <v>839</v>
      </c>
      <c r="G787">
        <v>0</v>
      </c>
      <c r="H787">
        <v>0</v>
      </c>
      <c r="I787">
        <v>0</v>
      </c>
      <c r="J787">
        <v>0</v>
      </c>
    </row>
    <row r="788" spans="6:10" x14ac:dyDescent="0.25">
      <c r="F788" t="s">
        <v>840</v>
      </c>
      <c r="G788">
        <v>0</v>
      </c>
      <c r="H788">
        <v>0</v>
      </c>
      <c r="I788">
        <v>0</v>
      </c>
      <c r="J788">
        <v>0</v>
      </c>
    </row>
    <row r="789" spans="6:10" x14ac:dyDescent="0.25">
      <c r="F789" t="s">
        <v>841</v>
      </c>
      <c r="G789">
        <v>0</v>
      </c>
      <c r="H789">
        <v>0</v>
      </c>
      <c r="I789">
        <v>0</v>
      </c>
      <c r="J789">
        <v>0</v>
      </c>
    </row>
    <row r="790" spans="6:10" x14ac:dyDescent="0.25">
      <c r="F790" t="s">
        <v>842</v>
      </c>
      <c r="G790">
        <v>0</v>
      </c>
      <c r="H790">
        <v>0</v>
      </c>
      <c r="I790">
        <v>0</v>
      </c>
      <c r="J790">
        <v>0</v>
      </c>
    </row>
    <row r="791" spans="6:10" x14ac:dyDescent="0.25">
      <c r="F791" t="s">
        <v>843</v>
      </c>
      <c r="G791">
        <v>0</v>
      </c>
      <c r="H791">
        <v>0</v>
      </c>
      <c r="I791">
        <v>0</v>
      </c>
      <c r="J791">
        <v>0</v>
      </c>
    </row>
    <row r="792" spans="6:10" x14ac:dyDescent="0.25">
      <c r="F792" t="s">
        <v>844</v>
      </c>
      <c r="G792">
        <v>0</v>
      </c>
      <c r="H792">
        <v>0</v>
      </c>
      <c r="I792">
        <v>0</v>
      </c>
      <c r="J792">
        <v>0</v>
      </c>
    </row>
    <row r="793" spans="6:10" x14ac:dyDescent="0.25">
      <c r="F793" t="s">
        <v>845</v>
      </c>
      <c r="G793">
        <v>0</v>
      </c>
      <c r="H793">
        <v>0</v>
      </c>
      <c r="I793">
        <v>0</v>
      </c>
      <c r="J793">
        <v>0</v>
      </c>
    </row>
    <row r="794" spans="6:10" x14ac:dyDescent="0.25">
      <c r="F794" t="s">
        <v>846</v>
      </c>
      <c r="G794">
        <v>0</v>
      </c>
      <c r="H794">
        <v>0</v>
      </c>
      <c r="I794">
        <v>0</v>
      </c>
      <c r="J794">
        <v>0</v>
      </c>
    </row>
    <row r="795" spans="6:10" x14ac:dyDescent="0.25">
      <c r="F795">
        <v>9912</v>
      </c>
      <c r="G795">
        <v>0</v>
      </c>
      <c r="H795">
        <v>0</v>
      </c>
      <c r="I795">
        <v>8</v>
      </c>
      <c r="J795">
        <v>3</v>
      </c>
    </row>
    <row r="796" spans="6:10" x14ac:dyDescent="0.25">
      <c r="F796">
        <v>9902</v>
      </c>
      <c r="G796">
        <v>0</v>
      </c>
      <c r="H796">
        <v>2</v>
      </c>
      <c r="I796">
        <v>0</v>
      </c>
      <c r="J796">
        <v>0</v>
      </c>
    </row>
    <row r="797" spans="6:10" x14ac:dyDescent="0.25">
      <c r="F797">
        <v>9909</v>
      </c>
      <c r="G797">
        <v>0</v>
      </c>
      <c r="H797">
        <v>0</v>
      </c>
      <c r="I797">
        <v>0</v>
      </c>
      <c r="J797">
        <v>0</v>
      </c>
    </row>
    <row r="798" spans="6:10" x14ac:dyDescent="0.25">
      <c r="F798">
        <v>8713</v>
      </c>
      <c r="G798">
        <v>0</v>
      </c>
      <c r="H798">
        <v>0</v>
      </c>
      <c r="I798">
        <v>0</v>
      </c>
      <c r="J798">
        <v>0</v>
      </c>
    </row>
    <row r="799" spans="6:10" x14ac:dyDescent="0.25">
      <c r="F799" t="s">
        <v>847</v>
      </c>
      <c r="G799">
        <v>1</v>
      </c>
      <c r="H799">
        <v>1</v>
      </c>
      <c r="I799">
        <v>0</v>
      </c>
      <c r="J799">
        <v>0</v>
      </c>
    </row>
    <row r="800" spans="6:10" x14ac:dyDescent="0.25">
      <c r="F800">
        <v>4483</v>
      </c>
      <c r="G800">
        <v>0</v>
      </c>
      <c r="H800">
        <v>0</v>
      </c>
      <c r="I800">
        <v>0</v>
      </c>
      <c r="J800">
        <v>0</v>
      </c>
    </row>
    <row r="801" spans="6:10" x14ac:dyDescent="0.25">
      <c r="F801">
        <v>3903</v>
      </c>
      <c r="G801">
        <v>0</v>
      </c>
      <c r="H801">
        <v>0</v>
      </c>
      <c r="I801">
        <v>0</v>
      </c>
      <c r="J801">
        <v>0</v>
      </c>
    </row>
    <row r="802" spans="6:10" x14ac:dyDescent="0.25">
      <c r="F802">
        <v>3832</v>
      </c>
      <c r="G802">
        <v>0</v>
      </c>
      <c r="H802">
        <v>0</v>
      </c>
      <c r="I802">
        <v>0</v>
      </c>
      <c r="J802">
        <v>0</v>
      </c>
    </row>
    <row r="803" spans="6:10" x14ac:dyDescent="0.25">
      <c r="F803">
        <v>3602</v>
      </c>
      <c r="G803">
        <v>0</v>
      </c>
      <c r="H803">
        <v>0</v>
      </c>
      <c r="I803">
        <v>0</v>
      </c>
      <c r="J803">
        <v>0</v>
      </c>
    </row>
    <row r="804" spans="6:10" x14ac:dyDescent="0.25">
      <c r="F804">
        <v>3713</v>
      </c>
      <c r="G804">
        <v>0</v>
      </c>
      <c r="H804">
        <v>0</v>
      </c>
      <c r="I804">
        <v>0</v>
      </c>
      <c r="J804">
        <v>0</v>
      </c>
    </row>
    <row r="805" spans="6:10" x14ac:dyDescent="0.25">
      <c r="F805">
        <v>8201</v>
      </c>
      <c r="G805">
        <v>0</v>
      </c>
      <c r="H805">
        <v>0</v>
      </c>
      <c r="I805">
        <v>0</v>
      </c>
      <c r="J805">
        <v>0</v>
      </c>
    </row>
    <row r="806" spans="6:10" x14ac:dyDescent="0.25">
      <c r="F806">
        <v>8111</v>
      </c>
      <c r="G806">
        <v>0</v>
      </c>
      <c r="H806">
        <v>0</v>
      </c>
      <c r="I806">
        <v>0</v>
      </c>
      <c r="J806">
        <v>0</v>
      </c>
    </row>
    <row r="807" spans="6:10" x14ac:dyDescent="0.25">
      <c r="F807">
        <v>4464</v>
      </c>
      <c r="G807">
        <v>0</v>
      </c>
      <c r="H807">
        <v>0</v>
      </c>
      <c r="I807">
        <v>0</v>
      </c>
      <c r="J807">
        <v>0</v>
      </c>
    </row>
    <row r="808" spans="6:10" x14ac:dyDescent="0.25">
      <c r="F808">
        <v>7491</v>
      </c>
      <c r="G808">
        <v>0</v>
      </c>
      <c r="H808">
        <v>0</v>
      </c>
      <c r="I808">
        <v>0</v>
      </c>
      <c r="J808">
        <v>0</v>
      </c>
    </row>
    <row r="809" spans="6:10" x14ac:dyDescent="0.25">
      <c r="F809">
        <v>4463</v>
      </c>
      <c r="G809">
        <v>0</v>
      </c>
      <c r="H809">
        <v>0</v>
      </c>
      <c r="I809">
        <v>0</v>
      </c>
      <c r="J809">
        <v>0</v>
      </c>
    </row>
    <row r="810" spans="6:10" x14ac:dyDescent="0.25">
      <c r="F810">
        <v>4496</v>
      </c>
      <c r="G810">
        <v>0</v>
      </c>
      <c r="H810">
        <v>0</v>
      </c>
      <c r="I810">
        <v>0</v>
      </c>
      <c r="J810">
        <v>0</v>
      </c>
    </row>
    <row r="811" spans="6:10" x14ac:dyDescent="0.25">
      <c r="F811" t="s">
        <v>848</v>
      </c>
      <c r="G811">
        <v>0</v>
      </c>
      <c r="H811">
        <v>0</v>
      </c>
      <c r="I811">
        <v>0</v>
      </c>
      <c r="J811">
        <v>0</v>
      </c>
    </row>
    <row r="812" spans="6:10" x14ac:dyDescent="0.25">
      <c r="F812" t="s">
        <v>849</v>
      </c>
      <c r="G812">
        <v>0</v>
      </c>
      <c r="H812">
        <v>0</v>
      </c>
      <c r="I812">
        <v>0</v>
      </c>
      <c r="J812">
        <v>0</v>
      </c>
    </row>
    <row r="813" spans="6:10" x14ac:dyDescent="0.25">
      <c r="F813" t="s">
        <v>850</v>
      </c>
      <c r="G813">
        <v>0</v>
      </c>
      <c r="H813">
        <v>0</v>
      </c>
      <c r="I813">
        <v>0</v>
      </c>
      <c r="J813">
        <v>0</v>
      </c>
    </row>
    <row r="814" spans="6:10" x14ac:dyDescent="0.25">
      <c r="F814" t="s">
        <v>851</v>
      </c>
      <c r="G814">
        <v>0</v>
      </c>
      <c r="H814">
        <v>0</v>
      </c>
      <c r="I814">
        <v>0</v>
      </c>
      <c r="J814">
        <v>0</v>
      </c>
    </row>
    <row r="815" spans="6:10" x14ac:dyDescent="0.25">
      <c r="F815" t="s">
        <v>852</v>
      </c>
      <c r="G815">
        <v>164</v>
      </c>
      <c r="H815">
        <v>45</v>
      </c>
      <c r="I815">
        <v>19</v>
      </c>
      <c r="J815">
        <v>55</v>
      </c>
    </row>
    <row r="816" spans="6:10" x14ac:dyDescent="0.25">
      <c r="F816">
        <v>804751</v>
      </c>
      <c r="G816">
        <v>6</v>
      </c>
      <c r="H816">
        <v>13</v>
      </c>
      <c r="I816">
        <v>12</v>
      </c>
      <c r="J816">
        <v>6</v>
      </c>
    </row>
    <row r="817" spans="6:10" x14ac:dyDescent="0.25">
      <c r="F817" t="s">
        <v>853</v>
      </c>
      <c r="G817">
        <v>0</v>
      </c>
      <c r="H817">
        <v>0</v>
      </c>
      <c r="I817">
        <v>0</v>
      </c>
      <c r="J817">
        <v>0</v>
      </c>
    </row>
    <row r="818" spans="6:10" x14ac:dyDescent="0.25">
      <c r="F818" t="s">
        <v>854</v>
      </c>
      <c r="G818">
        <v>0</v>
      </c>
      <c r="H818">
        <v>0</v>
      </c>
      <c r="I818">
        <v>0</v>
      </c>
      <c r="J818">
        <v>0</v>
      </c>
    </row>
    <row r="819" spans="6:10" x14ac:dyDescent="0.25">
      <c r="F819" t="s">
        <v>855</v>
      </c>
      <c r="G819">
        <v>0</v>
      </c>
      <c r="H819">
        <v>0</v>
      </c>
      <c r="I819">
        <v>0</v>
      </c>
      <c r="J819">
        <v>0</v>
      </c>
    </row>
    <row r="820" spans="6:10" x14ac:dyDescent="0.25">
      <c r="F820" t="s">
        <v>856</v>
      </c>
      <c r="G820">
        <v>0</v>
      </c>
      <c r="H820">
        <v>0</v>
      </c>
      <c r="I820">
        <v>0</v>
      </c>
      <c r="J820">
        <v>0</v>
      </c>
    </row>
    <row r="821" spans="6:10" x14ac:dyDescent="0.25">
      <c r="F821" t="s">
        <v>935</v>
      </c>
      <c r="G821">
        <v>0</v>
      </c>
      <c r="H821">
        <v>0</v>
      </c>
      <c r="I821">
        <v>0</v>
      </c>
      <c r="J821">
        <v>0</v>
      </c>
    </row>
    <row r="822" spans="6:10" x14ac:dyDescent="0.25">
      <c r="F822" t="s">
        <v>857</v>
      </c>
      <c r="G822">
        <v>0</v>
      </c>
      <c r="H822">
        <v>0</v>
      </c>
      <c r="I822">
        <v>0</v>
      </c>
      <c r="J822">
        <v>0</v>
      </c>
    </row>
    <row r="823" spans="6:10" x14ac:dyDescent="0.25">
      <c r="F823" t="s">
        <v>858</v>
      </c>
      <c r="G823">
        <v>0</v>
      </c>
      <c r="H823">
        <v>0</v>
      </c>
      <c r="I823">
        <v>0</v>
      </c>
      <c r="J823">
        <v>0</v>
      </c>
    </row>
    <row r="824" spans="6:10" x14ac:dyDescent="0.25">
      <c r="F824" t="s">
        <v>859</v>
      </c>
      <c r="G824">
        <v>0</v>
      </c>
      <c r="H824">
        <v>0</v>
      </c>
      <c r="I824">
        <v>0</v>
      </c>
      <c r="J824">
        <v>0</v>
      </c>
    </row>
    <row r="825" spans="6:10" x14ac:dyDescent="0.25">
      <c r="F825" t="s">
        <v>860</v>
      </c>
      <c r="G825">
        <v>3029</v>
      </c>
      <c r="H825">
        <v>2048</v>
      </c>
      <c r="I825">
        <v>787</v>
      </c>
      <c r="J825">
        <v>1129</v>
      </c>
    </row>
    <row r="826" spans="6:10" x14ac:dyDescent="0.25">
      <c r="F826" t="s">
        <v>861</v>
      </c>
      <c r="G826">
        <v>0</v>
      </c>
      <c r="H826">
        <v>0</v>
      </c>
      <c r="I826">
        <v>0</v>
      </c>
      <c r="J826">
        <v>0</v>
      </c>
    </row>
    <row r="827" spans="6:10" x14ac:dyDescent="0.25">
      <c r="F827" t="s">
        <v>936</v>
      </c>
      <c r="G827">
        <v>0</v>
      </c>
      <c r="H827">
        <v>0</v>
      </c>
      <c r="I827">
        <v>0</v>
      </c>
      <c r="J827">
        <v>0</v>
      </c>
    </row>
    <row r="828" spans="6:10" x14ac:dyDescent="0.25">
      <c r="F828" t="s">
        <v>937</v>
      </c>
      <c r="G828">
        <v>0</v>
      </c>
      <c r="H828">
        <v>0</v>
      </c>
      <c r="I828">
        <v>0</v>
      </c>
      <c r="J828">
        <v>0</v>
      </c>
    </row>
    <row r="829" spans="6:10" x14ac:dyDescent="0.25">
      <c r="F829" t="s">
        <v>862</v>
      </c>
      <c r="G829">
        <v>0</v>
      </c>
      <c r="H829">
        <v>0</v>
      </c>
      <c r="I829">
        <v>0</v>
      </c>
      <c r="J829">
        <v>0</v>
      </c>
    </row>
    <row r="830" spans="6:10" x14ac:dyDescent="0.25">
      <c r="F830" t="s">
        <v>863</v>
      </c>
      <c r="G830">
        <v>0</v>
      </c>
      <c r="H830">
        <v>0</v>
      </c>
      <c r="I830">
        <v>0</v>
      </c>
      <c r="J830">
        <v>0</v>
      </c>
    </row>
    <row r="831" spans="6:10" x14ac:dyDescent="0.25">
      <c r="F831" t="s">
        <v>864</v>
      </c>
      <c r="G831">
        <v>0</v>
      </c>
      <c r="H831">
        <v>0</v>
      </c>
      <c r="I831">
        <v>0</v>
      </c>
      <c r="J831">
        <v>0</v>
      </c>
    </row>
    <row r="832" spans="6:10" x14ac:dyDescent="0.25">
      <c r="F832" t="s">
        <v>865</v>
      </c>
      <c r="G832">
        <v>0</v>
      </c>
      <c r="H832">
        <v>0</v>
      </c>
      <c r="I832">
        <v>0</v>
      </c>
      <c r="J832">
        <v>0</v>
      </c>
    </row>
    <row r="833" spans="6:10" x14ac:dyDescent="0.25">
      <c r="F833" t="s">
        <v>866</v>
      </c>
      <c r="G833">
        <v>0</v>
      </c>
      <c r="H833">
        <v>0</v>
      </c>
      <c r="I833">
        <v>0</v>
      </c>
      <c r="J833">
        <v>0</v>
      </c>
    </row>
    <row r="834" spans="6:10" x14ac:dyDescent="0.25">
      <c r="F834">
        <v>85136370</v>
      </c>
      <c r="G834">
        <v>0</v>
      </c>
      <c r="H834">
        <v>0</v>
      </c>
      <c r="I834">
        <v>0</v>
      </c>
      <c r="J834">
        <v>0</v>
      </c>
    </row>
    <row r="835" spans="6:10" x14ac:dyDescent="0.25">
      <c r="F835" t="s">
        <v>867</v>
      </c>
      <c r="G835">
        <v>0</v>
      </c>
      <c r="H835">
        <v>0</v>
      </c>
      <c r="I835">
        <v>0</v>
      </c>
      <c r="J835">
        <v>0</v>
      </c>
    </row>
    <row r="836" spans="6:10" x14ac:dyDescent="0.25">
      <c r="F836" t="s">
        <v>868</v>
      </c>
      <c r="G836">
        <v>0</v>
      </c>
      <c r="H836">
        <v>0</v>
      </c>
      <c r="I836">
        <v>0</v>
      </c>
      <c r="J836">
        <v>0</v>
      </c>
    </row>
    <row r="837" spans="6:10" x14ac:dyDescent="0.25">
      <c r="F837" t="s">
        <v>914</v>
      </c>
      <c r="G837">
        <v>0</v>
      </c>
      <c r="H837">
        <v>0</v>
      </c>
      <c r="I837">
        <v>0</v>
      </c>
      <c r="J837">
        <v>0</v>
      </c>
    </row>
    <row r="838" spans="6:10" x14ac:dyDescent="0.25">
      <c r="F838" t="s">
        <v>938</v>
      </c>
      <c r="G838">
        <v>0</v>
      </c>
      <c r="H838">
        <v>0</v>
      </c>
      <c r="I838">
        <v>0</v>
      </c>
      <c r="J838">
        <v>0</v>
      </c>
    </row>
    <row r="839" spans="6:10" x14ac:dyDescent="0.25">
      <c r="F839" t="s">
        <v>869</v>
      </c>
      <c r="G839">
        <v>0</v>
      </c>
      <c r="H839">
        <v>0</v>
      </c>
      <c r="I839">
        <v>0</v>
      </c>
      <c r="J839">
        <v>0</v>
      </c>
    </row>
    <row r="840" spans="6:10" x14ac:dyDescent="0.25">
      <c r="F840" t="s">
        <v>870</v>
      </c>
      <c r="G840">
        <v>0</v>
      </c>
      <c r="H840">
        <v>0</v>
      </c>
      <c r="I840">
        <v>0</v>
      </c>
      <c r="J840">
        <v>0</v>
      </c>
    </row>
    <row r="841" spans="6:10" x14ac:dyDescent="0.25">
      <c r="F841" t="s">
        <v>915</v>
      </c>
      <c r="G841">
        <v>0</v>
      </c>
      <c r="H841">
        <v>0</v>
      </c>
      <c r="I841">
        <v>0</v>
      </c>
      <c r="J841">
        <v>75</v>
      </c>
    </row>
    <row r="842" spans="6:10" x14ac:dyDescent="0.25">
      <c r="F842" t="s">
        <v>916</v>
      </c>
      <c r="G842">
        <v>0</v>
      </c>
      <c r="H842">
        <v>0</v>
      </c>
      <c r="I842">
        <v>0</v>
      </c>
      <c r="J842">
        <v>1</v>
      </c>
    </row>
    <row r="843" spans="6:10" x14ac:dyDescent="0.25">
      <c r="F843" t="s">
        <v>871</v>
      </c>
      <c r="G843">
        <v>0</v>
      </c>
      <c r="H843">
        <v>0</v>
      </c>
      <c r="I843">
        <v>0</v>
      </c>
      <c r="J843">
        <v>0</v>
      </c>
    </row>
    <row r="844" spans="6:10" x14ac:dyDescent="0.25">
      <c r="F844" t="s">
        <v>917</v>
      </c>
      <c r="G844">
        <v>0</v>
      </c>
      <c r="H844">
        <v>0</v>
      </c>
      <c r="I844">
        <v>0</v>
      </c>
      <c r="J844">
        <v>0</v>
      </c>
    </row>
    <row r="845" spans="6:10" x14ac:dyDescent="0.25">
      <c r="F845" t="s">
        <v>918</v>
      </c>
      <c r="G845">
        <v>0</v>
      </c>
      <c r="H845">
        <v>0</v>
      </c>
      <c r="I845">
        <v>0</v>
      </c>
      <c r="J845">
        <v>2</v>
      </c>
    </row>
    <row r="846" spans="6:10" x14ac:dyDescent="0.25">
      <c r="F846" t="s">
        <v>872</v>
      </c>
      <c r="G846">
        <v>0</v>
      </c>
      <c r="H846">
        <v>0</v>
      </c>
      <c r="I846">
        <v>0</v>
      </c>
      <c r="J846">
        <v>0</v>
      </c>
    </row>
    <row r="847" spans="6:10" x14ac:dyDescent="0.25">
      <c r="F847" t="s">
        <v>873</v>
      </c>
      <c r="G847">
        <v>0</v>
      </c>
      <c r="H847">
        <v>0</v>
      </c>
      <c r="I847">
        <v>0</v>
      </c>
      <c r="J847">
        <v>0</v>
      </c>
    </row>
    <row r="848" spans="6:10" x14ac:dyDescent="0.25">
      <c r="F848" t="s">
        <v>874</v>
      </c>
      <c r="G848">
        <v>0</v>
      </c>
      <c r="H848">
        <v>0</v>
      </c>
      <c r="I848">
        <v>0</v>
      </c>
      <c r="J848">
        <v>0</v>
      </c>
    </row>
    <row r="849" spans="6:10" x14ac:dyDescent="0.25">
      <c r="F849" t="s">
        <v>875</v>
      </c>
      <c r="G849">
        <v>0</v>
      </c>
      <c r="H849">
        <v>0</v>
      </c>
      <c r="I849">
        <v>0</v>
      </c>
      <c r="J849">
        <v>0</v>
      </c>
    </row>
    <row r="850" spans="6:10" x14ac:dyDescent="0.25">
      <c r="F850">
        <v>5301000287</v>
      </c>
      <c r="G850">
        <v>0</v>
      </c>
      <c r="H850">
        <v>0</v>
      </c>
      <c r="I850">
        <v>0</v>
      </c>
      <c r="J850">
        <v>0</v>
      </c>
    </row>
    <row r="851" spans="6:10" x14ac:dyDescent="0.25">
      <c r="F851" t="s">
        <v>919</v>
      </c>
      <c r="G851">
        <v>0</v>
      </c>
      <c r="H851">
        <v>0</v>
      </c>
      <c r="I851">
        <v>0</v>
      </c>
      <c r="J851">
        <v>8</v>
      </c>
    </row>
    <row r="852" spans="6:10" x14ac:dyDescent="0.25">
      <c r="F852" t="s">
        <v>920</v>
      </c>
      <c r="G852">
        <v>0</v>
      </c>
      <c r="H852">
        <v>0</v>
      </c>
      <c r="I852">
        <v>0</v>
      </c>
      <c r="J852">
        <v>4</v>
      </c>
    </row>
    <row r="853" spans="6:10" x14ac:dyDescent="0.25">
      <c r="F853" t="s">
        <v>921</v>
      </c>
      <c r="G853">
        <v>0</v>
      </c>
      <c r="H853">
        <v>0</v>
      </c>
      <c r="I853">
        <v>0</v>
      </c>
      <c r="J853">
        <v>0</v>
      </c>
    </row>
    <row r="854" spans="6:10" x14ac:dyDescent="0.25">
      <c r="F854" t="s">
        <v>922</v>
      </c>
      <c r="G854">
        <v>0</v>
      </c>
      <c r="H854">
        <v>0</v>
      </c>
      <c r="I854">
        <v>0</v>
      </c>
      <c r="J854">
        <v>2</v>
      </c>
    </row>
    <row r="855" spans="6:10" x14ac:dyDescent="0.25">
      <c r="F855" t="s">
        <v>923</v>
      </c>
      <c r="G855">
        <v>0</v>
      </c>
      <c r="H855">
        <v>0</v>
      </c>
      <c r="I855">
        <v>0</v>
      </c>
      <c r="J855">
        <v>0</v>
      </c>
    </row>
    <row r="856" spans="6:10" x14ac:dyDescent="0.25">
      <c r="F856" t="s">
        <v>924</v>
      </c>
      <c r="G856">
        <v>0</v>
      </c>
      <c r="H856">
        <v>0</v>
      </c>
      <c r="I856">
        <v>0</v>
      </c>
      <c r="J856">
        <v>0</v>
      </c>
    </row>
    <row r="857" spans="6:10" x14ac:dyDescent="0.25">
      <c r="F857" t="s">
        <v>925</v>
      </c>
      <c r="G857">
        <v>0</v>
      </c>
      <c r="H857">
        <v>0</v>
      </c>
      <c r="I857">
        <v>0</v>
      </c>
      <c r="J857">
        <v>0</v>
      </c>
    </row>
    <row r="858" spans="6:10" x14ac:dyDescent="0.25">
      <c r="F858" t="s">
        <v>939</v>
      </c>
      <c r="G858">
        <v>0</v>
      </c>
      <c r="H858">
        <v>0</v>
      </c>
      <c r="I858">
        <v>0</v>
      </c>
      <c r="J858">
        <v>0</v>
      </c>
    </row>
    <row r="859" spans="6:10" x14ac:dyDescent="0.25">
      <c r="F859" t="s">
        <v>940</v>
      </c>
      <c r="G859">
        <v>0</v>
      </c>
      <c r="H859">
        <v>0</v>
      </c>
      <c r="I859">
        <v>0</v>
      </c>
      <c r="J859">
        <v>0</v>
      </c>
    </row>
    <row r="860" spans="6:10" x14ac:dyDescent="0.25">
      <c r="F860" t="s">
        <v>941</v>
      </c>
      <c r="G860">
        <v>0</v>
      </c>
      <c r="H860">
        <v>0</v>
      </c>
      <c r="I860">
        <v>0</v>
      </c>
      <c r="J860">
        <v>0</v>
      </c>
    </row>
    <row r="861" spans="6:10" x14ac:dyDescent="0.25">
      <c r="F861" t="s">
        <v>942</v>
      </c>
      <c r="G861">
        <v>0</v>
      </c>
      <c r="H861">
        <v>0</v>
      </c>
      <c r="I861">
        <v>0</v>
      </c>
      <c r="J861">
        <v>0</v>
      </c>
    </row>
    <row r="862" spans="6:10" x14ac:dyDescent="0.25">
      <c r="F862" t="s">
        <v>943</v>
      </c>
      <c r="G862">
        <v>0</v>
      </c>
      <c r="H862">
        <v>0</v>
      </c>
      <c r="I862">
        <v>0</v>
      </c>
      <c r="J862">
        <v>0</v>
      </c>
    </row>
    <row r="863" spans="6:10" x14ac:dyDescent="0.25">
      <c r="F863" t="s">
        <v>944</v>
      </c>
      <c r="G863">
        <v>0</v>
      </c>
      <c r="H863">
        <v>0</v>
      </c>
      <c r="I863">
        <v>0</v>
      </c>
      <c r="J863">
        <v>0</v>
      </c>
    </row>
    <row r="864" spans="6:10" x14ac:dyDescent="0.25">
      <c r="F864">
        <v>869291</v>
      </c>
      <c r="G864">
        <v>0</v>
      </c>
      <c r="H864">
        <v>0</v>
      </c>
      <c r="I864">
        <v>0</v>
      </c>
      <c r="J864">
        <v>0</v>
      </c>
    </row>
    <row r="865" spans="6:10" x14ac:dyDescent="0.25">
      <c r="F865">
        <v>869553</v>
      </c>
      <c r="G865">
        <v>0</v>
      </c>
      <c r="H865">
        <v>1</v>
      </c>
      <c r="I865">
        <v>0</v>
      </c>
      <c r="J865">
        <v>0</v>
      </c>
    </row>
    <row r="866" spans="6:10" x14ac:dyDescent="0.25">
      <c r="F866" t="s">
        <v>876</v>
      </c>
      <c r="G866">
        <v>0</v>
      </c>
      <c r="H866">
        <v>0</v>
      </c>
      <c r="I866">
        <v>0</v>
      </c>
      <c r="J866">
        <v>0</v>
      </c>
    </row>
    <row r="867" spans="6:10" x14ac:dyDescent="0.25">
      <c r="F867" t="s">
        <v>945</v>
      </c>
      <c r="G867">
        <v>0</v>
      </c>
      <c r="H867">
        <v>0</v>
      </c>
      <c r="I867">
        <v>0</v>
      </c>
      <c r="J867">
        <v>0</v>
      </c>
    </row>
    <row r="868" spans="6:10" x14ac:dyDescent="0.25">
      <c r="F868" t="s">
        <v>946</v>
      </c>
      <c r="G868">
        <v>0</v>
      </c>
      <c r="H868">
        <v>0</v>
      </c>
      <c r="I868">
        <v>0</v>
      </c>
      <c r="J868">
        <v>0</v>
      </c>
    </row>
    <row r="869" spans="6:10" x14ac:dyDescent="0.25">
      <c r="F869">
        <v>773775</v>
      </c>
      <c r="G869">
        <v>0</v>
      </c>
      <c r="H869">
        <v>0</v>
      </c>
      <c r="I869">
        <v>0</v>
      </c>
      <c r="J869">
        <v>8</v>
      </c>
    </row>
    <row r="870" spans="6:10" x14ac:dyDescent="0.25">
      <c r="F870" t="s">
        <v>926</v>
      </c>
      <c r="G870">
        <v>0</v>
      </c>
      <c r="H870">
        <v>0</v>
      </c>
      <c r="I870">
        <v>0</v>
      </c>
      <c r="J870">
        <v>0</v>
      </c>
    </row>
    <row r="871" spans="6:10" x14ac:dyDescent="0.25">
      <c r="F871">
        <v>881118</v>
      </c>
      <c r="G871">
        <v>34</v>
      </c>
      <c r="H871">
        <v>35</v>
      </c>
      <c r="I871">
        <v>44</v>
      </c>
      <c r="J871">
        <v>40</v>
      </c>
    </row>
    <row r="872" spans="6:10" x14ac:dyDescent="0.25">
      <c r="F872" t="s">
        <v>947</v>
      </c>
      <c r="G872">
        <v>0</v>
      </c>
      <c r="H872">
        <v>0</v>
      </c>
      <c r="I872">
        <v>0</v>
      </c>
      <c r="J872">
        <v>0</v>
      </c>
    </row>
    <row r="873" spans="6:10" x14ac:dyDescent="0.25">
      <c r="F873" t="s">
        <v>877</v>
      </c>
      <c r="G873">
        <v>0</v>
      </c>
      <c r="H873">
        <v>0</v>
      </c>
      <c r="I873">
        <v>0</v>
      </c>
      <c r="J873">
        <v>0</v>
      </c>
    </row>
    <row r="874" spans="6:10" x14ac:dyDescent="0.25">
      <c r="F874" t="s">
        <v>927</v>
      </c>
      <c r="G874">
        <v>0</v>
      </c>
      <c r="H874">
        <v>0</v>
      </c>
      <c r="I874">
        <v>0</v>
      </c>
      <c r="J874">
        <v>0</v>
      </c>
    </row>
    <row r="875" spans="6:10" x14ac:dyDescent="0.25">
      <c r="F875" t="s">
        <v>928</v>
      </c>
      <c r="G875">
        <v>0</v>
      </c>
      <c r="H875">
        <v>0</v>
      </c>
      <c r="I875">
        <v>0</v>
      </c>
      <c r="J875">
        <v>0</v>
      </c>
    </row>
    <row r="876" spans="6:10" x14ac:dyDescent="0.25">
      <c r="F876" t="s">
        <v>929</v>
      </c>
      <c r="G876">
        <v>0</v>
      </c>
      <c r="H876">
        <v>0</v>
      </c>
      <c r="I876">
        <v>0</v>
      </c>
      <c r="J876">
        <v>0</v>
      </c>
    </row>
    <row r="877" spans="6:10" x14ac:dyDescent="0.25">
      <c r="F877" t="s">
        <v>948</v>
      </c>
      <c r="G877">
        <v>0</v>
      </c>
      <c r="H877">
        <v>0</v>
      </c>
      <c r="I877">
        <v>0</v>
      </c>
      <c r="J877">
        <v>0</v>
      </c>
    </row>
    <row r="878" spans="6:10" x14ac:dyDescent="0.25">
      <c r="F878" t="s">
        <v>930</v>
      </c>
      <c r="G878">
        <v>0</v>
      </c>
      <c r="H878">
        <v>0</v>
      </c>
      <c r="I878">
        <v>0</v>
      </c>
      <c r="J878">
        <v>0</v>
      </c>
    </row>
    <row r="879" spans="6:10" x14ac:dyDescent="0.25">
      <c r="F879" t="s">
        <v>931</v>
      </c>
      <c r="G879">
        <v>0</v>
      </c>
      <c r="H879">
        <v>0</v>
      </c>
      <c r="I879">
        <v>0</v>
      </c>
      <c r="J879">
        <v>0</v>
      </c>
    </row>
    <row r="880" spans="6:10" x14ac:dyDescent="0.25">
      <c r="F880" t="s">
        <v>949</v>
      </c>
      <c r="G880">
        <v>0</v>
      </c>
      <c r="H880">
        <v>0</v>
      </c>
      <c r="I880">
        <v>0</v>
      </c>
      <c r="J880">
        <v>0</v>
      </c>
    </row>
    <row r="881" spans="6:10" x14ac:dyDescent="0.25">
      <c r="F881" t="s">
        <v>950</v>
      </c>
      <c r="G881">
        <v>0</v>
      </c>
      <c r="H881">
        <v>0</v>
      </c>
      <c r="I881">
        <v>0</v>
      </c>
      <c r="J881">
        <v>0</v>
      </c>
    </row>
    <row r="882" spans="6:10" x14ac:dyDescent="0.25">
      <c r="F882" t="s">
        <v>932</v>
      </c>
      <c r="G882">
        <v>0</v>
      </c>
      <c r="H882">
        <v>0</v>
      </c>
      <c r="I882">
        <v>0</v>
      </c>
      <c r="J882">
        <v>0</v>
      </c>
    </row>
    <row r="883" spans="6:10" x14ac:dyDescent="0.25">
      <c r="F883">
        <v>877932</v>
      </c>
      <c r="G883">
        <v>0</v>
      </c>
      <c r="H883">
        <v>0</v>
      </c>
      <c r="I883">
        <v>0</v>
      </c>
      <c r="J883">
        <v>0</v>
      </c>
    </row>
    <row r="884" spans="6:10" x14ac:dyDescent="0.25">
      <c r="F884" t="s">
        <v>878</v>
      </c>
      <c r="G884">
        <v>0</v>
      </c>
      <c r="H884">
        <v>0</v>
      </c>
      <c r="I884">
        <v>0</v>
      </c>
      <c r="J884">
        <v>0</v>
      </c>
    </row>
    <row r="885" spans="6:10" x14ac:dyDescent="0.25">
      <c r="F885" t="s">
        <v>951</v>
      </c>
      <c r="G885">
        <v>0</v>
      </c>
      <c r="H885">
        <v>0</v>
      </c>
      <c r="I885">
        <v>0</v>
      </c>
      <c r="J885">
        <v>0</v>
      </c>
    </row>
    <row r="886" spans="6:10" x14ac:dyDescent="0.25">
      <c r="F886" t="s">
        <v>952</v>
      </c>
      <c r="G886">
        <v>0</v>
      </c>
      <c r="H886">
        <v>0</v>
      </c>
      <c r="I886">
        <v>0</v>
      </c>
      <c r="J886">
        <v>0.7</v>
      </c>
    </row>
    <row r="887" spans="6:10" x14ac:dyDescent="0.25">
      <c r="F887" t="s">
        <v>953</v>
      </c>
      <c r="G887">
        <v>0</v>
      </c>
      <c r="H887">
        <v>0</v>
      </c>
      <c r="I887">
        <v>2</v>
      </c>
      <c r="J887">
        <v>0</v>
      </c>
    </row>
    <row r="888" spans="6:10" x14ac:dyDescent="0.25">
      <c r="F888" t="s">
        <v>879</v>
      </c>
      <c r="G888">
        <v>0</v>
      </c>
      <c r="H888">
        <v>0</v>
      </c>
      <c r="I888">
        <v>0</v>
      </c>
      <c r="J888">
        <v>0</v>
      </c>
    </row>
    <row r="889" spans="6:10" x14ac:dyDescent="0.25">
      <c r="F889" t="s">
        <v>897</v>
      </c>
      <c r="G889">
        <v>0</v>
      </c>
      <c r="H889">
        <v>0</v>
      </c>
      <c r="I889">
        <v>0</v>
      </c>
      <c r="J889">
        <v>0</v>
      </c>
    </row>
    <row r="890" spans="6:10" x14ac:dyDescent="0.25">
      <c r="F890" t="s">
        <v>898</v>
      </c>
      <c r="G890">
        <v>0</v>
      </c>
      <c r="H890">
        <v>0</v>
      </c>
      <c r="I890">
        <v>0</v>
      </c>
      <c r="J890">
        <v>0</v>
      </c>
    </row>
    <row r="891" spans="6:10" x14ac:dyDescent="0.25">
      <c r="F891" t="s">
        <v>899</v>
      </c>
      <c r="G891">
        <v>0</v>
      </c>
      <c r="H891">
        <v>0</v>
      </c>
      <c r="I891">
        <v>0</v>
      </c>
      <c r="J891">
        <v>0</v>
      </c>
    </row>
    <row r="892" spans="6:10" x14ac:dyDescent="0.25">
      <c r="F892" t="s">
        <v>900</v>
      </c>
      <c r="G892">
        <v>0</v>
      </c>
      <c r="H892">
        <v>0</v>
      </c>
      <c r="I892">
        <v>0</v>
      </c>
      <c r="J892">
        <v>0</v>
      </c>
    </row>
    <row r="893" spans="6:10" x14ac:dyDescent="0.25">
      <c r="F893" t="s">
        <v>901</v>
      </c>
      <c r="G893">
        <v>0</v>
      </c>
      <c r="H893">
        <v>0</v>
      </c>
      <c r="I893">
        <v>0</v>
      </c>
      <c r="J893">
        <v>0</v>
      </c>
    </row>
    <row r="894" spans="6:10" x14ac:dyDescent="0.25">
      <c r="F894" t="s">
        <v>902</v>
      </c>
      <c r="G894">
        <v>0</v>
      </c>
      <c r="H894">
        <v>0</v>
      </c>
      <c r="I894">
        <v>0</v>
      </c>
      <c r="J894">
        <v>0</v>
      </c>
    </row>
    <row r="895" spans="6:10" x14ac:dyDescent="0.25">
      <c r="F895">
        <v>881119</v>
      </c>
      <c r="G895">
        <v>0</v>
      </c>
      <c r="H895">
        <v>0</v>
      </c>
      <c r="I895">
        <v>0</v>
      </c>
      <c r="J895">
        <v>0</v>
      </c>
    </row>
    <row r="896" spans="6:10" x14ac:dyDescent="0.25">
      <c r="F896" t="s">
        <v>903</v>
      </c>
      <c r="G896">
        <v>0</v>
      </c>
      <c r="H896">
        <v>0</v>
      </c>
      <c r="I896">
        <v>0</v>
      </c>
      <c r="J896">
        <v>0</v>
      </c>
    </row>
    <row r="897" spans="6:10" x14ac:dyDescent="0.25">
      <c r="F897" t="s">
        <v>904</v>
      </c>
      <c r="G897">
        <v>0</v>
      </c>
      <c r="H897">
        <v>0</v>
      </c>
      <c r="I897">
        <v>0</v>
      </c>
      <c r="J897">
        <v>0</v>
      </c>
    </row>
    <row r="898" spans="6:10" x14ac:dyDescent="0.25">
      <c r="F898" t="s">
        <v>894</v>
      </c>
      <c r="G898">
        <v>0</v>
      </c>
      <c r="H898">
        <v>0</v>
      </c>
      <c r="I898">
        <v>0</v>
      </c>
      <c r="J898">
        <v>0</v>
      </c>
    </row>
    <row r="899" spans="6:10" x14ac:dyDescent="0.25">
      <c r="F899" t="s">
        <v>905</v>
      </c>
      <c r="G899">
        <v>0</v>
      </c>
      <c r="H899">
        <v>0</v>
      </c>
      <c r="I899">
        <v>0</v>
      </c>
      <c r="J899">
        <v>0</v>
      </c>
    </row>
    <row r="900" spans="6:10" x14ac:dyDescent="0.25">
      <c r="F900" t="s">
        <v>906</v>
      </c>
      <c r="G900">
        <v>0</v>
      </c>
      <c r="H900">
        <v>0</v>
      </c>
      <c r="I900">
        <v>0</v>
      </c>
      <c r="J900">
        <v>0</v>
      </c>
    </row>
    <row r="901" spans="6:10" x14ac:dyDescent="0.25">
      <c r="F901" t="s">
        <v>907</v>
      </c>
      <c r="G901">
        <v>0</v>
      </c>
      <c r="H901">
        <v>0</v>
      </c>
      <c r="I901">
        <v>0</v>
      </c>
      <c r="J901">
        <v>0</v>
      </c>
    </row>
    <row r="902" spans="6:10" x14ac:dyDescent="0.25">
      <c r="F902" t="s">
        <v>286</v>
      </c>
      <c r="G902">
        <v>0</v>
      </c>
      <c r="H902">
        <v>0</v>
      </c>
      <c r="I902">
        <v>0</v>
      </c>
      <c r="J902">
        <v>0</v>
      </c>
    </row>
    <row r="903" spans="6:10" x14ac:dyDescent="0.25">
      <c r="F903" t="s">
        <v>908</v>
      </c>
      <c r="G903">
        <v>0</v>
      </c>
      <c r="H903">
        <v>0</v>
      </c>
      <c r="I903">
        <v>0</v>
      </c>
      <c r="J903">
        <v>0</v>
      </c>
    </row>
    <row r="904" spans="6:10" x14ac:dyDescent="0.25">
      <c r="F904" t="s">
        <v>909</v>
      </c>
      <c r="G904">
        <v>0</v>
      </c>
      <c r="H904">
        <v>0</v>
      </c>
      <c r="I904">
        <v>0</v>
      </c>
      <c r="J904">
        <v>0</v>
      </c>
    </row>
    <row r="905" spans="6:10" x14ac:dyDescent="0.25">
      <c r="F905" t="s">
        <v>910</v>
      </c>
      <c r="G905">
        <v>0</v>
      </c>
      <c r="H905">
        <v>0</v>
      </c>
      <c r="I905">
        <v>0</v>
      </c>
      <c r="J905">
        <v>0</v>
      </c>
    </row>
    <row r="906" spans="6:10" x14ac:dyDescent="0.25">
      <c r="F906" t="s">
        <v>911</v>
      </c>
      <c r="G906">
        <v>0</v>
      </c>
      <c r="H906">
        <v>0</v>
      </c>
      <c r="I906">
        <v>0</v>
      </c>
      <c r="J906">
        <v>0</v>
      </c>
    </row>
    <row r="907" spans="6:10" x14ac:dyDescent="0.25">
      <c r="F907" t="s">
        <v>884</v>
      </c>
      <c r="G907">
        <v>0</v>
      </c>
      <c r="H907">
        <v>0</v>
      </c>
      <c r="I907">
        <v>0</v>
      </c>
      <c r="J907">
        <v>0</v>
      </c>
    </row>
    <row r="908" spans="6:10" x14ac:dyDescent="0.25">
      <c r="F908" t="s">
        <v>885</v>
      </c>
      <c r="G908">
        <v>0</v>
      </c>
      <c r="H908">
        <v>0</v>
      </c>
      <c r="I908">
        <v>0</v>
      </c>
      <c r="J908">
        <v>0</v>
      </c>
    </row>
    <row r="909" spans="6:10" x14ac:dyDescent="0.25">
      <c r="F909" t="s">
        <v>886</v>
      </c>
      <c r="G909">
        <v>0</v>
      </c>
      <c r="H909">
        <v>0</v>
      </c>
      <c r="I909">
        <v>0</v>
      </c>
      <c r="J909">
        <v>0</v>
      </c>
    </row>
    <row r="910" spans="6:10" x14ac:dyDescent="0.25">
      <c r="F910" t="s">
        <v>887</v>
      </c>
      <c r="G910">
        <v>0</v>
      </c>
      <c r="H910">
        <v>0</v>
      </c>
      <c r="I910">
        <v>0</v>
      </c>
      <c r="J910">
        <v>0</v>
      </c>
    </row>
    <row r="911" spans="6:10" x14ac:dyDescent="0.25">
      <c r="F911" t="s">
        <v>888</v>
      </c>
      <c r="G911">
        <v>0</v>
      </c>
      <c r="H911">
        <v>0</v>
      </c>
      <c r="I911">
        <v>0</v>
      </c>
      <c r="J911">
        <v>0</v>
      </c>
    </row>
    <row r="912" spans="6:10" x14ac:dyDescent="0.25">
      <c r="F912">
        <v>880912</v>
      </c>
      <c r="G912">
        <v>0</v>
      </c>
      <c r="H912">
        <v>0</v>
      </c>
      <c r="I912">
        <v>1</v>
      </c>
      <c r="J912">
        <v>0</v>
      </c>
    </row>
    <row r="913" spans="6:10" x14ac:dyDescent="0.25">
      <c r="F913">
        <v>880946</v>
      </c>
      <c r="G913">
        <v>0</v>
      </c>
      <c r="H913">
        <v>0</v>
      </c>
      <c r="I913">
        <v>3</v>
      </c>
      <c r="J913">
        <v>0</v>
      </c>
    </row>
    <row r="914" spans="6:10" x14ac:dyDescent="0.25">
      <c r="F914">
        <v>874946</v>
      </c>
      <c r="G914">
        <v>0</v>
      </c>
      <c r="H914">
        <v>0</v>
      </c>
      <c r="I914">
        <v>0</v>
      </c>
      <c r="J914">
        <v>0</v>
      </c>
    </row>
    <row r="915" spans="6:10" x14ac:dyDescent="0.25">
      <c r="F915" t="s">
        <v>954</v>
      </c>
      <c r="G915">
        <v>0</v>
      </c>
      <c r="H915">
        <v>0</v>
      </c>
      <c r="I915">
        <v>0</v>
      </c>
      <c r="J915">
        <v>0</v>
      </c>
    </row>
    <row r="916" spans="6:10" x14ac:dyDescent="0.25">
      <c r="F916" t="s">
        <v>955</v>
      </c>
      <c r="G916">
        <v>0</v>
      </c>
      <c r="H916">
        <v>0</v>
      </c>
      <c r="I916">
        <v>0</v>
      </c>
      <c r="J916">
        <v>0</v>
      </c>
    </row>
    <row r="917" spans="6:10" x14ac:dyDescent="0.25">
      <c r="F917" t="s">
        <v>892</v>
      </c>
      <c r="G917">
        <v>70</v>
      </c>
      <c r="H917">
        <v>20</v>
      </c>
      <c r="I917">
        <v>37</v>
      </c>
      <c r="J917">
        <v>17</v>
      </c>
    </row>
    <row r="918" spans="6:10" x14ac:dyDescent="0.25">
      <c r="F918" t="s">
        <v>956</v>
      </c>
      <c r="G918">
        <v>0</v>
      </c>
      <c r="H918">
        <v>0</v>
      </c>
      <c r="I918">
        <v>0</v>
      </c>
      <c r="J918">
        <v>0</v>
      </c>
    </row>
    <row r="919" spans="6:10" x14ac:dyDescent="0.25">
      <c r="F919" t="s">
        <v>957</v>
      </c>
      <c r="G919">
        <v>0</v>
      </c>
      <c r="H919">
        <v>0</v>
      </c>
      <c r="I919">
        <v>0</v>
      </c>
      <c r="J919">
        <v>0</v>
      </c>
    </row>
    <row r="920" spans="6:10" x14ac:dyDescent="0.25">
      <c r="F920" t="s">
        <v>960</v>
      </c>
      <c r="G920">
        <v>0</v>
      </c>
      <c r="H920">
        <v>0</v>
      </c>
      <c r="I920">
        <v>0</v>
      </c>
      <c r="J920">
        <v>0</v>
      </c>
    </row>
    <row r="921" spans="6:10" x14ac:dyDescent="0.25">
      <c r="F921">
        <v>885120</v>
      </c>
      <c r="G921">
        <v>0</v>
      </c>
      <c r="H921">
        <v>0</v>
      </c>
      <c r="I921">
        <v>0</v>
      </c>
      <c r="J921">
        <v>2</v>
      </c>
    </row>
    <row r="922" spans="6:10" x14ac:dyDescent="0.25">
      <c r="F922">
        <v>885194</v>
      </c>
      <c r="G922">
        <v>0</v>
      </c>
      <c r="H922">
        <v>0</v>
      </c>
      <c r="I922">
        <v>0</v>
      </c>
      <c r="J922">
        <v>0</v>
      </c>
    </row>
    <row r="923" spans="6:10" x14ac:dyDescent="0.25">
      <c r="F923">
        <v>874950</v>
      </c>
      <c r="G923">
        <v>0</v>
      </c>
      <c r="H923">
        <v>0</v>
      </c>
      <c r="I923">
        <v>0</v>
      </c>
      <c r="J923">
        <v>0</v>
      </c>
    </row>
    <row r="924" spans="6:10" x14ac:dyDescent="0.25">
      <c r="F924">
        <v>803820</v>
      </c>
      <c r="G924">
        <v>0</v>
      </c>
      <c r="H924">
        <v>0</v>
      </c>
      <c r="I924">
        <v>0</v>
      </c>
      <c r="J924">
        <v>0</v>
      </c>
    </row>
    <row r="925" spans="6:10" x14ac:dyDescent="0.25">
      <c r="F925">
        <v>881285</v>
      </c>
      <c r="G925">
        <v>70</v>
      </c>
      <c r="H925">
        <v>26</v>
      </c>
      <c r="I925">
        <v>20</v>
      </c>
      <c r="J925">
        <v>32</v>
      </c>
    </row>
    <row r="926" spans="6:10" x14ac:dyDescent="0.25">
      <c r="F926" t="s">
        <v>965</v>
      </c>
      <c r="G926">
        <v>0</v>
      </c>
      <c r="H926">
        <v>0</v>
      </c>
      <c r="I926">
        <v>0</v>
      </c>
      <c r="J926">
        <v>0</v>
      </c>
    </row>
    <row r="927" spans="6:10" x14ac:dyDescent="0.25">
      <c r="F927" t="s">
        <v>966</v>
      </c>
      <c r="G927">
        <v>0</v>
      </c>
      <c r="H927">
        <v>0</v>
      </c>
      <c r="I927">
        <v>0</v>
      </c>
      <c r="J927">
        <v>0</v>
      </c>
    </row>
    <row r="928" spans="6:10" x14ac:dyDescent="0.25">
      <c r="F928" t="s">
        <v>968</v>
      </c>
      <c r="G928">
        <v>0</v>
      </c>
      <c r="H928">
        <v>0</v>
      </c>
      <c r="I928">
        <v>0</v>
      </c>
      <c r="J928">
        <v>0</v>
      </c>
    </row>
    <row r="929" spans="6:10" x14ac:dyDescent="0.25">
      <c r="F929" t="s">
        <v>967</v>
      </c>
      <c r="G929">
        <v>0</v>
      </c>
      <c r="H929">
        <v>0</v>
      </c>
      <c r="I929">
        <v>0</v>
      </c>
      <c r="J929">
        <v>0</v>
      </c>
    </row>
    <row r="930" spans="6:10" x14ac:dyDescent="0.25">
      <c r="F930" t="s">
        <v>969</v>
      </c>
      <c r="G930">
        <v>0</v>
      </c>
      <c r="H930">
        <v>0</v>
      </c>
      <c r="I930">
        <v>0</v>
      </c>
      <c r="J930">
        <v>0</v>
      </c>
    </row>
    <row r="931" spans="6:10" x14ac:dyDescent="0.25">
      <c r="F931" t="s">
        <v>970</v>
      </c>
      <c r="G931">
        <v>0</v>
      </c>
      <c r="H931">
        <v>0</v>
      </c>
      <c r="I931">
        <v>0</v>
      </c>
      <c r="J931">
        <v>0</v>
      </c>
    </row>
    <row r="932" spans="6:10" x14ac:dyDescent="0.25">
      <c r="F932" t="s">
        <v>971</v>
      </c>
      <c r="G932">
        <v>0</v>
      </c>
      <c r="H932">
        <v>0</v>
      </c>
      <c r="I932">
        <v>0</v>
      </c>
      <c r="J932">
        <v>0</v>
      </c>
    </row>
    <row r="933" spans="6:10" x14ac:dyDescent="0.25">
      <c r="F933" t="s">
        <v>972</v>
      </c>
      <c r="G933">
        <v>0</v>
      </c>
      <c r="H933">
        <v>0</v>
      </c>
      <c r="I933">
        <v>0</v>
      </c>
      <c r="J933">
        <v>0</v>
      </c>
    </row>
    <row r="934" spans="6:10" x14ac:dyDescent="0.25">
      <c r="F934" t="s">
        <v>973</v>
      </c>
      <c r="G934">
        <v>0</v>
      </c>
      <c r="H934">
        <v>0</v>
      </c>
      <c r="I934">
        <v>0</v>
      </c>
      <c r="J934">
        <v>0</v>
      </c>
    </row>
    <row r="935" spans="6:10" x14ac:dyDescent="0.25">
      <c r="F935" t="s">
        <v>974</v>
      </c>
      <c r="G935">
        <v>0</v>
      </c>
      <c r="H935">
        <v>0</v>
      </c>
      <c r="I935">
        <v>0</v>
      </c>
      <c r="J935">
        <v>0</v>
      </c>
    </row>
    <row r="936" spans="6:10" x14ac:dyDescent="0.25">
      <c r="F936" t="s">
        <v>975</v>
      </c>
      <c r="G936">
        <v>0</v>
      </c>
      <c r="H936">
        <v>0</v>
      </c>
      <c r="I936">
        <v>0</v>
      </c>
      <c r="J936">
        <v>0</v>
      </c>
    </row>
    <row r="937" spans="6:10" x14ac:dyDescent="0.25">
      <c r="F937" t="s">
        <v>976</v>
      </c>
      <c r="G937">
        <v>0</v>
      </c>
      <c r="H937">
        <v>0</v>
      </c>
      <c r="I937">
        <v>0</v>
      </c>
      <c r="J937">
        <v>0</v>
      </c>
    </row>
    <row r="938" spans="6:10" x14ac:dyDescent="0.25">
      <c r="F938" t="s">
        <v>977</v>
      </c>
      <c r="G938">
        <v>0</v>
      </c>
      <c r="H938">
        <v>0</v>
      </c>
      <c r="I938">
        <v>0</v>
      </c>
      <c r="J938">
        <v>0</v>
      </c>
    </row>
    <row r="939" spans="6:10" x14ac:dyDescent="0.25">
      <c r="F939" t="s">
        <v>978</v>
      </c>
      <c r="G939">
        <v>0</v>
      </c>
      <c r="H939">
        <v>0</v>
      </c>
      <c r="I939">
        <v>0</v>
      </c>
      <c r="J939">
        <v>0</v>
      </c>
    </row>
    <row r="940" spans="6:10" x14ac:dyDescent="0.25">
      <c r="F940" t="s">
        <v>979</v>
      </c>
      <c r="G940">
        <v>0</v>
      </c>
      <c r="H940">
        <v>0</v>
      </c>
      <c r="I940">
        <v>0</v>
      </c>
      <c r="J940">
        <v>0</v>
      </c>
    </row>
    <row r="941" spans="6:10" x14ac:dyDescent="0.25">
      <c r="F941" t="s">
        <v>980</v>
      </c>
      <c r="G941">
        <v>0</v>
      </c>
      <c r="H941">
        <v>0</v>
      </c>
      <c r="I941">
        <v>0</v>
      </c>
      <c r="J941">
        <v>0</v>
      </c>
    </row>
    <row r="942" spans="6:10" x14ac:dyDescent="0.25">
      <c r="F942" t="s">
        <v>984</v>
      </c>
      <c r="G942">
        <v>0</v>
      </c>
      <c r="H942">
        <v>0</v>
      </c>
      <c r="I942">
        <v>0</v>
      </c>
      <c r="J942">
        <v>0</v>
      </c>
    </row>
    <row r="943" spans="6:10" x14ac:dyDescent="0.25">
      <c r="F943" t="s">
        <v>985</v>
      </c>
      <c r="G943">
        <v>0</v>
      </c>
      <c r="H943">
        <v>0</v>
      </c>
      <c r="I943">
        <v>0</v>
      </c>
      <c r="J943">
        <v>0</v>
      </c>
    </row>
    <row r="944" spans="6:10" x14ac:dyDescent="0.25">
      <c r="F944" t="s">
        <v>986</v>
      </c>
      <c r="G944">
        <v>0</v>
      </c>
      <c r="H944">
        <v>0</v>
      </c>
      <c r="I944">
        <v>0</v>
      </c>
      <c r="J944">
        <v>0</v>
      </c>
    </row>
    <row r="945" spans="6:10" x14ac:dyDescent="0.25">
      <c r="F945" t="s">
        <v>987</v>
      </c>
      <c r="G945">
        <v>0</v>
      </c>
      <c r="H945">
        <v>0</v>
      </c>
      <c r="I945">
        <v>0</v>
      </c>
      <c r="J945">
        <v>0</v>
      </c>
    </row>
    <row r="946" spans="6:10" x14ac:dyDescent="0.25">
      <c r="F946" t="s">
        <v>988</v>
      </c>
      <c r="G946">
        <v>0</v>
      </c>
      <c r="H946">
        <v>0</v>
      </c>
      <c r="I946">
        <v>0</v>
      </c>
      <c r="J946">
        <v>0</v>
      </c>
    </row>
    <row r="947" spans="6:10" x14ac:dyDescent="0.25">
      <c r="F947" t="s">
        <v>989</v>
      </c>
      <c r="G947">
        <v>0</v>
      </c>
      <c r="H947">
        <v>0</v>
      </c>
      <c r="I947">
        <v>0</v>
      </c>
      <c r="J947">
        <v>0</v>
      </c>
    </row>
    <row r="948" spans="6:10" x14ac:dyDescent="0.25">
      <c r="F948" t="s">
        <v>990</v>
      </c>
      <c r="G948">
        <v>0</v>
      </c>
      <c r="H948">
        <v>0</v>
      </c>
      <c r="I948">
        <v>0</v>
      </c>
      <c r="J948">
        <v>0</v>
      </c>
    </row>
    <row r="949" spans="6:10" x14ac:dyDescent="0.25">
      <c r="F949">
        <v>881568</v>
      </c>
      <c r="G949">
        <v>0</v>
      </c>
      <c r="H949">
        <v>0</v>
      </c>
      <c r="I949">
        <v>0</v>
      </c>
      <c r="J949">
        <v>0</v>
      </c>
    </row>
    <row r="950" spans="6:10" x14ac:dyDescent="0.25">
      <c r="F950">
        <v>550001</v>
      </c>
      <c r="G950">
        <v>0</v>
      </c>
      <c r="H950">
        <v>0</v>
      </c>
      <c r="I950">
        <v>0</v>
      </c>
      <c r="J950">
        <v>0</v>
      </c>
    </row>
    <row r="951" spans="6:10" x14ac:dyDescent="0.25">
      <c r="F951">
        <v>450001</v>
      </c>
      <c r="G951">
        <v>0</v>
      </c>
      <c r="H951">
        <v>0</v>
      </c>
      <c r="I951">
        <v>0</v>
      </c>
      <c r="J951">
        <v>0</v>
      </c>
    </row>
    <row r="952" spans="6:10" x14ac:dyDescent="0.25">
      <c r="F952">
        <v>450013</v>
      </c>
      <c r="G952">
        <v>676</v>
      </c>
      <c r="H952">
        <v>183</v>
      </c>
      <c r="I952">
        <v>594</v>
      </c>
      <c r="J952">
        <v>618</v>
      </c>
    </row>
    <row r="953" spans="6:10" x14ac:dyDescent="0.25">
      <c r="F953">
        <v>450012</v>
      </c>
      <c r="G953">
        <v>57</v>
      </c>
      <c r="H953">
        <v>29</v>
      </c>
      <c r="I953">
        <v>7</v>
      </c>
      <c r="J953">
        <v>75</v>
      </c>
    </row>
    <row r="954" spans="6:10" x14ac:dyDescent="0.25">
      <c r="F954" t="s">
        <v>1002</v>
      </c>
      <c r="G954">
        <v>0</v>
      </c>
      <c r="H954">
        <v>0</v>
      </c>
      <c r="I954">
        <v>0</v>
      </c>
      <c r="J954">
        <v>0</v>
      </c>
    </row>
    <row r="955" spans="6:10" x14ac:dyDescent="0.25">
      <c r="F955" t="s">
        <v>1003</v>
      </c>
      <c r="G955">
        <v>0</v>
      </c>
      <c r="H955">
        <v>0</v>
      </c>
      <c r="I955">
        <v>0</v>
      </c>
      <c r="J955">
        <v>0</v>
      </c>
    </row>
    <row r="956" spans="6:10" x14ac:dyDescent="0.25">
      <c r="F956">
        <v>887715</v>
      </c>
      <c r="G956">
        <v>4</v>
      </c>
      <c r="H956">
        <v>1</v>
      </c>
      <c r="I956">
        <v>0</v>
      </c>
      <c r="J956">
        <v>7</v>
      </c>
    </row>
    <row r="957" spans="6:10" x14ac:dyDescent="0.25">
      <c r="F957">
        <v>887517</v>
      </c>
      <c r="G957">
        <v>114</v>
      </c>
      <c r="H957">
        <v>34</v>
      </c>
      <c r="I957">
        <v>27</v>
      </c>
      <c r="J957">
        <v>38</v>
      </c>
    </row>
    <row r="958" spans="6:10" x14ac:dyDescent="0.25">
      <c r="F958" t="s">
        <v>1007</v>
      </c>
      <c r="G958">
        <v>0</v>
      </c>
      <c r="H958">
        <v>0</v>
      </c>
      <c r="I958">
        <v>0</v>
      </c>
      <c r="J958">
        <v>0</v>
      </c>
    </row>
    <row r="959" spans="6:10" x14ac:dyDescent="0.25">
      <c r="F959">
        <v>150035</v>
      </c>
      <c r="G959">
        <v>49</v>
      </c>
      <c r="H959">
        <v>19</v>
      </c>
      <c r="I959">
        <v>23</v>
      </c>
      <c r="J959">
        <v>24</v>
      </c>
    </row>
    <row r="960" spans="6:10" x14ac:dyDescent="0.25">
      <c r="F960" t="s">
        <v>1008</v>
      </c>
      <c r="G960">
        <v>0</v>
      </c>
      <c r="H960">
        <v>0</v>
      </c>
      <c r="I960">
        <v>0</v>
      </c>
      <c r="J960">
        <v>0</v>
      </c>
    </row>
    <row r="961" spans="6:10" x14ac:dyDescent="0.25">
      <c r="F961" t="s">
        <v>1009</v>
      </c>
      <c r="G961">
        <v>0</v>
      </c>
      <c r="H961">
        <v>0</v>
      </c>
      <c r="I961">
        <v>0</v>
      </c>
      <c r="J961">
        <v>0</v>
      </c>
    </row>
    <row r="962" spans="6:10" x14ac:dyDescent="0.25">
      <c r="F962" t="s">
        <v>1010</v>
      </c>
      <c r="G962">
        <v>0</v>
      </c>
      <c r="H962">
        <v>0</v>
      </c>
      <c r="I962">
        <v>0</v>
      </c>
      <c r="J962">
        <v>0</v>
      </c>
    </row>
    <row r="963" spans="6:10" x14ac:dyDescent="0.25">
      <c r="F963" t="s">
        <v>1011</v>
      </c>
      <c r="G963">
        <v>0</v>
      </c>
      <c r="H963">
        <v>0</v>
      </c>
      <c r="I963">
        <v>0</v>
      </c>
      <c r="J963">
        <v>0</v>
      </c>
    </row>
    <row r="964" spans="6:10" x14ac:dyDescent="0.25">
      <c r="F964" t="s">
        <v>1014</v>
      </c>
      <c r="G964">
        <v>2159</v>
      </c>
      <c r="H964">
        <v>1290</v>
      </c>
      <c r="I964">
        <v>241</v>
      </c>
      <c r="J964">
        <v>170</v>
      </c>
    </row>
    <row r="965" spans="6:10" x14ac:dyDescent="0.25">
      <c r="F965" t="s">
        <v>1015</v>
      </c>
      <c r="G965">
        <v>531</v>
      </c>
      <c r="H965">
        <v>405</v>
      </c>
      <c r="I965">
        <v>585</v>
      </c>
      <c r="J965">
        <v>418</v>
      </c>
    </row>
    <row r="966" spans="6:10" x14ac:dyDescent="0.25">
      <c r="F966" t="s">
        <v>1016</v>
      </c>
      <c r="G966">
        <v>213</v>
      </c>
      <c r="H966">
        <v>115</v>
      </c>
      <c r="I966">
        <v>576</v>
      </c>
      <c r="J966">
        <v>135</v>
      </c>
    </row>
    <row r="967" spans="6:10" x14ac:dyDescent="0.25">
      <c r="F967" t="s">
        <v>1017</v>
      </c>
      <c r="G967">
        <v>150</v>
      </c>
      <c r="H967">
        <v>240</v>
      </c>
      <c r="I967">
        <v>127</v>
      </c>
      <c r="J967">
        <v>147</v>
      </c>
    </row>
    <row r="968" spans="6:10" x14ac:dyDescent="0.25">
      <c r="F968" t="s">
        <v>1018</v>
      </c>
      <c r="G968">
        <v>0</v>
      </c>
      <c r="H968">
        <v>0</v>
      </c>
      <c r="I968">
        <v>0</v>
      </c>
      <c r="J968">
        <v>13</v>
      </c>
    </row>
    <row r="969" spans="6:10" x14ac:dyDescent="0.25">
      <c r="F969" t="s">
        <v>1019</v>
      </c>
      <c r="G969">
        <v>4</v>
      </c>
      <c r="H969">
        <v>0</v>
      </c>
      <c r="I969">
        <v>13</v>
      </c>
      <c r="J969">
        <v>24</v>
      </c>
    </row>
    <row r="970" spans="6:10" x14ac:dyDescent="0.25">
      <c r="F970" t="s">
        <v>1020</v>
      </c>
      <c r="G970">
        <v>3</v>
      </c>
      <c r="H970">
        <v>0</v>
      </c>
      <c r="I970">
        <v>4</v>
      </c>
      <c r="J970">
        <v>14</v>
      </c>
    </row>
    <row r="971" spans="6:10" x14ac:dyDescent="0.25">
      <c r="F971" t="s">
        <v>1021</v>
      </c>
      <c r="G971">
        <v>0</v>
      </c>
      <c r="H971">
        <v>0</v>
      </c>
      <c r="I971">
        <v>0</v>
      </c>
      <c r="J971">
        <v>0</v>
      </c>
    </row>
    <row r="972" spans="6:10" x14ac:dyDescent="0.25">
      <c r="F972" t="s">
        <v>1022</v>
      </c>
      <c r="G972">
        <v>1</v>
      </c>
      <c r="H972">
        <v>1</v>
      </c>
      <c r="I972">
        <v>1</v>
      </c>
      <c r="J972">
        <v>2</v>
      </c>
    </row>
    <row r="973" spans="6:10" x14ac:dyDescent="0.25">
      <c r="F973" t="s">
        <v>1023</v>
      </c>
      <c r="G973">
        <v>5</v>
      </c>
      <c r="H973">
        <v>7</v>
      </c>
      <c r="I973">
        <v>0</v>
      </c>
      <c r="J973">
        <v>0</v>
      </c>
    </row>
    <row r="974" spans="6:10" x14ac:dyDescent="0.25">
      <c r="F974" t="s">
        <v>1024</v>
      </c>
      <c r="G974">
        <v>0</v>
      </c>
      <c r="H974">
        <v>0</v>
      </c>
      <c r="I974">
        <v>0</v>
      </c>
      <c r="J974">
        <v>0</v>
      </c>
    </row>
    <row r="975" spans="6:10" x14ac:dyDescent="0.25">
      <c r="F975" t="s">
        <v>1025</v>
      </c>
      <c r="G975">
        <v>0</v>
      </c>
      <c r="H975">
        <v>0</v>
      </c>
      <c r="I975">
        <v>0</v>
      </c>
      <c r="J975">
        <v>0</v>
      </c>
    </row>
    <row r="976" spans="6:10" x14ac:dyDescent="0.25">
      <c r="F976" t="s">
        <v>1026</v>
      </c>
      <c r="G976">
        <v>0</v>
      </c>
      <c r="H976">
        <v>0</v>
      </c>
      <c r="I976">
        <v>0</v>
      </c>
      <c r="J976">
        <v>0</v>
      </c>
    </row>
    <row r="977" spans="6:10" x14ac:dyDescent="0.25">
      <c r="F977">
        <v>450016</v>
      </c>
      <c r="G977">
        <v>0</v>
      </c>
      <c r="H977">
        <v>0</v>
      </c>
      <c r="I977">
        <v>0</v>
      </c>
      <c r="J977">
        <v>0</v>
      </c>
    </row>
    <row r="978" spans="6:10" x14ac:dyDescent="0.25">
      <c r="F978" t="s">
        <v>1027</v>
      </c>
      <c r="G978">
        <v>0</v>
      </c>
      <c r="H978">
        <v>0</v>
      </c>
      <c r="I978">
        <v>0</v>
      </c>
      <c r="J978">
        <v>0</v>
      </c>
    </row>
    <row r="979" spans="6:10" x14ac:dyDescent="0.25">
      <c r="F979" t="s">
        <v>1028</v>
      </c>
      <c r="G979">
        <v>0</v>
      </c>
      <c r="H979">
        <v>0</v>
      </c>
      <c r="I979">
        <v>0</v>
      </c>
      <c r="J979">
        <v>0</v>
      </c>
    </row>
    <row r="980" spans="6:10" x14ac:dyDescent="0.25">
      <c r="F980" t="s">
        <v>1029</v>
      </c>
      <c r="G980">
        <v>0</v>
      </c>
      <c r="H980">
        <v>0</v>
      </c>
      <c r="I980">
        <v>0</v>
      </c>
      <c r="J980">
        <v>0</v>
      </c>
    </row>
    <row r="981" spans="6:10" x14ac:dyDescent="0.25">
      <c r="F981" t="s">
        <v>1030</v>
      </c>
      <c r="G981">
        <v>0</v>
      </c>
      <c r="H981">
        <v>1</v>
      </c>
      <c r="I981">
        <v>1</v>
      </c>
      <c r="J981">
        <v>1</v>
      </c>
    </row>
    <row r="982" spans="6:10" x14ac:dyDescent="0.25">
      <c r="F982" t="s">
        <v>1031</v>
      </c>
      <c r="G982">
        <v>0</v>
      </c>
      <c r="H982">
        <v>0</v>
      </c>
      <c r="I982">
        <v>0</v>
      </c>
      <c r="J982">
        <v>0</v>
      </c>
    </row>
    <row r="983" spans="6:10" x14ac:dyDescent="0.25">
      <c r="F983" t="s">
        <v>1032</v>
      </c>
      <c r="G983">
        <v>0</v>
      </c>
      <c r="H983">
        <v>0</v>
      </c>
      <c r="I983">
        <v>0</v>
      </c>
      <c r="J983">
        <v>0</v>
      </c>
    </row>
    <row r="984" spans="6:10" x14ac:dyDescent="0.25">
      <c r="F984" t="s">
        <v>1033</v>
      </c>
      <c r="G984">
        <v>0</v>
      </c>
      <c r="H984">
        <v>0</v>
      </c>
      <c r="I984">
        <v>0</v>
      </c>
      <c r="J984">
        <v>0</v>
      </c>
    </row>
    <row r="985" spans="6:10" x14ac:dyDescent="0.25">
      <c r="F985" t="s">
        <v>1034</v>
      </c>
      <c r="G985">
        <v>0</v>
      </c>
      <c r="H985">
        <v>0</v>
      </c>
      <c r="I985">
        <v>0</v>
      </c>
      <c r="J985">
        <v>0</v>
      </c>
    </row>
    <row r="986" spans="6:10" x14ac:dyDescent="0.25">
      <c r="F986">
        <v>869084</v>
      </c>
      <c r="G986">
        <v>94</v>
      </c>
      <c r="H986">
        <v>14</v>
      </c>
      <c r="I986">
        <v>0</v>
      </c>
      <c r="J986">
        <v>559</v>
      </c>
    </row>
    <row r="987" spans="6:10" x14ac:dyDescent="0.25">
      <c r="F987" t="s">
        <v>1037</v>
      </c>
      <c r="G987">
        <v>0</v>
      </c>
      <c r="H987">
        <v>0</v>
      </c>
      <c r="I987">
        <v>0</v>
      </c>
      <c r="J987">
        <v>0</v>
      </c>
    </row>
    <row r="988" spans="6:10" x14ac:dyDescent="0.25">
      <c r="F988" t="s">
        <v>1038</v>
      </c>
      <c r="G988">
        <v>127</v>
      </c>
      <c r="H988">
        <v>85</v>
      </c>
      <c r="I988">
        <v>17</v>
      </c>
      <c r="J988">
        <v>15</v>
      </c>
    </row>
    <row r="989" spans="6:10" x14ac:dyDescent="0.25">
      <c r="F989" t="s">
        <v>1039</v>
      </c>
      <c r="G989">
        <v>3</v>
      </c>
      <c r="H989">
        <v>0</v>
      </c>
      <c r="I989">
        <v>0</v>
      </c>
      <c r="J989">
        <v>0</v>
      </c>
    </row>
    <row r="990" spans="6:10" x14ac:dyDescent="0.25">
      <c r="F990" t="s">
        <v>1040</v>
      </c>
      <c r="G990">
        <v>0</v>
      </c>
      <c r="H990">
        <v>0</v>
      </c>
      <c r="I990">
        <v>0</v>
      </c>
      <c r="J990">
        <v>0</v>
      </c>
    </row>
    <row r="991" spans="6:10" x14ac:dyDescent="0.25">
      <c r="F991" t="s">
        <v>1041</v>
      </c>
      <c r="G991">
        <v>1</v>
      </c>
      <c r="H991">
        <v>48</v>
      </c>
      <c r="I991">
        <v>144</v>
      </c>
      <c r="J991">
        <v>48</v>
      </c>
    </row>
    <row r="992" spans="6:10" x14ac:dyDescent="0.25">
      <c r="F992" t="s">
        <v>1042</v>
      </c>
      <c r="G992">
        <v>0</v>
      </c>
      <c r="H992">
        <v>5</v>
      </c>
      <c r="I992">
        <v>2</v>
      </c>
      <c r="J992">
        <v>3</v>
      </c>
    </row>
    <row r="993" spans="6:10" x14ac:dyDescent="0.25">
      <c r="F993" t="s">
        <v>1043</v>
      </c>
      <c r="G993">
        <v>0</v>
      </c>
      <c r="H993">
        <v>0</v>
      </c>
      <c r="I993">
        <v>0</v>
      </c>
      <c r="J993">
        <v>0</v>
      </c>
    </row>
    <row r="994" spans="6:10" x14ac:dyDescent="0.25">
      <c r="F994" t="s">
        <v>1044</v>
      </c>
      <c r="G994">
        <v>6</v>
      </c>
      <c r="H994">
        <v>15</v>
      </c>
      <c r="I994">
        <v>3</v>
      </c>
      <c r="J994">
        <v>10</v>
      </c>
    </row>
    <row r="995" spans="6:10" x14ac:dyDescent="0.25">
      <c r="F995" t="s">
        <v>1045</v>
      </c>
      <c r="G995">
        <v>0</v>
      </c>
      <c r="H995">
        <v>0</v>
      </c>
      <c r="I995">
        <v>0</v>
      </c>
      <c r="J995">
        <v>0</v>
      </c>
    </row>
    <row r="996" spans="6:10" x14ac:dyDescent="0.25">
      <c r="F996">
        <v>887716</v>
      </c>
      <c r="G996">
        <v>64</v>
      </c>
      <c r="H996">
        <v>55</v>
      </c>
      <c r="I996">
        <v>40</v>
      </c>
      <c r="J996">
        <v>33</v>
      </c>
    </row>
    <row r="997" spans="6:10" x14ac:dyDescent="0.25">
      <c r="F997" t="s">
        <v>1049</v>
      </c>
      <c r="G997">
        <v>0</v>
      </c>
      <c r="H997">
        <v>0</v>
      </c>
      <c r="I997">
        <v>0</v>
      </c>
      <c r="J997">
        <v>1</v>
      </c>
    </row>
    <row r="998" spans="6:10" x14ac:dyDescent="0.25">
      <c r="F998" t="s">
        <v>882</v>
      </c>
      <c r="G998">
        <v>0</v>
      </c>
      <c r="H998">
        <v>0</v>
      </c>
      <c r="I998">
        <v>0</v>
      </c>
      <c r="J998">
        <v>0</v>
      </c>
    </row>
    <row r="999" spans="6:10" x14ac:dyDescent="0.25">
      <c r="F999" t="s">
        <v>883</v>
      </c>
      <c r="G999">
        <v>0</v>
      </c>
      <c r="H999">
        <v>0</v>
      </c>
      <c r="I999">
        <v>0</v>
      </c>
      <c r="J999">
        <v>0</v>
      </c>
    </row>
    <row r="1000" spans="6:10" x14ac:dyDescent="0.25">
      <c r="F1000" t="s">
        <v>1051</v>
      </c>
      <c r="G1000">
        <v>0</v>
      </c>
      <c r="H1000">
        <v>0</v>
      </c>
      <c r="I1000">
        <v>0</v>
      </c>
      <c r="J1000">
        <v>0</v>
      </c>
    </row>
    <row r="1001" spans="6:10" x14ac:dyDescent="0.25">
      <c r="F1001" t="s">
        <v>1052</v>
      </c>
      <c r="G1001">
        <v>0</v>
      </c>
      <c r="H1001">
        <v>0</v>
      </c>
      <c r="I1001">
        <v>0</v>
      </c>
      <c r="J1001">
        <v>0</v>
      </c>
    </row>
    <row r="1002" spans="6:10" x14ac:dyDescent="0.25">
      <c r="F1002">
        <v>888811</v>
      </c>
      <c r="G1002">
        <v>40</v>
      </c>
      <c r="H1002">
        <v>72</v>
      </c>
      <c r="I1002">
        <v>31</v>
      </c>
      <c r="J1002">
        <v>48</v>
      </c>
    </row>
    <row r="1003" spans="6:10" x14ac:dyDescent="0.25">
      <c r="F1003">
        <v>888770</v>
      </c>
      <c r="G1003">
        <v>96</v>
      </c>
      <c r="H1003">
        <v>73</v>
      </c>
      <c r="I1003">
        <v>52</v>
      </c>
      <c r="J1003">
        <v>49</v>
      </c>
    </row>
    <row r="1004" spans="6:10" x14ac:dyDescent="0.25">
      <c r="F1004">
        <v>881166</v>
      </c>
      <c r="G1004">
        <v>0</v>
      </c>
      <c r="H1004">
        <v>0</v>
      </c>
      <c r="I1004">
        <v>0</v>
      </c>
      <c r="J1004">
        <v>0</v>
      </c>
    </row>
    <row r="1005" spans="6:10" x14ac:dyDescent="0.25">
      <c r="F1005" t="s">
        <v>1061</v>
      </c>
      <c r="G1005">
        <v>0</v>
      </c>
      <c r="H1005">
        <v>0</v>
      </c>
      <c r="I1005">
        <v>0</v>
      </c>
      <c r="J1005">
        <v>0</v>
      </c>
    </row>
    <row r="1006" spans="6:10" x14ac:dyDescent="0.25">
      <c r="F1006">
        <v>300047</v>
      </c>
      <c r="G1006">
        <v>0</v>
      </c>
      <c r="H1006">
        <v>0</v>
      </c>
      <c r="I1006">
        <v>0</v>
      </c>
      <c r="J1006">
        <v>0</v>
      </c>
    </row>
    <row r="1007" spans="6:10" x14ac:dyDescent="0.25">
      <c r="F1007">
        <v>26560163</v>
      </c>
      <c r="G1007">
        <v>0</v>
      </c>
      <c r="H1007">
        <v>0</v>
      </c>
      <c r="I1007">
        <v>0</v>
      </c>
      <c r="J1007">
        <v>0</v>
      </c>
    </row>
    <row r="1008" spans="6:10" x14ac:dyDescent="0.25">
      <c r="F1008" t="s">
        <v>1062</v>
      </c>
      <c r="G1008">
        <v>181</v>
      </c>
      <c r="H1008">
        <v>62</v>
      </c>
      <c r="I1008">
        <v>223</v>
      </c>
      <c r="J1008">
        <v>125</v>
      </c>
    </row>
    <row r="1009" spans="6:10" x14ac:dyDescent="0.25">
      <c r="F1009" t="s">
        <v>1063</v>
      </c>
      <c r="G1009">
        <v>864</v>
      </c>
      <c r="H1009">
        <v>605</v>
      </c>
      <c r="I1009">
        <v>1485</v>
      </c>
      <c r="J1009">
        <v>618</v>
      </c>
    </row>
    <row r="1010" spans="6:10" x14ac:dyDescent="0.25">
      <c r="F1010" t="s">
        <v>1064</v>
      </c>
      <c r="G1010">
        <v>99</v>
      </c>
      <c r="H1010">
        <v>193</v>
      </c>
      <c r="I1010">
        <v>263</v>
      </c>
      <c r="J1010">
        <v>217</v>
      </c>
    </row>
    <row r="1011" spans="6:10" x14ac:dyDescent="0.25">
      <c r="F1011" t="s">
        <v>1065</v>
      </c>
      <c r="G1011">
        <v>13</v>
      </c>
      <c r="H1011">
        <v>7</v>
      </c>
      <c r="I1011">
        <v>24</v>
      </c>
      <c r="J1011">
        <v>13</v>
      </c>
    </row>
    <row r="1012" spans="6:10" x14ac:dyDescent="0.25">
      <c r="F1012" t="s">
        <v>1066</v>
      </c>
      <c r="G1012">
        <v>232</v>
      </c>
      <c r="H1012">
        <v>77</v>
      </c>
      <c r="I1012">
        <v>47</v>
      </c>
      <c r="J1012">
        <v>34</v>
      </c>
    </row>
    <row r="1013" spans="6:10" x14ac:dyDescent="0.25">
      <c r="F1013" t="s">
        <v>1067</v>
      </c>
      <c r="G1013">
        <v>0</v>
      </c>
      <c r="H1013">
        <v>2</v>
      </c>
      <c r="I1013">
        <v>1</v>
      </c>
      <c r="J1013">
        <v>10</v>
      </c>
    </row>
    <row r="1014" spans="6:10" x14ac:dyDescent="0.25">
      <c r="F1014" t="s">
        <v>1068</v>
      </c>
      <c r="G1014">
        <v>0</v>
      </c>
      <c r="H1014">
        <v>0</v>
      </c>
      <c r="I1014">
        <v>0</v>
      </c>
      <c r="J1014">
        <v>0</v>
      </c>
    </row>
    <row r="1015" spans="6:10" x14ac:dyDescent="0.25">
      <c r="F1015" t="s">
        <v>1069</v>
      </c>
      <c r="G1015">
        <v>0</v>
      </c>
      <c r="H1015">
        <v>0</v>
      </c>
      <c r="I1015">
        <v>0</v>
      </c>
      <c r="J1015">
        <v>0</v>
      </c>
    </row>
    <row r="1016" spans="6:10" x14ac:dyDescent="0.25">
      <c r="F1016" t="s">
        <v>1070</v>
      </c>
      <c r="G1016">
        <v>0</v>
      </c>
      <c r="H1016">
        <v>152</v>
      </c>
      <c r="I1016">
        <v>100</v>
      </c>
      <c r="J1016">
        <v>44</v>
      </c>
    </row>
    <row r="1017" spans="6:10" x14ac:dyDescent="0.25">
      <c r="F1017" t="s">
        <v>1071</v>
      </c>
      <c r="G1017">
        <v>0</v>
      </c>
      <c r="H1017">
        <v>240</v>
      </c>
      <c r="I1017">
        <v>0</v>
      </c>
      <c r="J1017">
        <v>0</v>
      </c>
    </row>
    <row r="1018" spans="6:10" x14ac:dyDescent="0.25">
      <c r="F1018" t="s">
        <v>1072</v>
      </c>
      <c r="G1018">
        <v>2</v>
      </c>
      <c r="H1018">
        <v>0</v>
      </c>
      <c r="I1018">
        <v>0</v>
      </c>
      <c r="J1018">
        <v>0</v>
      </c>
    </row>
    <row r="1019" spans="6:10" x14ac:dyDescent="0.25">
      <c r="F1019" t="s">
        <v>1073</v>
      </c>
      <c r="G1019">
        <v>8</v>
      </c>
      <c r="H1019">
        <v>43</v>
      </c>
      <c r="I1019">
        <v>70</v>
      </c>
      <c r="J1019">
        <v>65</v>
      </c>
    </row>
    <row r="1020" spans="6:10" x14ac:dyDescent="0.25">
      <c r="F1020" t="s">
        <v>1074</v>
      </c>
      <c r="G1020">
        <v>3</v>
      </c>
      <c r="H1020">
        <v>24</v>
      </c>
      <c r="I1020">
        <v>34</v>
      </c>
      <c r="J1020">
        <v>44</v>
      </c>
    </row>
    <row r="1021" spans="6:10" x14ac:dyDescent="0.25">
      <c r="F1021" t="s">
        <v>1075</v>
      </c>
      <c r="G1021">
        <v>0</v>
      </c>
      <c r="H1021">
        <v>0</v>
      </c>
      <c r="I1021">
        <v>0</v>
      </c>
      <c r="J1021">
        <v>15</v>
      </c>
    </row>
    <row r="1022" spans="6:10" x14ac:dyDescent="0.25">
      <c r="F1022" t="s">
        <v>1076</v>
      </c>
      <c r="G1022">
        <v>0</v>
      </c>
      <c r="H1022">
        <v>0</v>
      </c>
      <c r="I1022">
        <v>0</v>
      </c>
      <c r="J1022">
        <v>30</v>
      </c>
    </row>
    <row r="1023" spans="6:10" x14ac:dyDescent="0.25">
      <c r="F1023" t="s">
        <v>1077</v>
      </c>
      <c r="G1023">
        <v>0</v>
      </c>
      <c r="H1023">
        <v>18</v>
      </c>
      <c r="I1023">
        <v>6</v>
      </c>
      <c r="J1023">
        <v>12</v>
      </c>
    </row>
    <row r="1024" spans="6:10" x14ac:dyDescent="0.25">
      <c r="F1024" t="s">
        <v>1078</v>
      </c>
      <c r="G1024">
        <v>177</v>
      </c>
      <c r="H1024">
        <v>315</v>
      </c>
      <c r="I1024">
        <v>237</v>
      </c>
      <c r="J1024">
        <v>394</v>
      </c>
    </row>
    <row r="1025" spans="6:10" x14ac:dyDescent="0.25">
      <c r="F1025">
        <v>846438</v>
      </c>
      <c r="G1025">
        <v>0</v>
      </c>
      <c r="H1025">
        <v>0</v>
      </c>
      <c r="I1025">
        <v>0</v>
      </c>
      <c r="J1025">
        <v>0</v>
      </c>
    </row>
    <row r="1026" spans="6:10" x14ac:dyDescent="0.25">
      <c r="F1026">
        <v>889677</v>
      </c>
      <c r="G1026">
        <v>100</v>
      </c>
      <c r="H1026">
        <v>0</v>
      </c>
      <c r="I1026">
        <v>0</v>
      </c>
      <c r="J1026">
        <v>1</v>
      </c>
    </row>
    <row r="1027" spans="6:10" x14ac:dyDescent="0.25">
      <c r="F1027" t="s">
        <v>1079</v>
      </c>
      <c r="G1027">
        <v>1</v>
      </c>
      <c r="H1027">
        <v>0</v>
      </c>
      <c r="I1027">
        <v>1</v>
      </c>
      <c r="J1027">
        <v>2</v>
      </c>
    </row>
    <row r="1028" spans="6:10" x14ac:dyDescent="0.25">
      <c r="F1028" t="s">
        <v>1080</v>
      </c>
      <c r="G1028">
        <v>0</v>
      </c>
      <c r="H1028">
        <v>0</v>
      </c>
      <c r="I1028">
        <v>0</v>
      </c>
      <c r="J1028">
        <v>0</v>
      </c>
    </row>
    <row r="1029" spans="6:10" x14ac:dyDescent="0.25">
      <c r="F1029" t="s">
        <v>1081</v>
      </c>
      <c r="G1029">
        <v>10</v>
      </c>
      <c r="H1029">
        <v>3</v>
      </c>
      <c r="I1029">
        <v>11</v>
      </c>
      <c r="J1029">
        <v>34</v>
      </c>
    </row>
    <row r="1030" spans="6:10" x14ac:dyDescent="0.25">
      <c r="F1030" t="s">
        <v>1085</v>
      </c>
      <c r="G1030">
        <v>0</v>
      </c>
      <c r="H1030">
        <v>0</v>
      </c>
      <c r="I1030">
        <v>0</v>
      </c>
      <c r="J1030">
        <v>0</v>
      </c>
    </row>
    <row r="1031" spans="6:10" x14ac:dyDescent="0.25">
      <c r="F1031" t="s">
        <v>1093</v>
      </c>
      <c r="G1031">
        <v>1</v>
      </c>
      <c r="H1031">
        <v>4</v>
      </c>
      <c r="I1031">
        <v>1</v>
      </c>
      <c r="J1031">
        <v>1</v>
      </c>
    </row>
    <row r="1032" spans="6:10" x14ac:dyDescent="0.25">
      <c r="F1032">
        <v>891553</v>
      </c>
      <c r="G1032">
        <v>122</v>
      </c>
      <c r="H1032">
        <v>126</v>
      </c>
      <c r="I1032">
        <v>94</v>
      </c>
      <c r="J1032">
        <v>113</v>
      </c>
    </row>
    <row r="1033" spans="6:10" x14ac:dyDescent="0.25">
      <c r="F1033">
        <v>887513</v>
      </c>
      <c r="G1033">
        <v>26</v>
      </c>
      <c r="H1033">
        <v>2</v>
      </c>
      <c r="I1033">
        <v>13</v>
      </c>
      <c r="J1033">
        <v>8</v>
      </c>
    </row>
    <row r="1034" spans="6:10" x14ac:dyDescent="0.25">
      <c r="F1034">
        <v>894325</v>
      </c>
      <c r="G1034">
        <v>97</v>
      </c>
      <c r="H1034">
        <v>3</v>
      </c>
      <c r="I1034">
        <v>25</v>
      </c>
      <c r="J1034">
        <v>9</v>
      </c>
    </row>
    <row r="1035" spans="6:10" x14ac:dyDescent="0.25">
      <c r="F1035">
        <v>887713</v>
      </c>
      <c r="G1035">
        <v>7</v>
      </c>
      <c r="H1035">
        <v>9</v>
      </c>
      <c r="I1035">
        <v>4</v>
      </c>
      <c r="J1035">
        <v>16</v>
      </c>
    </row>
    <row r="1036" spans="6:10" x14ac:dyDescent="0.25">
      <c r="F1036" t="s">
        <v>1115</v>
      </c>
      <c r="G1036">
        <v>0</v>
      </c>
      <c r="H1036">
        <v>0</v>
      </c>
      <c r="I1036">
        <v>0</v>
      </c>
      <c r="J1036">
        <v>1</v>
      </c>
    </row>
    <row r="1037" spans="6:10" x14ac:dyDescent="0.25">
      <c r="F1037" t="s">
        <v>1116</v>
      </c>
      <c r="G1037">
        <v>0</v>
      </c>
      <c r="H1037">
        <v>27</v>
      </c>
      <c r="I1037">
        <v>14</v>
      </c>
      <c r="J1037">
        <v>14</v>
      </c>
    </row>
    <row r="1038" spans="6:10" x14ac:dyDescent="0.25">
      <c r="F1038" t="s">
        <v>1117</v>
      </c>
      <c r="G1038">
        <v>1</v>
      </c>
      <c r="H1038">
        <v>8</v>
      </c>
      <c r="I1038">
        <v>5</v>
      </c>
      <c r="J1038">
        <v>12</v>
      </c>
    </row>
    <row r="1039" spans="6:10" x14ac:dyDescent="0.25">
      <c r="F1039" t="s">
        <v>1118</v>
      </c>
      <c r="G1039">
        <v>3</v>
      </c>
      <c r="H1039">
        <v>12</v>
      </c>
      <c r="I1039">
        <v>5</v>
      </c>
      <c r="J1039">
        <v>27</v>
      </c>
    </row>
    <row r="1040" spans="6:10" x14ac:dyDescent="0.25">
      <c r="F1040" t="s">
        <v>1107</v>
      </c>
      <c r="G1040">
        <v>378</v>
      </c>
      <c r="H1040">
        <v>187</v>
      </c>
      <c r="I1040">
        <v>254</v>
      </c>
      <c r="J1040">
        <v>2484</v>
      </c>
    </row>
    <row r="1041" spans="6:10" x14ac:dyDescent="0.25">
      <c r="F1041" t="s">
        <v>1108</v>
      </c>
      <c r="G1041">
        <v>111</v>
      </c>
      <c r="H1041">
        <v>126</v>
      </c>
      <c r="I1041">
        <v>94</v>
      </c>
      <c r="J1041">
        <v>258</v>
      </c>
    </row>
    <row r="1042" spans="6:10" x14ac:dyDescent="0.25">
      <c r="F1042">
        <v>891908</v>
      </c>
      <c r="G1042">
        <v>10</v>
      </c>
      <c r="H1042">
        <v>0</v>
      </c>
      <c r="I1042">
        <v>0</v>
      </c>
      <c r="J1042">
        <v>2</v>
      </c>
    </row>
    <row r="1043" spans="6:10" x14ac:dyDescent="0.25">
      <c r="F1043">
        <v>896345</v>
      </c>
      <c r="G1043">
        <v>40</v>
      </c>
      <c r="H1043">
        <v>47</v>
      </c>
      <c r="I1043">
        <v>48</v>
      </c>
      <c r="J1043">
        <v>45</v>
      </c>
    </row>
    <row r="1044" spans="6:10" x14ac:dyDescent="0.25">
      <c r="F1044" t="s">
        <v>1119</v>
      </c>
      <c r="G1044">
        <v>0</v>
      </c>
      <c r="H1044">
        <v>0</v>
      </c>
      <c r="I1044">
        <v>0</v>
      </c>
      <c r="J1044">
        <v>6</v>
      </c>
    </row>
    <row r="1045" spans="6:10" x14ac:dyDescent="0.25">
      <c r="F1045" t="s">
        <v>1120</v>
      </c>
      <c r="G1045">
        <v>108</v>
      </c>
      <c r="H1045">
        <v>200</v>
      </c>
      <c r="I1045">
        <v>272</v>
      </c>
      <c r="J1045">
        <v>500</v>
      </c>
    </row>
    <row r="1046" spans="6:10" x14ac:dyDescent="0.25">
      <c r="F1046" t="s">
        <v>1121</v>
      </c>
      <c r="G1046">
        <v>93</v>
      </c>
      <c r="H1046">
        <v>163</v>
      </c>
      <c r="I1046">
        <v>421</v>
      </c>
      <c r="J1046">
        <v>657</v>
      </c>
    </row>
    <row r="1047" spans="6:10" x14ac:dyDescent="0.25">
      <c r="F1047" t="s">
        <v>1122</v>
      </c>
      <c r="G1047">
        <v>1</v>
      </c>
      <c r="H1047">
        <v>1</v>
      </c>
      <c r="I1047">
        <v>0</v>
      </c>
      <c r="J1047">
        <v>1</v>
      </c>
    </row>
    <row r="1048" spans="6:10" x14ac:dyDescent="0.25">
      <c r="F1048" t="s">
        <v>1113</v>
      </c>
      <c r="G1048">
        <v>0</v>
      </c>
      <c r="H1048">
        <v>0</v>
      </c>
      <c r="I1048">
        <v>0</v>
      </c>
      <c r="J1048">
        <v>0</v>
      </c>
    </row>
    <row r="1049" spans="6:10" x14ac:dyDescent="0.25">
      <c r="F1049" t="s">
        <v>1114</v>
      </c>
      <c r="G1049">
        <v>0</v>
      </c>
      <c r="H1049">
        <v>0</v>
      </c>
      <c r="I1049">
        <v>0</v>
      </c>
      <c r="J1049">
        <v>0</v>
      </c>
    </row>
    <row r="1050" spans="6:10" x14ac:dyDescent="0.25">
      <c r="F1050" t="s">
        <v>1123</v>
      </c>
      <c r="G1050">
        <v>1026</v>
      </c>
      <c r="H1050">
        <v>432</v>
      </c>
      <c r="I1050">
        <v>1137</v>
      </c>
      <c r="J1050">
        <v>702</v>
      </c>
    </row>
    <row r="1051" spans="6:10" x14ac:dyDescent="0.25">
      <c r="F1051" t="s">
        <v>1124</v>
      </c>
      <c r="G1051">
        <v>0</v>
      </c>
      <c r="H1051">
        <v>0</v>
      </c>
      <c r="I1051">
        <v>0</v>
      </c>
      <c r="J1051">
        <v>0</v>
      </c>
    </row>
    <row r="1052" spans="6:10" x14ac:dyDescent="0.25">
      <c r="F1052">
        <v>894333</v>
      </c>
      <c r="G1052">
        <v>279</v>
      </c>
      <c r="H1052">
        <v>169</v>
      </c>
      <c r="I1052">
        <v>241</v>
      </c>
      <c r="J1052">
        <v>202</v>
      </c>
    </row>
    <row r="1053" spans="6:10" x14ac:dyDescent="0.25">
      <c r="F1053" t="s">
        <v>1127</v>
      </c>
      <c r="G1053">
        <v>0</v>
      </c>
      <c r="H1053">
        <v>0</v>
      </c>
      <c r="I1053">
        <v>0</v>
      </c>
      <c r="J1053">
        <v>0</v>
      </c>
    </row>
    <row r="1054" spans="6:10" x14ac:dyDescent="0.25">
      <c r="F1054" t="s">
        <v>1102</v>
      </c>
      <c r="G1054">
        <v>0</v>
      </c>
      <c r="H1054">
        <v>0</v>
      </c>
      <c r="I1054">
        <v>0</v>
      </c>
      <c r="J1054">
        <v>0</v>
      </c>
    </row>
    <row r="1055" spans="6:10" x14ac:dyDescent="0.25">
      <c r="F1055" t="s">
        <v>1128</v>
      </c>
      <c r="G1055">
        <v>0</v>
      </c>
      <c r="H1055">
        <v>0</v>
      </c>
      <c r="I1055">
        <v>0</v>
      </c>
      <c r="J1055">
        <v>0</v>
      </c>
    </row>
    <row r="1056" spans="6:10" x14ac:dyDescent="0.25">
      <c r="F1056" t="s">
        <v>1129</v>
      </c>
      <c r="G1056">
        <v>6</v>
      </c>
      <c r="H1056">
        <v>3.1</v>
      </c>
      <c r="I1056">
        <v>2</v>
      </c>
      <c r="J1056">
        <v>27</v>
      </c>
    </row>
    <row r="1057" spans="6:10" x14ac:dyDescent="0.25">
      <c r="F1057" t="s">
        <v>1130</v>
      </c>
      <c r="G1057">
        <v>0</v>
      </c>
      <c r="H1057">
        <v>0</v>
      </c>
      <c r="I1057">
        <v>0</v>
      </c>
      <c r="J1057">
        <v>0</v>
      </c>
    </row>
    <row r="1058" spans="6:10" x14ac:dyDescent="0.25">
      <c r="F1058" t="s">
        <v>1135</v>
      </c>
      <c r="G1058">
        <v>0</v>
      </c>
      <c r="H1058">
        <v>0</v>
      </c>
      <c r="I1058">
        <v>0</v>
      </c>
      <c r="J1058">
        <v>0</v>
      </c>
    </row>
    <row r="1059" spans="6:10" x14ac:dyDescent="0.25">
      <c r="F1059" t="s">
        <v>1138</v>
      </c>
      <c r="G1059">
        <v>28</v>
      </c>
      <c r="H1059">
        <v>49</v>
      </c>
      <c r="I1059">
        <v>68</v>
      </c>
      <c r="J1059">
        <v>72</v>
      </c>
    </row>
    <row r="1060" spans="6:10" x14ac:dyDescent="0.25">
      <c r="F1060" t="s">
        <v>1139</v>
      </c>
      <c r="G1060">
        <v>0</v>
      </c>
      <c r="H1060">
        <v>0</v>
      </c>
      <c r="I1060">
        <v>0</v>
      </c>
      <c r="J1060">
        <v>0</v>
      </c>
    </row>
    <row r="1061" spans="6:10" x14ac:dyDescent="0.25">
      <c r="F1061" t="s">
        <v>1140</v>
      </c>
      <c r="G1061">
        <v>0</v>
      </c>
      <c r="H1061">
        <v>0</v>
      </c>
      <c r="I1061">
        <v>0</v>
      </c>
      <c r="J1061">
        <v>0</v>
      </c>
    </row>
    <row r="1062" spans="6:10" x14ac:dyDescent="0.25">
      <c r="F1062" t="s">
        <v>1141</v>
      </c>
      <c r="G1062">
        <v>1</v>
      </c>
      <c r="H1062">
        <v>0</v>
      </c>
      <c r="I1062">
        <v>2</v>
      </c>
      <c r="J1062">
        <v>10</v>
      </c>
    </row>
    <row r="1063" spans="6:10" x14ac:dyDescent="0.25">
      <c r="F1063" t="s">
        <v>1144</v>
      </c>
      <c r="G1063">
        <v>1</v>
      </c>
      <c r="H1063">
        <v>4</v>
      </c>
      <c r="I1063">
        <v>17</v>
      </c>
      <c r="J1063">
        <v>0</v>
      </c>
    </row>
    <row r="1064" spans="6:10" x14ac:dyDescent="0.25">
      <c r="F1064" t="s">
        <v>1145</v>
      </c>
      <c r="G1064">
        <v>4</v>
      </c>
      <c r="H1064">
        <v>0</v>
      </c>
      <c r="I1064">
        <v>0</v>
      </c>
      <c r="J1064">
        <v>0</v>
      </c>
    </row>
    <row r="1065" spans="6:10" x14ac:dyDescent="0.25">
      <c r="F1065" t="s">
        <v>1146</v>
      </c>
      <c r="G1065">
        <v>5</v>
      </c>
      <c r="H1065">
        <v>0</v>
      </c>
      <c r="I1065">
        <v>0</v>
      </c>
      <c r="J1065">
        <v>2</v>
      </c>
    </row>
    <row r="1066" spans="6:10" x14ac:dyDescent="0.25">
      <c r="F1066" t="s">
        <v>1147</v>
      </c>
      <c r="G1066">
        <v>97</v>
      </c>
      <c r="H1066">
        <v>15</v>
      </c>
      <c r="I1066">
        <v>1</v>
      </c>
      <c r="J1066">
        <v>46</v>
      </c>
    </row>
    <row r="1067" spans="6:10" x14ac:dyDescent="0.25">
      <c r="F1067" t="s">
        <v>1148</v>
      </c>
      <c r="G1067">
        <v>30</v>
      </c>
      <c r="H1067">
        <v>39</v>
      </c>
      <c r="I1067">
        <v>15</v>
      </c>
      <c r="J1067">
        <v>66</v>
      </c>
    </row>
    <row r="1068" spans="6:10" x14ac:dyDescent="0.25">
      <c r="F1068" t="s">
        <v>1149</v>
      </c>
      <c r="G1068">
        <v>1</v>
      </c>
      <c r="H1068">
        <v>0</v>
      </c>
      <c r="I1068">
        <v>0</v>
      </c>
      <c r="J1068">
        <v>0</v>
      </c>
    </row>
    <row r="1069" spans="6:10" x14ac:dyDescent="0.25">
      <c r="F1069" t="s">
        <v>1152</v>
      </c>
      <c r="G1069">
        <v>5</v>
      </c>
      <c r="H1069">
        <v>3</v>
      </c>
      <c r="I1069">
        <v>5</v>
      </c>
      <c r="J1069">
        <v>2</v>
      </c>
    </row>
    <row r="1070" spans="6:10" x14ac:dyDescent="0.25">
      <c r="F1070" t="s">
        <v>1153</v>
      </c>
      <c r="G1070">
        <v>11</v>
      </c>
      <c r="H1070">
        <v>12</v>
      </c>
      <c r="I1070">
        <v>8</v>
      </c>
      <c r="J1070">
        <v>13</v>
      </c>
    </row>
    <row r="1071" spans="6:10" x14ac:dyDescent="0.25">
      <c r="F1071" t="s">
        <v>1154</v>
      </c>
      <c r="G1071">
        <v>22</v>
      </c>
      <c r="H1071">
        <v>23</v>
      </c>
      <c r="I1071">
        <v>5</v>
      </c>
      <c r="J1071">
        <v>5</v>
      </c>
    </row>
    <row r="1072" spans="6:10" x14ac:dyDescent="0.25">
      <c r="F1072" t="s">
        <v>1157</v>
      </c>
      <c r="G1072">
        <v>0</v>
      </c>
      <c r="H1072">
        <v>62</v>
      </c>
      <c r="I1072">
        <v>9</v>
      </c>
      <c r="J1072">
        <v>86</v>
      </c>
    </row>
    <row r="1073" spans="6:10" x14ac:dyDescent="0.25">
      <c r="F1073" t="s">
        <v>1158</v>
      </c>
      <c r="G1073">
        <v>0</v>
      </c>
      <c r="H1073">
        <v>0</v>
      </c>
      <c r="I1073">
        <v>0</v>
      </c>
      <c r="J1073">
        <v>0</v>
      </c>
    </row>
    <row r="1074" spans="6:10" x14ac:dyDescent="0.25">
      <c r="F1074" t="s">
        <v>1159</v>
      </c>
      <c r="G1074">
        <v>0</v>
      </c>
      <c r="H1074">
        <v>0</v>
      </c>
      <c r="I1074">
        <v>0</v>
      </c>
      <c r="J1074">
        <v>0</v>
      </c>
    </row>
    <row r="1075" spans="6:10" x14ac:dyDescent="0.25">
      <c r="F1075">
        <v>897409</v>
      </c>
      <c r="G1075">
        <v>0</v>
      </c>
      <c r="H1075">
        <v>0</v>
      </c>
      <c r="I1075">
        <v>0</v>
      </c>
      <c r="J1075">
        <v>94</v>
      </c>
    </row>
    <row r="1076" spans="6:10" x14ac:dyDescent="0.25">
      <c r="G1076">
        <v>0</v>
      </c>
      <c r="H1076">
        <v>0</v>
      </c>
      <c r="I1076">
        <v>0</v>
      </c>
      <c r="J1076"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96"/>
  <sheetViews>
    <sheetView workbookViewId="0">
      <selection activeCell="L1" sqref="L1:L1048576"/>
    </sheetView>
  </sheetViews>
  <sheetFormatPr defaultRowHeight="15" x14ac:dyDescent="0.25"/>
  <sheetData>
    <row r="1" spans="1:14" x14ac:dyDescent="0.25">
      <c r="A1" t="s">
        <v>292</v>
      </c>
      <c r="B1">
        <v>0</v>
      </c>
      <c r="C1">
        <v>0</v>
      </c>
      <c r="D1">
        <v>0</v>
      </c>
      <c r="E1" t="s">
        <v>292</v>
      </c>
      <c r="F1">
        <f>G1+H1</f>
        <v>0</v>
      </c>
      <c r="G1">
        <v>0</v>
      </c>
      <c r="H1">
        <v>0</v>
      </c>
      <c r="I1" t="s">
        <v>292</v>
      </c>
      <c r="J1">
        <v>0</v>
      </c>
      <c r="K1" s="97" t="s">
        <v>292</v>
      </c>
      <c r="L1">
        <f>M1+N1</f>
        <v>0</v>
      </c>
      <c r="M1">
        <v>0</v>
      </c>
      <c r="N1">
        <f>VLOOKUP(K1,HO!K:L,2,)</f>
        <v>0</v>
      </c>
    </row>
    <row r="2" spans="1:14" x14ac:dyDescent="0.25">
      <c r="A2" t="s">
        <v>294</v>
      </c>
      <c r="B2">
        <v>2</v>
      </c>
      <c r="C2">
        <v>0</v>
      </c>
      <c r="D2">
        <v>2</v>
      </c>
      <c r="E2" t="s">
        <v>294</v>
      </c>
      <c r="F2">
        <f t="shared" ref="F2:F65" si="0">G2+H2</f>
        <v>0</v>
      </c>
      <c r="G2">
        <v>0</v>
      </c>
      <c r="H2">
        <v>0</v>
      </c>
      <c r="I2" t="s">
        <v>294</v>
      </c>
      <c r="J2">
        <v>0</v>
      </c>
      <c r="K2" s="97" t="s">
        <v>294</v>
      </c>
      <c r="L2">
        <f t="shared" ref="L2:L65" si="1">M2+N2</f>
        <v>0</v>
      </c>
      <c r="M2">
        <v>0</v>
      </c>
      <c r="N2">
        <f>VLOOKUP(K2,HO!K:L,2,)</f>
        <v>0</v>
      </c>
    </row>
    <row r="3" spans="1:14" x14ac:dyDescent="0.25">
      <c r="A3" t="s">
        <v>315</v>
      </c>
      <c r="B3">
        <v>3</v>
      </c>
      <c r="C3">
        <v>0</v>
      </c>
      <c r="D3">
        <v>3</v>
      </c>
      <c r="E3" t="s">
        <v>315</v>
      </c>
      <c r="F3">
        <f t="shared" si="0"/>
        <v>0</v>
      </c>
      <c r="G3">
        <v>0</v>
      </c>
      <c r="H3">
        <v>0</v>
      </c>
      <c r="I3" t="s">
        <v>315</v>
      </c>
      <c r="J3">
        <v>0</v>
      </c>
      <c r="K3" s="97" t="s">
        <v>315</v>
      </c>
      <c r="L3">
        <f t="shared" si="1"/>
        <v>0</v>
      </c>
      <c r="M3">
        <v>0</v>
      </c>
      <c r="N3">
        <f>VLOOKUP(K3,HO!K:L,2,)</f>
        <v>0</v>
      </c>
    </row>
    <row r="4" spans="1:14" x14ac:dyDescent="0.25">
      <c r="A4" t="s">
        <v>326</v>
      </c>
      <c r="B4">
        <v>2</v>
      </c>
      <c r="C4">
        <v>0</v>
      </c>
      <c r="D4">
        <v>2</v>
      </c>
      <c r="E4" t="s">
        <v>326</v>
      </c>
      <c r="F4">
        <f t="shared" si="0"/>
        <v>0</v>
      </c>
      <c r="G4">
        <v>0</v>
      </c>
      <c r="H4">
        <v>0</v>
      </c>
      <c r="I4" t="s">
        <v>326</v>
      </c>
      <c r="J4">
        <v>0</v>
      </c>
      <c r="K4" s="97" t="s">
        <v>326</v>
      </c>
      <c r="L4">
        <f t="shared" si="1"/>
        <v>0</v>
      </c>
      <c r="M4">
        <v>0</v>
      </c>
      <c r="N4">
        <f>VLOOKUP(K4,HO!K:L,2,)</f>
        <v>0</v>
      </c>
    </row>
    <row r="5" spans="1:14" x14ac:dyDescent="0.25">
      <c r="A5" t="s">
        <v>331</v>
      </c>
      <c r="B5">
        <v>0</v>
      </c>
      <c r="C5">
        <v>0</v>
      </c>
      <c r="D5">
        <v>0</v>
      </c>
      <c r="E5" t="s">
        <v>331</v>
      </c>
      <c r="F5">
        <f t="shared" si="0"/>
        <v>0</v>
      </c>
      <c r="G5">
        <v>0</v>
      </c>
      <c r="H5">
        <v>0</v>
      </c>
      <c r="I5" t="s">
        <v>331</v>
      </c>
      <c r="J5">
        <v>0</v>
      </c>
      <c r="K5" s="97" t="s">
        <v>331</v>
      </c>
      <c r="L5">
        <f t="shared" si="1"/>
        <v>0</v>
      </c>
      <c r="M5">
        <v>0</v>
      </c>
      <c r="N5">
        <f>VLOOKUP(K5,HO!K:L,2,)</f>
        <v>0</v>
      </c>
    </row>
    <row r="6" spans="1:14" x14ac:dyDescent="0.25">
      <c r="A6" t="s">
        <v>367</v>
      </c>
      <c r="B6">
        <v>0</v>
      </c>
      <c r="C6">
        <v>0</v>
      </c>
      <c r="D6">
        <v>0</v>
      </c>
      <c r="E6" t="s">
        <v>367</v>
      </c>
      <c r="F6">
        <f t="shared" si="0"/>
        <v>0</v>
      </c>
      <c r="G6">
        <v>0</v>
      </c>
      <c r="H6">
        <v>0</v>
      </c>
      <c r="I6" t="s">
        <v>367</v>
      </c>
      <c r="J6">
        <v>0</v>
      </c>
      <c r="K6" s="97" t="s">
        <v>367</v>
      </c>
      <c r="L6">
        <f t="shared" si="1"/>
        <v>0</v>
      </c>
      <c r="M6">
        <v>0</v>
      </c>
      <c r="N6">
        <f>VLOOKUP(K6,HO!K:L,2,)</f>
        <v>0</v>
      </c>
    </row>
    <row r="7" spans="1:14" x14ac:dyDescent="0.25">
      <c r="A7" t="s">
        <v>382</v>
      </c>
      <c r="B7">
        <v>2</v>
      </c>
      <c r="C7">
        <v>0</v>
      </c>
      <c r="D7">
        <v>2</v>
      </c>
      <c r="E7" t="s">
        <v>382</v>
      </c>
      <c r="F7">
        <f t="shared" si="0"/>
        <v>0</v>
      </c>
      <c r="G7">
        <v>0</v>
      </c>
      <c r="H7">
        <v>0</v>
      </c>
      <c r="I7" t="s">
        <v>382</v>
      </c>
      <c r="J7">
        <v>0</v>
      </c>
      <c r="K7" s="97" t="s">
        <v>382</v>
      </c>
      <c r="L7">
        <f t="shared" si="1"/>
        <v>0</v>
      </c>
      <c r="M7">
        <v>0</v>
      </c>
      <c r="N7">
        <f>VLOOKUP(K7,HO!K:L,2,)</f>
        <v>0</v>
      </c>
    </row>
    <row r="8" spans="1:14" x14ac:dyDescent="0.25">
      <c r="A8" t="s">
        <v>435</v>
      </c>
      <c r="B8">
        <v>6</v>
      </c>
      <c r="C8">
        <v>0</v>
      </c>
      <c r="D8">
        <v>6</v>
      </c>
      <c r="E8" t="s">
        <v>435</v>
      </c>
      <c r="F8">
        <f t="shared" si="0"/>
        <v>0</v>
      </c>
      <c r="G8">
        <v>0</v>
      </c>
      <c r="H8">
        <v>0</v>
      </c>
      <c r="I8" t="s">
        <v>435</v>
      </c>
      <c r="J8">
        <v>0</v>
      </c>
      <c r="K8" s="97" t="s">
        <v>435</v>
      </c>
      <c r="L8">
        <f t="shared" si="1"/>
        <v>0</v>
      </c>
      <c r="M8">
        <v>0</v>
      </c>
      <c r="N8">
        <f>VLOOKUP(K8,HO!K:L,2,)</f>
        <v>0</v>
      </c>
    </row>
    <row r="9" spans="1:14" x14ac:dyDescent="0.25">
      <c r="A9" t="s">
        <v>528</v>
      </c>
      <c r="B9">
        <v>8</v>
      </c>
      <c r="C9">
        <v>4</v>
      </c>
      <c r="D9">
        <v>4</v>
      </c>
      <c r="E9" t="s">
        <v>528</v>
      </c>
      <c r="F9">
        <f t="shared" si="0"/>
        <v>4</v>
      </c>
      <c r="G9">
        <v>4</v>
      </c>
      <c r="H9">
        <v>0</v>
      </c>
      <c r="I9" t="s">
        <v>528</v>
      </c>
      <c r="J9">
        <v>4</v>
      </c>
      <c r="K9" s="97" t="s">
        <v>528</v>
      </c>
      <c r="L9">
        <f t="shared" si="1"/>
        <v>4</v>
      </c>
      <c r="M9">
        <v>4</v>
      </c>
      <c r="N9">
        <f>VLOOKUP(K9,HO!K:L,2,)</f>
        <v>0</v>
      </c>
    </row>
    <row r="10" spans="1:14" x14ac:dyDescent="0.25">
      <c r="A10" t="s">
        <v>533</v>
      </c>
      <c r="B10">
        <v>1</v>
      </c>
      <c r="C10">
        <v>1</v>
      </c>
      <c r="D10">
        <v>0</v>
      </c>
      <c r="E10" t="s">
        <v>533</v>
      </c>
      <c r="F10">
        <f t="shared" si="0"/>
        <v>1</v>
      </c>
      <c r="G10">
        <v>1</v>
      </c>
      <c r="H10">
        <v>0</v>
      </c>
      <c r="I10" t="s">
        <v>533</v>
      </c>
      <c r="J10">
        <v>1</v>
      </c>
      <c r="K10" s="97" t="s">
        <v>533</v>
      </c>
      <c r="L10">
        <f t="shared" si="1"/>
        <v>1</v>
      </c>
      <c r="M10">
        <v>1</v>
      </c>
      <c r="N10">
        <f>VLOOKUP(K10,HO!K:L,2,)</f>
        <v>0</v>
      </c>
    </row>
    <row r="11" spans="1:14" x14ac:dyDescent="0.25">
      <c r="A11" t="s">
        <v>550</v>
      </c>
      <c r="B11">
        <v>0</v>
      </c>
      <c r="C11">
        <v>0</v>
      </c>
      <c r="D11">
        <v>0</v>
      </c>
      <c r="E11" t="s">
        <v>550</v>
      </c>
      <c r="F11">
        <f t="shared" si="0"/>
        <v>0</v>
      </c>
      <c r="G11">
        <v>0</v>
      </c>
      <c r="H11">
        <v>0</v>
      </c>
      <c r="I11" t="s">
        <v>550</v>
      </c>
      <c r="J11">
        <v>0</v>
      </c>
      <c r="K11" s="97" t="s">
        <v>550</v>
      </c>
      <c r="L11">
        <f t="shared" si="1"/>
        <v>0</v>
      </c>
      <c r="M11">
        <v>0</v>
      </c>
      <c r="N11">
        <f>VLOOKUP(K11,HO!K:L,2,)</f>
        <v>0</v>
      </c>
    </row>
    <row r="12" spans="1:14" x14ac:dyDescent="0.25">
      <c r="A12" t="s">
        <v>651</v>
      </c>
      <c r="B12">
        <v>11</v>
      </c>
      <c r="C12">
        <v>0</v>
      </c>
      <c r="D12">
        <v>11</v>
      </c>
      <c r="E12" t="s">
        <v>651</v>
      </c>
      <c r="F12">
        <f t="shared" si="0"/>
        <v>0</v>
      </c>
      <c r="G12">
        <v>0</v>
      </c>
      <c r="H12">
        <v>0</v>
      </c>
      <c r="I12" t="s">
        <v>651</v>
      </c>
      <c r="J12">
        <v>0</v>
      </c>
      <c r="K12" s="97" t="s">
        <v>651</v>
      </c>
      <c r="L12">
        <f t="shared" si="1"/>
        <v>0</v>
      </c>
      <c r="M12">
        <v>0</v>
      </c>
      <c r="N12">
        <f>VLOOKUP(K12,HO!K:L,2,)</f>
        <v>0</v>
      </c>
    </row>
    <row r="13" spans="1:14" x14ac:dyDescent="0.25">
      <c r="A13" t="s">
        <v>652</v>
      </c>
      <c r="B13">
        <v>2</v>
      </c>
      <c r="C13">
        <v>0</v>
      </c>
      <c r="D13">
        <v>2</v>
      </c>
      <c r="E13" t="s">
        <v>652</v>
      </c>
      <c r="F13">
        <f t="shared" si="0"/>
        <v>0</v>
      </c>
      <c r="G13">
        <v>0</v>
      </c>
      <c r="H13">
        <v>0</v>
      </c>
      <c r="I13" t="s">
        <v>652</v>
      </c>
      <c r="J13">
        <v>0</v>
      </c>
      <c r="K13" s="97" t="s">
        <v>652</v>
      </c>
      <c r="L13">
        <f t="shared" si="1"/>
        <v>0</v>
      </c>
      <c r="M13">
        <v>0</v>
      </c>
      <c r="N13">
        <f>VLOOKUP(K13,HO!K:L,2,)</f>
        <v>0</v>
      </c>
    </row>
    <row r="14" spans="1:14" x14ac:dyDescent="0.25">
      <c r="A14" t="s">
        <v>654</v>
      </c>
      <c r="B14">
        <v>6</v>
      </c>
      <c r="C14">
        <v>0</v>
      </c>
      <c r="D14">
        <v>6</v>
      </c>
      <c r="E14" t="s">
        <v>654</v>
      </c>
      <c r="F14">
        <f t="shared" si="0"/>
        <v>0</v>
      </c>
      <c r="G14">
        <v>0</v>
      </c>
      <c r="H14">
        <v>0</v>
      </c>
      <c r="I14" t="s">
        <v>654</v>
      </c>
      <c r="J14">
        <v>0</v>
      </c>
      <c r="K14" s="97" t="s">
        <v>654</v>
      </c>
      <c r="L14">
        <f t="shared" si="1"/>
        <v>0</v>
      </c>
      <c r="M14">
        <v>0</v>
      </c>
      <c r="N14">
        <f>VLOOKUP(K14,HO!K:L,2,)</f>
        <v>0</v>
      </c>
    </row>
    <row r="15" spans="1:14" x14ac:dyDescent="0.25">
      <c r="A15" t="s">
        <v>655</v>
      </c>
      <c r="B15">
        <v>6</v>
      </c>
      <c r="C15">
        <v>0</v>
      </c>
      <c r="D15">
        <v>6</v>
      </c>
      <c r="E15" t="s">
        <v>655</v>
      </c>
      <c r="F15">
        <f t="shared" si="0"/>
        <v>0</v>
      </c>
      <c r="G15">
        <v>0</v>
      </c>
      <c r="H15">
        <v>0</v>
      </c>
      <c r="I15" t="s">
        <v>655</v>
      </c>
      <c r="J15">
        <v>0</v>
      </c>
      <c r="K15" s="97" t="s">
        <v>655</v>
      </c>
      <c r="L15">
        <f t="shared" si="1"/>
        <v>0</v>
      </c>
      <c r="M15">
        <v>0</v>
      </c>
      <c r="N15">
        <f>VLOOKUP(K15,HO!K:L,2,)</f>
        <v>0</v>
      </c>
    </row>
    <row r="16" spans="1:14" x14ac:dyDescent="0.25">
      <c r="A16" t="s">
        <v>659</v>
      </c>
      <c r="B16">
        <v>5</v>
      </c>
      <c r="C16">
        <v>0</v>
      </c>
      <c r="D16">
        <v>5</v>
      </c>
      <c r="E16" t="s">
        <v>659</v>
      </c>
      <c r="F16">
        <f t="shared" si="0"/>
        <v>0</v>
      </c>
      <c r="G16">
        <v>0</v>
      </c>
      <c r="H16">
        <v>0</v>
      </c>
      <c r="I16" t="s">
        <v>659</v>
      </c>
      <c r="J16">
        <v>0</v>
      </c>
      <c r="K16" s="97" t="s">
        <v>659</v>
      </c>
      <c r="L16">
        <f t="shared" si="1"/>
        <v>0</v>
      </c>
      <c r="M16">
        <v>0</v>
      </c>
      <c r="N16">
        <f>VLOOKUP(K16,HO!K:L,2,)</f>
        <v>0</v>
      </c>
    </row>
    <row r="17" spans="1:14" x14ac:dyDescent="0.25">
      <c r="A17" t="s">
        <v>667</v>
      </c>
      <c r="B17">
        <v>0</v>
      </c>
      <c r="C17">
        <v>0</v>
      </c>
      <c r="D17">
        <v>0</v>
      </c>
      <c r="E17" t="s">
        <v>667</v>
      </c>
      <c r="F17">
        <f t="shared" si="0"/>
        <v>0</v>
      </c>
      <c r="G17">
        <v>0</v>
      </c>
      <c r="H17">
        <v>0</v>
      </c>
      <c r="I17" t="s">
        <v>667</v>
      </c>
      <c r="J17">
        <v>0</v>
      </c>
      <c r="K17" s="97" t="s">
        <v>667</v>
      </c>
      <c r="L17">
        <f t="shared" si="1"/>
        <v>0</v>
      </c>
      <c r="M17">
        <v>0</v>
      </c>
      <c r="N17">
        <f>VLOOKUP(K17,HO!K:L,2,)</f>
        <v>0</v>
      </c>
    </row>
    <row r="18" spans="1:14" x14ac:dyDescent="0.25">
      <c r="A18">
        <v>691782</v>
      </c>
      <c r="B18">
        <v>1.100000000000001</v>
      </c>
      <c r="C18">
        <v>0</v>
      </c>
      <c r="D18">
        <v>1.100000000000001</v>
      </c>
      <c r="E18">
        <v>691782</v>
      </c>
      <c r="F18">
        <f t="shared" si="0"/>
        <v>1.100000000000001</v>
      </c>
      <c r="G18">
        <v>0</v>
      </c>
      <c r="H18">
        <v>1.100000000000001</v>
      </c>
      <c r="I18">
        <v>26560163</v>
      </c>
      <c r="J18">
        <v>1</v>
      </c>
      <c r="K18" s="97">
        <v>691782</v>
      </c>
      <c r="L18">
        <f t="shared" si="1"/>
        <v>1.100000000000001</v>
      </c>
      <c r="M18">
        <v>0</v>
      </c>
      <c r="N18">
        <f>VLOOKUP(K18,HO!K:L,2,)</f>
        <v>1.100000000000001</v>
      </c>
    </row>
    <row r="19" spans="1:14" x14ac:dyDescent="0.25">
      <c r="A19">
        <v>692250</v>
      </c>
      <c r="B19">
        <v>3.79</v>
      </c>
      <c r="C19">
        <v>0.79</v>
      </c>
      <c r="D19">
        <v>3</v>
      </c>
      <c r="E19">
        <v>692250</v>
      </c>
      <c r="F19">
        <f t="shared" si="0"/>
        <v>1.4</v>
      </c>
      <c r="G19">
        <v>1.4</v>
      </c>
      <c r="H19">
        <v>0</v>
      </c>
      <c r="I19">
        <v>691782</v>
      </c>
      <c r="J19">
        <v>1.100000000000001</v>
      </c>
      <c r="K19" s="97">
        <v>692250</v>
      </c>
      <c r="L19">
        <f t="shared" si="1"/>
        <v>1.98</v>
      </c>
      <c r="M19">
        <v>1.98</v>
      </c>
      <c r="N19">
        <f>VLOOKUP(K19,HO!K:L,2,)</f>
        <v>0</v>
      </c>
    </row>
    <row r="20" spans="1:14" x14ac:dyDescent="0.25">
      <c r="A20">
        <v>692332</v>
      </c>
      <c r="B20">
        <v>125.23</v>
      </c>
      <c r="C20">
        <v>94.05</v>
      </c>
      <c r="D20">
        <v>31.180000000000007</v>
      </c>
      <c r="E20">
        <v>692332</v>
      </c>
      <c r="F20">
        <f t="shared" si="0"/>
        <v>111.23</v>
      </c>
      <c r="G20">
        <v>83.05</v>
      </c>
      <c r="H20">
        <v>28.180000000000007</v>
      </c>
      <c r="I20">
        <v>692250</v>
      </c>
      <c r="J20">
        <v>1.25</v>
      </c>
      <c r="K20" s="97">
        <v>692332</v>
      </c>
      <c r="L20">
        <f t="shared" si="1"/>
        <v>41.230000000000004</v>
      </c>
      <c r="M20">
        <v>41.05</v>
      </c>
      <c r="N20">
        <f>VLOOKUP(K20,HO!K:L,2,)</f>
        <v>0.18000000000000682</v>
      </c>
    </row>
    <row r="21" spans="1:14" x14ac:dyDescent="0.25">
      <c r="A21">
        <v>692334</v>
      </c>
      <c r="B21">
        <v>54</v>
      </c>
      <c r="C21">
        <v>50</v>
      </c>
      <c r="D21">
        <v>4</v>
      </c>
      <c r="E21">
        <v>692334</v>
      </c>
      <c r="F21">
        <f t="shared" si="0"/>
        <v>34</v>
      </c>
      <c r="G21">
        <v>34</v>
      </c>
      <c r="H21">
        <v>0</v>
      </c>
      <c r="I21">
        <v>692332</v>
      </c>
      <c r="J21">
        <v>78.23</v>
      </c>
      <c r="K21" s="97">
        <v>692334</v>
      </c>
      <c r="L21">
        <f t="shared" si="1"/>
        <v>11</v>
      </c>
      <c r="M21">
        <v>11</v>
      </c>
      <c r="N21">
        <f>VLOOKUP(K21,HO!K:L,2,)</f>
        <v>0</v>
      </c>
    </row>
    <row r="22" spans="1:14" x14ac:dyDescent="0.25">
      <c r="A22">
        <v>692178</v>
      </c>
      <c r="B22">
        <v>0</v>
      </c>
      <c r="C22">
        <v>0</v>
      </c>
      <c r="D22">
        <v>0</v>
      </c>
      <c r="E22">
        <v>692178</v>
      </c>
      <c r="F22">
        <f t="shared" si="0"/>
        <v>0</v>
      </c>
      <c r="G22">
        <v>0</v>
      </c>
      <c r="H22">
        <v>0</v>
      </c>
      <c r="I22">
        <v>692334</v>
      </c>
      <c r="J22">
        <v>26</v>
      </c>
      <c r="K22" s="97">
        <v>692178</v>
      </c>
      <c r="L22">
        <f t="shared" si="1"/>
        <v>0</v>
      </c>
      <c r="M22">
        <v>0</v>
      </c>
      <c r="N22">
        <f>VLOOKUP(K22,HO!K:L,2,)</f>
        <v>0</v>
      </c>
    </row>
    <row r="23" spans="1:14" x14ac:dyDescent="0.25">
      <c r="A23">
        <v>692027</v>
      </c>
      <c r="B23">
        <v>59.78</v>
      </c>
      <c r="C23">
        <v>56</v>
      </c>
      <c r="D23">
        <v>3.7800000000000011</v>
      </c>
      <c r="E23">
        <v>692027</v>
      </c>
      <c r="F23">
        <f t="shared" si="0"/>
        <v>23.78</v>
      </c>
      <c r="G23">
        <v>23</v>
      </c>
      <c r="H23">
        <v>0.78000000000000114</v>
      </c>
      <c r="I23">
        <v>692178</v>
      </c>
      <c r="J23">
        <v>0</v>
      </c>
      <c r="K23" s="97">
        <v>692027</v>
      </c>
      <c r="L23">
        <f t="shared" si="1"/>
        <v>86.78</v>
      </c>
      <c r="M23">
        <v>42</v>
      </c>
      <c r="N23">
        <f>VLOOKUP(K23,HO!K:L,2,)</f>
        <v>44.78</v>
      </c>
    </row>
    <row r="24" spans="1:14" x14ac:dyDescent="0.25">
      <c r="A24">
        <v>692026</v>
      </c>
      <c r="B24">
        <v>9.5300000000000047</v>
      </c>
      <c r="C24">
        <v>3.5300000000000002</v>
      </c>
      <c r="D24">
        <v>6.0000000000000036</v>
      </c>
      <c r="E24">
        <v>692026</v>
      </c>
      <c r="F24">
        <f t="shared" si="0"/>
        <v>8.480000000000004</v>
      </c>
      <c r="G24">
        <v>3.48</v>
      </c>
      <c r="H24">
        <v>5.0000000000000036</v>
      </c>
      <c r="I24">
        <v>692027</v>
      </c>
      <c r="J24">
        <v>17.78</v>
      </c>
      <c r="K24" s="97">
        <v>692026</v>
      </c>
      <c r="L24">
        <f t="shared" si="1"/>
        <v>6.9750000000000032</v>
      </c>
      <c r="M24">
        <v>2.9750000000000001</v>
      </c>
      <c r="N24">
        <f>VLOOKUP(K24,HO!K:L,2,)</f>
        <v>4.0000000000000036</v>
      </c>
    </row>
    <row r="25" spans="1:14" x14ac:dyDescent="0.25">
      <c r="A25">
        <v>692079</v>
      </c>
      <c r="B25">
        <v>83</v>
      </c>
      <c r="C25">
        <v>35</v>
      </c>
      <c r="D25">
        <v>48</v>
      </c>
      <c r="E25">
        <v>692079</v>
      </c>
      <c r="F25">
        <f t="shared" si="0"/>
        <v>74</v>
      </c>
      <c r="G25">
        <v>34</v>
      </c>
      <c r="H25">
        <v>40</v>
      </c>
      <c r="I25">
        <v>692026</v>
      </c>
      <c r="J25">
        <v>7.4550000000000036</v>
      </c>
      <c r="K25" s="97">
        <v>692079</v>
      </c>
      <c r="L25">
        <f t="shared" si="1"/>
        <v>39</v>
      </c>
      <c r="M25">
        <v>30</v>
      </c>
      <c r="N25">
        <f>VLOOKUP(K25,HO!K:L,2,)</f>
        <v>9</v>
      </c>
    </row>
    <row r="26" spans="1:14" x14ac:dyDescent="0.25">
      <c r="A26">
        <v>692077</v>
      </c>
      <c r="B26">
        <v>11.879999999999999</v>
      </c>
      <c r="C26">
        <v>3.88</v>
      </c>
      <c r="D26">
        <v>8</v>
      </c>
      <c r="E26">
        <v>692077</v>
      </c>
      <c r="F26">
        <f t="shared" si="0"/>
        <v>7.88</v>
      </c>
      <c r="G26">
        <v>3.88</v>
      </c>
      <c r="H26">
        <v>4</v>
      </c>
      <c r="I26">
        <v>692079</v>
      </c>
      <c r="J26">
        <v>77</v>
      </c>
      <c r="K26" s="97">
        <v>692077</v>
      </c>
      <c r="L26">
        <f t="shared" si="1"/>
        <v>4.88</v>
      </c>
      <c r="M26">
        <v>4.88</v>
      </c>
      <c r="N26">
        <f>VLOOKUP(K26,HO!K:L,2,)</f>
        <v>0</v>
      </c>
    </row>
    <row r="27" spans="1:14" x14ac:dyDescent="0.25">
      <c r="A27">
        <v>692030</v>
      </c>
      <c r="B27">
        <v>4.2800000000000011</v>
      </c>
      <c r="C27">
        <v>3</v>
      </c>
      <c r="D27">
        <v>1.2800000000000011</v>
      </c>
      <c r="E27">
        <v>692030</v>
      </c>
      <c r="F27">
        <f t="shared" si="0"/>
        <v>0.28000000000000114</v>
      </c>
      <c r="G27">
        <v>0</v>
      </c>
      <c r="H27">
        <v>0.28000000000000114</v>
      </c>
      <c r="I27">
        <v>692077</v>
      </c>
      <c r="J27">
        <v>9.879999999999999</v>
      </c>
      <c r="K27" s="97">
        <v>692030</v>
      </c>
      <c r="L27">
        <f t="shared" si="1"/>
        <v>0.28000000000000114</v>
      </c>
      <c r="M27">
        <v>0</v>
      </c>
      <c r="N27">
        <f>VLOOKUP(K27,HO!K:L,2,)</f>
        <v>0.28000000000000114</v>
      </c>
    </row>
    <row r="28" spans="1:14" x14ac:dyDescent="0.25">
      <c r="A28">
        <v>686033</v>
      </c>
      <c r="B28">
        <v>98</v>
      </c>
      <c r="C28">
        <v>23</v>
      </c>
      <c r="D28">
        <v>75</v>
      </c>
      <c r="E28">
        <v>686033</v>
      </c>
      <c r="F28">
        <f t="shared" si="0"/>
        <v>65</v>
      </c>
      <c r="G28">
        <v>18</v>
      </c>
      <c r="H28">
        <v>47</v>
      </c>
      <c r="I28">
        <v>692030</v>
      </c>
      <c r="J28">
        <v>0.28000000000000114</v>
      </c>
      <c r="K28" s="97">
        <v>686033</v>
      </c>
      <c r="L28">
        <f t="shared" si="1"/>
        <v>49</v>
      </c>
      <c r="M28">
        <v>10</v>
      </c>
      <c r="N28">
        <f>VLOOKUP(K28,HO!K:L,2,)</f>
        <v>39</v>
      </c>
    </row>
    <row r="29" spans="1:14" x14ac:dyDescent="0.25">
      <c r="A29">
        <v>686032</v>
      </c>
      <c r="B29">
        <v>405</v>
      </c>
      <c r="C29">
        <v>6</v>
      </c>
      <c r="D29">
        <v>399</v>
      </c>
      <c r="E29">
        <v>686032</v>
      </c>
      <c r="F29">
        <f t="shared" si="0"/>
        <v>339</v>
      </c>
      <c r="G29">
        <v>17</v>
      </c>
      <c r="H29">
        <v>322</v>
      </c>
      <c r="I29">
        <v>686033</v>
      </c>
      <c r="J29">
        <v>62</v>
      </c>
      <c r="K29" s="97">
        <v>686032</v>
      </c>
      <c r="L29">
        <f t="shared" si="1"/>
        <v>296</v>
      </c>
      <c r="M29">
        <v>11</v>
      </c>
      <c r="N29">
        <f>VLOOKUP(K29,HO!K:L,2,)</f>
        <v>285</v>
      </c>
    </row>
    <row r="30" spans="1:14" x14ac:dyDescent="0.25">
      <c r="A30">
        <v>690814</v>
      </c>
      <c r="B30">
        <v>0</v>
      </c>
      <c r="C30">
        <v>0</v>
      </c>
      <c r="D30">
        <v>0</v>
      </c>
      <c r="E30">
        <v>690814</v>
      </c>
      <c r="F30">
        <f t="shared" si="0"/>
        <v>0</v>
      </c>
      <c r="G30">
        <v>0</v>
      </c>
      <c r="H30">
        <v>0</v>
      </c>
      <c r="I30">
        <v>686032</v>
      </c>
      <c r="J30">
        <v>332</v>
      </c>
      <c r="K30" s="97">
        <v>690814</v>
      </c>
      <c r="L30">
        <f t="shared" si="1"/>
        <v>0</v>
      </c>
      <c r="M30">
        <v>0</v>
      </c>
      <c r="N30">
        <f>VLOOKUP(K30,HO!K:L,2,)</f>
        <v>0</v>
      </c>
    </row>
    <row r="31" spans="1:14" x14ac:dyDescent="0.25">
      <c r="A31">
        <v>691848</v>
      </c>
      <c r="B31">
        <v>15</v>
      </c>
      <c r="C31">
        <v>14</v>
      </c>
      <c r="D31">
        <v>1</v>
      </c>
      <c r="E31">
        <v>691848</v>
      </c>
      <c r="F31">
        <f t="shared" si="0"/>
        <v>11</v>
      </c>
      <c r="G31">
        <v>11</v>
      </c>
      <c r="H31">
        <v>0</v>
      </c>
      <c r="I31">
        <v>690814</v>
      </c>
      <c r="J31">
        <v>0</v>
      </c>
      <c r="K31" s="97">
        <v>691848</v>
      </c>
      <c r="L31">
        <f t="shared" si="1"/>
        <v>11</v>
      </c>
      <c r="M31">
        <v>11</v>
      </c>
      <c r="N31">
        <f>VLOOKUP(K31,HO!K:L,2,)</f>
        <v>0</v>
      </c>
    </row>
    <row r="32" spans="1:14" x14ac:dyDescent="0.25">
      <c r="A32">
        <v>691911</v>
      </c>
      <c r="B32">
        <v>10</v>
      </c>
      <c r="C32">
        <v>0</v>
      </c>
      <c r="D32">
        <v>10</v>
      </c>
      <c r="E32">
        <v>691911</v>
      </c>
      <c r="F32">
        <f t="shared" si="0"/>
        <v>0</v>
      </c>
      <c r="G32">
        <v>0</v>
      </c>
      <c r="H32">
        <v>0</v>
      </c>
      <c r="I32">
        <v>691848</v>
      </c>
      <c r="J32">
        <v>11</v>
      </c>
      <c r="K32" s="97">
        <v>691911</v>
      </c>
      <c r="L32">
        <f t="shared" si="1"/>
        <v>0</v>
      </c>
      <c r="M32">
        <v>0</v>
      </c>
      <c r="N32">
        <f>VLOOKUP(K32,HO!K:L,2,)</f>
        <v>0</v>
      </c>
    </row>
    <row r="33" spans="1:14" x14ac:dyDescent="0.25">
      <c r="A33">
        <v>691781</v>
      </c>
      <c r="B33">
        <v>20</v>
      </c>
      <c r="C33">
        <v>1</v>
      </c>
      <c r="D33">
        <v>19</v>
      </c>
      <c r="E33">
        <v>691781</v>
      </c>
      <c r="F33">
        <f t="shared" si="0"/>
        <v>0</v>
      </c>
      <c r="G33">
        <v>0</v>
      </c>
      <c r="H33">
        <v>0</v>
      </c>
      <c r="I33">
        <v>691911</v>
      </c>
      <c r="J33">
        <v>0</v>
      </c>
      <c r="K33" s="97">
        <v>691781</v>
      </c>
      <c r="L33">
        <f t="shared" si="1"/>
        <v>0</v>
      </c>
      <c r="M33">
        <v>0</v>
      </c>
      <c r="N33">
        <f>VLOOKUP(K33,HO!K:L,2,)</f>
        <v>0</v>
      </c>
    </row>
    <row r="34" spans="1:14" x14ac:dyDescent="0.25">
      <c r="A34" t="s">
        <v>100</v>
      </c>
      <c r="B34">
        <v>910.05000000000018</v>
      </c>
      <c r="C34">
        <v>337</v>
      </c>
      <c r="D34">
        <v>573.05000000000018</v>
      </c>
      <c r="E34" t="s">
        <v>100</v>
      </c>
      <c r="F34">
        <f t="shared" si="0"/>
        <v>30.050000000000182</v>
      </c>
      <c r="G34">
        <v>30</v>
      </c>
      <c r="H34">
        <v>5.0000000000181899E-2</v>
      </c>
      <c r="I34">
        <v>691781</v>
      </c>
      <c r="J34">
        <v>0</v>
      </c>
      <c r="K34" s="97" t="s">
        <v>100</v>
      </c>
      <c r="L34">
        <f t="shared" si="1"/>
        <v>12.050000000000182</v>
      </c>
      <c r="M34">
        <v>12</v>
      </c>
      <c r="N34">
        <f>VLOOKUP(K34,HO!K:L,2,)</f>
        <v>5.0000000000181899E-2</v>
      </c>
    </row>
    <row r="35" spans="1:14" x14ac:dyDescent="0.25">
      <c r="A35" t="s">
        <v>101</v>
      </c>
      <c r="B35">
        <v>141</v>
      </c>
      <c r="C35">
        <v>82</v>
      </c>
      <c r="D35">
        <v>59</v>
      </c>
      <c r="E35" t="s">
        <v>101</v>
      </c>
      <c r="F35">
        <f t="shared" si="0"/>
        <v>51</v>
      </c>
      <c r="G35">
        <v>11</v>
      </c>
      <c r="H35">
        <v>40</v>
      </c>
      <c r="I35" t="s">
        <v>100</v>
      </c>
      <c r="J35">
        <v>752.05000000000018</v>
      </c>
      <c r="K35" s="97" t="s">
        <v>101</v>
      </c>
      <c r="L35">
        <f t="shared" si="1"/>
        <v>8</v>
      </c>
      <c r="M35">
        <v>8</v>
      </c>
      <c r="N35">
        <f>VLOOKUP(K35,HO!K:L,2,)</f>
        <v>0</v>
      </c>
    </row>
    <row r="36" spans="1:14" x14ac:dyDescent="0.25">
      <c r="A36" t="s">
        <v>238</v>
      </c>
      <c r="B36">
        <v>34</v>
      </c>
      <c r="C36">
        <v>12</v>
      </c>
      <c r="D36">
        <v>22</v>
      </c>
      <c r="E36" t="s">
        <v>238</v>
      </c>
      <c r="F36">
        <f t="shared" si="0"/>
        <v>28</v>
      </c>
      <c r="G36">
        <v>21</v>
      </c>
      <c r="H36">
        <v>7</v>
      </c>
      <c r="I36" t="s">
        <v>101</v>
      </c>
      <c r="J36">
        <v>344</v>
      </c>
      <c r="K36" s="97" t="s">
        <v>238</v>
      </c>
      <c r="L36">
        <f t="shared" si="1"/>
        <v>16</v>
      </c>
      <c r="M36">
        <v>16</v>
      </c>
      <c r="N36">
        <f>VLOOKUP(K36,HO!K:L,2,)</f>
        <v>0</v>
      </c>
    </row>
    <row r="37" spans="1:14" x14ac:dyDescent="0.25">
      <c r="A37" t="s">
        <v>98</v>
      </c>
      <c r="B37">
        <v>88.980770000000007</v>
      </c>
      <c r="C37">
        <v>87</v>
      </c>
      <c r="D37">
        <v>1.9807700000000068</v>
      </c>
      <c r="E37" t="s">
        <v>98</v>
      </c>
      <c r="F37">
        <f t="shared" si="0"/>
        <v>34.480770000000007</v>
      </c>
      <c r="G37">
        <v>17</v>
      </c>
      <c r="H37">
        <v>17.480770000000007</v>
      </c>
      <c r="I37" t="s">
        <v>238</v>
      </c>
      <c r="J37">
        <v>46</v>
      </c>
      <c r="K37" s="97" t="s">
        <v>98</v>
      </c>
      <c r="L37">
        <f t="shared" si="1"/>
        <v>12.480770000000007</v>
      </c>
      <c r="M37">
        <v>11</v>
      </c>
      <c r="N37">
        <f>VLOOKUP(K37,HO!K:L,2,)</f>
        <v>1.4807700000000068</v>
      </c>
    </row>
    <row r="38" spans="1:14" x14ac:dyDescent="0.25">
      <c r="A38" t="s">
        <v>163</v>
      </c>
      <c r="B38">
        <v>95</v>
      </c>
      <c r="C38">
        <v>21</v>
      </c>
      <c r="D38">
        <v>74</v>
      </c>
      <c r="E38" t="s">
        <v>163</v>
      </c>
      <c r="F38">
        <f t="shared" si="0"/>
        <v>56</v>
      </c>
      <c r="G38">
        <v>6</v>
      </c>
      <c r="H38">
        <v>50</v>
      </c>
      <c r="I38" t="s">
        <v>98</v>
      </c>
      <c r="J38">
        <v>201.48077000000001</v>
      </c>
      <c r="K38" s="97" t="s">
        <v>163</v>
      </c>
      <c r="L38">
        <f t="shared" si="1"/>
        <v>30</v>
      </c>
      <c r="M38">
        <v>10</v>
      </c>
      <c r="N38">
        <f>VLOOKUP(K38,HO!K:L,2,)</f>
        <v>20</v>
      </c>
    </row>
    <row r="39" spans="1:14" x14ac:dyDescent="0.25">
      <c r="A39" t="s">
        <v>229</v>
      </c>
      <c r="B39">
        <v>2</v>
      </c>
      <c r="C39">
        <v>1</v>
      </c>
      <c r="D39">
        <v>1</v>
      </c>
      <c r="E39" t="s">
        <v>229</v>
      </c>
      <c r="F39">
        <f t="shared" si="0"/>
        <v>2</v>
      </c>
      <c r="G39">
        <v>1</v>
      </c>
      <c r="H39">
        <v>1</v>
      </c>
      <c r="I39" t="s">
        <v>163</v>
      </c>
      <c r="J39">
        <v>49</v>
      </c>
      <c r="K39" s="97" t="s">
        <v>229</v>
      </c>
      <c r="L39">
        <f t="shared" si="1"/>
        <v>2</v>
      </c>
      <c r="M39">
        <v>0</v>
      </c>
      <c r="N39">
        <f>VLOOKUP(K39,HO!K:L,2,)</f>
        <v>2</v>
      </c>
    </row>
    <row r="40" spans="1:14" x14ac:dyDescent="0.25">
      <c r="A40" t="s">
        <v>247</v>
      </c>
      <c r="B40">
        <v>85.8</v>
      </c>
      <c r="C40">
        <v>16</v>
      </c>
      <c r="D40">
        <v>69.8</v>
      </c>
      <c r="E40" t="s">
        <v>247</v>
      </c>
      <c r="F40">
        <f t="shared" si="0"/>
        <v>18.800000000000011</v>
      </c>
      <c r="G40">
        <v>18</v>
      </c>
      <c r="H40">
        <v>0.80000000000001137</v>
      </c>
      <c r="I40" t="s">
        <v>229</v>
      </c>
      <c r="J40">
        <v>2</v>
      </c>
      <c r="K40" s="97" t="s">
        <v>247</v>
      </c>
      <c r="L40">
        <f t="shared" si="1"/>
        <v>62.800000000000011</v>
      </c>
      <c r="M40">
        <v>53</v>
      </c>
      <c r="N40">
        <f>VLOOKUP(K40,HO!K:L,2,)</f>
        <v>9.8000000000000114</v>
      </c>
    </row>
    <row r="41" spans="1:14" x14ac:dyDescent="0.25">
      <c r="A41" t="s">
        <v>250</v>
      </c>
      <c r="B41">
        <v>0</v>
      </c>
      <c r="C41">
        <v>0</v>
      </c>
      <c r="D41">
        <v>0</v>
      </c>
      <c r="E41" t="s">
        <v>250</v>
      </c>
      <c r="F41">
        <f t="shared" si="0"/>
        <v>0</v>
      </c>
      <c r="G41">
        <v>0</v>
      </c>
      <c r="H41">
        <v>0</v>
      </c>
      <c r="I41" t="s">
        <v>247</v>
      </c>
      <c r="J41">
        <v>128.80000000000001</v>
      </c>
      <c r="K41" s="97" t="s">
        <v>250</v>
      </c>
      <c r="L41">
        <f t="shared" si="1"/>
        <v>0</v>
      </c>
      <c r="M41">
        <v>0</v>
      </c>
      <c r="N41">
        <f>VLOOKUP(K41,HO!K:L,2,)</f>
        <v>0</v>
      </c>
    </row>
    <row r="42" spans="1:14" x14ac:dyDescent="0.25">
      <c r="A42" t="s">
        <v>90</v>
      </c>
      <c r="B42">
        <v>94.025000000000091</v>
      </c>
      <c r="C42">
        <v>94</v>
      </c>
      <c r="D42">
        <v>2.5000000000090949E-2</v>
      </c>
      <c r="E42" t="s">
        <v>90</v>
      </c>
      <c r="F42">
        <f t="shared" si="0"/>
        <v>41.025000000000091</v>
      </c>
      <c r="G42">
        <v>41</v>
      </c>
      <c r="H42">
        <v>2.5000000000090949E-2</v>
      </c>
      <c r="I42" t="s">
        <v>250</v>
      </c>
      <c r="J42">
        <v>0</v>
      </c>
      <c r="K42" s="97" t="s">
        <v>90</v>
      </c>
      <c r="L42">
        <f t="shared" si="1"/>
        <v>119.02500000000009</v>
      </c>
      <c r="M42">
        <v>118</v>
      </c>
      <c r="N42">
        <f>VLOOKUP(K42,HO!K:L,2,)</f>
        <v>1.0250000000000909</v>
      </c>
    </row>
    <row r="43" spans="1:14" x14ac:dyDescent="0.25">
      <c r="A43" t="s">
        <v>92</v>
      </c>
      <c r="B43">
        <v>126.8</v>
      </c>
      <c r="C43">
        <v>120</v>
      </c>
      <c r="D43">
        <v>6.7999999999999972</v>
      </c>
      <c r="E43" t="s">
        <v>92</v>
      </c>
      <c r="F43">
        <f t="shared" si="0"/>
        <v>98.800000000000011</v>
      </c>
      <c r="G43">
        <v>82</v>
      </c>
      <c r="H43">
        <v>16.800000000000011</v>
      </c>
      <c r="I43" t="s">
        <v>90</v>
      </c>
      <c r="J43">
        <v>272.02500000000009</v>
      </c>
      <c r="K43" s="97" t="s">
        <v>92</v>
      </c>
      <c r="L43">
        <f t="shared" si="1"/>
        <v>43.800000000000011</v>
      </c>
      <c r="M43">
        <v>43</v>
      </c>
      <c r="N43">
        <f>VLOOKUP(K43,HO!K:L,2,)</f>
        <v>0.80000000000001137</v>
      </c>
    </row>
    <row r="44" spans="1:14" x14ac:dyDescent="0.25">
      <c r="A44" t="s">
        <v>94</v>
      </c>
      <c r="B44">
        <v>32</v>
      </c>
      <c r="C44">
        <v>16</v>
      </c>
      <c r="D44">
        <v>16</v>
      </c>
      <c r="E44" t="s">
        <v>94</v>
      </c>
      <c r="F44">
        <f t="shared" si="0"/>
        <v>31</v>
      </c>
      <c r="G44">
        <v>17</v>
      </c>
      <c r="H44">
        <v>14</v>
      </c>
      <c r="I44" t="s">
        <v>92</v>
      </c>
      <c r="J44">
        <v>159.80000000000001</v>
      </c>
      <c r="K44" s="97" t="s">
        <v>94</v>
      </c>
      <c r="L44">
        <f t="shared" si="1"/>
        <v>10</v>
      </c>
      <c r="M44">
        <v>8</v>
      </c>
      <c r="N44">
        <f>VLOOKUP(K44,HO!K:L,2,)</f>
        <v>2</v>
      </c>
    </row>
    <row r="45" spans="1:14" x14ac:dyDescent="0.25">
      <c r="A45" t="s">
        <v>103</v>
      </c>
      <c r="B45">
        <v>32.777777777777771</v>
      </c>
      <c r="C45">
        <v>18</v>
      </c>
      <c r="D45">
        <v>14.777777777777771</v>
      </c>
      <c r="E45" t="s">
        <v>103</v>
      </c>
      <c r="F45">
        <f t="shared" si="0"/>
        <v>16.777777777777771</v>
      </c>
      <c r="G45">
        <v>16</v>
      </c>
      <c r="H45">
        <v>0.77777777777777146</v>
      </c>
      <c r="I45" t="s">
        <v>94</v>
      </c>
      <c r="J45">
        <v>29</v>
      </c>
      <c r="K45" s="97" t="s">
        <v>103</v>
      </c>
      <c r="L45">
        <f t="shared" si="1"/>
        <v>14.777777777777771</v>
      </c>
      <c r="M45">
        <v>14</v>
      </c>
      <c r="N45">
        <f>VLOOKUP(K45,HO!K:L,2,)</f>
        <v>0.77777777777777146</v>
      </c>
    </row>
    <row r="46" spans="1:14" x14ac:dyDescent="0.25">
      <c r="A46">
        <v>692070</v>
      </c>
      <c r="B46">
        <v>1</v>
      </c>
      <c r="C46">
        <v>0</v>
      </c>
      <c r="D46">
        <v>1</v>
      </c>
      <c r="E46">
        <v>692070</v>
      </c>
      <c r="F46">
        <f t="shared" si="0"/>
        <v>1</v>
      </c>
      <c r="G46">
        <v>0</v>
      </c>
      <c r="H46">
        <v>1</v>
      </c>
      <c r="I46" t="s">
        <v>103</v>
      </c>
      <c r="J46">
        <v>84.777777777777771</v>
      </c>
      <c r="K46" s="97">
        <v>692070</v>
      </c>
      <c r="L46">
        <f t="shared" si="1"/>
        <v>1</v>
      </c>
      <c r="M46">
        <v>0</v>
      </c>
      <c r="N46">
        <f>VLOOKUP(K46,HO!K:L,2,)</f>
        <v>1</v>
      </c>
    </row>
    <row r="47" spans="1:14" x14ac:dyDescent="0.25">
      <c r="A47">
        <v>692053</v>
      </c>
      <c r="B47">
        <v>951.03888888888832</v>
      </c>
      <c r="C47">
        <v>222</v>
      </c>
      <c r="D47">
        <v>729.03888888888832</v>
      </c>
      <c r="E47">
        <v>692053</v>
      </c>
      <c r="F47">
        <f t="shared" si="0"/>
        <v>433.03888888888832</v>
      </c>
      <c r="G47">
        <v>209</v>
      </c>
      <c r="H47">
        <v>224.03888888888832</v>
      </c>
      <c r="I47">
        <v>692070</v>
      </c>
      <c r="J47">
        <v>1</v>
      </c>
      <c r="K47" s="97">
        <v>692053</v>
      </c>
      <c r="L47">
        <f t="shared" si="1"/>
        <v>19.038888888888323</v>
      </c>
      <c r="M47">
        <v>19</v>
      </c>
      <c r="N47">
        <f>VLOOKUP(K47,HO!K:L,2,)</f>
        <v>3.8888888888322981E-2</v>
      </c>
    </row>
    <row r="48" spans="1:14" x14ac:dyDescent="0.25">
      <c r="A48">
        <v>692052</v>
      </c>
      <c r="B48">
        <v>112</v>
      </c>
      <c r="C48">
        <v>79</v>
      </c>
      <c r="D48">
        <v>33</v>
      </c>
      <c r="E48">
        <v>692052</v>
      </c>
      <c r="F48">
        <f t="shared" si="0"/>
        <v>94</v>
      </c>
      <c r="G48">
        <v>93</v>
      </c>
      <c r="H48">
        <v>1</v>
      </c>
      <c r="I48">
        <v>692053</v>
      </c>
      <c r="J48">
        <v>563.03888888888832</v>
      </c>
      <c r="K48" s="97">
        <v>692052</v>
      </c>
      <c r="L48">
        <f t="shared" si="1"/>
        <v>8</v>
      </c>
      <c r="M48">
        <v>8</v>
      </c>
      <c r="N48">
        <f>VLOOKUP(K48,HO!K:L,2,)</f>
        <v>0</v>
      </c>
    </row>
    <row r="49" spans="1:14" x14ac:dyDescent="0.25">
      <c r="A49">
        <v>692172</v>
      </c>
      <c r="B49">
        <v>0</v>
      </c>
      <c r="C49">
        <v>0</v>
      </c>
      <c r="D49">
        <v>0</v>
      </c>
      <c r="E49">
        <v>692172</v>
      </c>
      <c r="F49">
        <f t="shared" si="0"/>
        <v>0</v>
      </c>
      <c r="G49">
        <v>0</v>
      </c>
      <c r="H49">
        <v>0</v>
      </c>
      <c r="I49">
        <v>692052</v>
      </c>
      <c r="J49">
        <v>46</v>
      </c>
      <c r="K49" s="97">
        <v>692172</v>
      </c>
      <c r="L49">
        <f t="shared" si="1"/>
        <v>0</v>
      </c>
      <c r="M49">
        <v>0</v>
      </c>
      <c r="N49">
        <f>VLOOKUP(K49,HO!K:L,2,)</f>
        <v>0</v>
      </c>
    </row>
    <row r="50" spans="1:14" x14ac:dyDescent="0.25">
      <c r="A50">
        <v>692090</v>
      </c>
      <c r="B50">
        <v>0</v>
      </c>
      <c r="C50">
        <v>0</v>
      </c>
      <c r="D50">
        <v>0</v>
      </c>
      <c r="E50">
        <v>692090</v>
      </c>
      <c r="F50">
        <f t="shared" si="0"/>
        <v>0</v>
      </c>
      <c r="G50">
        <v>0</v>
      </c>
      <c r="H50">
        <v>0</v>
      </c>
      <c r="I50">
        <v>692172</v>
      </c>
      <c r="J50">
        <v>0</v>
      </c>
      <c r="K50" s="97">
        <v>692090</v>
      </c>
      <c r="L50">
        <f t="shared" si="1"/>
        <v>0</v>
      </c>
      <c r="M50">
        <v>0</v>
      </c>
      <c r="N50">
        <f>VLOOKUP(K50,HO!K:L,2,)</f>
        <v>0</v>
      </c>
    </row>
    <row r="51" spans="1:14" x14ac:dyDescent="0.25">
      <c r="A51">
        <v>692335</v>
      </c>
      <c r="B51">
        <v>162</v>
      </c>
      <c r="C51">
        <v>83</v>
      </c>
      <c r="D51">
        <v>79</v>
      </c>
      <c r="E51">
        <v>692335</v>
      </c>
      <c r="F51">
        <f t="shared" si="0"/>
        <v>116</v>
      </c>
      <c r="G51">
        <v>104</v>
      </c>
      <c r="H51">
        <v>12</v>
      </c>
      <c r="I51">
        <v>692090</v>
      </c>
      <c r="J51">
        <v>0</v>
      </c>
      <c r="K51" s="97">
        <v>692335</v>
      </c>
      <c r="L51">
        <f t="shared" si="1"/>
        <v>54.78</v>
      </c>
      <c r="M51">
        <v>53</v>
      </c>
      <c r="N51">
        <f>VLOOKUP(K51,HO!K:L,2,)</f>
        <v>1.7800000000000011</v>
      </c>
    </row>
    <row r="52" spans="1:14" x14ac:dyDescent="0.25">
      <c r="A52" t="s">
        <v>231</v>
      </c>
      <c r="B52">
        <v>0</v>
      </c>
      <c r="C52">
        <v>0</v>
      </c>
      <c r="D52">
        <v>0</v>
      </c>
      <c r="E52" t="s">
        <v>231</v>
      </c>
      <c r="F52">
        <f t="shared" si="0"/>
        <v>0</v>
      </c>
      <c r="G52">
        <v>0</v>
      </c>
      <c r="H52">
        <v>0</v>
      </c>
      <c r="I52">
        <v>692335</v>
      </c>
      <c r="J52">
        <v>73</v>
      </c>
      <c r="K52" s="97" t="s">
        <v>231</v>
      </c>
      <c r="L52">
        <f t="shared" si="1"/>
        <v>0</v>
      </c>
      <c r="M52">
        <v>0</v>
      </c>
      <c r="N52">
        <f>VLOOKUP(K52,HO!K:L,2,)</f>
        <v>0</v>
      </c>
    </row>
    <row r="53" spans="1:14" x14ac:dyDescent="0.25">
      <c r="A53" t="s">
        <v>166</v>
      </c>
      <c r="B53">
        <v>70</v>
      </c>
      <c r="C53">
        <v>12</v>
      </c>
      <c r="D53">
        <v>58</v>
      </c>
      <c r="E53" t="s">
        <v>166</v>
      </c>
      <c r="F53">
        <f t="shared" si="0"/>
        <v>58</v>
      </c>
      <c r="G53">
        <v>0</v>
      </c>
      <c r="H53">
        <v>58</v>
      </c>
      <c r="I53" t="s">
        <v>231</v>
      </c>
      <c r="J53">
        <v>0</v>
      </c>
      <c r="K53" s="97" t="s">
        <v>166</v>
      </c>
      <c r="L53">
        <f t="shared" si="1"/>
        <v>40</v>
      </c>
      <c r="M53">
        <v>20</v>
      </c>
      <c r="N53">
        <f>VLOOKUP(K53,HO!K:L,2,)</f>
        <v>20</v>
      </c>
    </row>
    <row r="54" spans="1:14" x14ac:dyDescent="0.25">
      <c r="A54" t="s">
        <v>96</v>
      </c>
      <c r="B54">
        <v>7</v>
      </c>
      <c r="C54">
        <v>7</v>
      </c>
      <c r="D54">
        <v>0</v>
      </c>
      <c r="E54" t="s">
        <v>96</v>
      </c>
      <c r="F54">
        <f t="shared" si="0"/>
        <v>0</v>
      </c>
      <c r="G54">
        <v>0</v>
      </c>
      <c r="H54">
        <v>0</v>
      </c>
      <c r="I54" t="s">
        <v>166</v>
      </c>
      <c r="J54">
        <v>58</v>
      </c>
      <c r="K54" s="97" t="s">
        <v>96</v>
      </c>
      <c r="L54">
        <f t="shared" si="1"/>
        <v>64</v>
      </c>
      <c r="M54">
        <v>7</v>
      </c>
      <c r="N54">
        <f>VLOOKUP(K54,HO!K:L,2,)</f>
        <v>57</v>
      </c>
    </row>
    <row r="55" spans="1:14" x14ac:dyDescent="0.25">
      <c r="A55">
        <v>685850</v>
      </c>
      <c r="B55">
        <v>3</v>
      </c>
      <c r="C55">
        <v>0</v>
      </c>
      <c r="D55">
        <v>3</v>
      </c>
      <c r="E55">
        <v>685850</v>
      </c>
      <c r="F55">
        <f t="shared" si="0"/>
        <v>0</v>
      </c>
      <c r="G55">
        <v>0</v>
      </c>
      <c r="H55">
        <v>0</v>
      </c>
      <c r="I55" t="s">
        <v>96</v>
      </c>
      <c r="J55">
        <v>64</v>
      </c>
      <c r="K55" s="97">
        <v>685850</v>
      </c>
      <c r="L55">
        <f t="shared" si="1"/>
        <v>0</v>
      </c>
      <c r="M55">
        <v>0</v>
      </c>
      <c r="N55">
        <f>VLOOKUP(K55,HO!K:L,2,)</f>
        <v>0</v>
      </c>
    </row>
    <row r="56" spans="1:14" x14ac:dyDescent="0.25">
      <c r="A56">
        <v>692054</v>
      </c>
      <c r="B56">
        <v>655</v>
      </c>
      <c r="C56">
        <v>264</v>
      </c>
      <c r="D56">
        <v>391</v>
      </c>
      <c r="E56">
        <v>692054</v>
      </c>
      <c r="F56">
        <f t="shared" si="0"/>
        <v>290</v>
      </c>
      <c r="G56">
        <v>270</v>
      </c>
      <c r="H56">
        <v>20</v>
      </c>
      <c r="I56">
        <v>685850</v>
      </c>
      <c r="J56">
        <v>0</v>
      </c>
      <c r="K56" s="97">
        <v>692054</v>
      </c>
      <c r="L56">
        <f t="shared" si="1"/>
        <v>56</v>
      </c>
      <c r="M56">
        <v>56</v>
      </c>
      <c r="N56">
        <f>VLOOKUP(K56,HO!K:L,2,)</f>
        <v>0</v>
      </c>
    </row>
    <row r="57" spans="1:14" x14ac:dyDescent="0.25">
      <c r="A57">
        <v>692082</v>
      </c>
      <c r="B57">
        <v>0</v>
      </c>
      <c r="C57">
        <v>0</v>
      </c>
      <c r="D57">
        <v>0</v>
      </c>
      <c r="E57">
        <v>692082</v>
      </c>
      <c r="F57">
        <f t="shared" si="0"/>
        <v>0</v>
      </c>
      <c r="G57">
        <v>0</v>
      </c>
      <c r="H57">
        <v>0</v>
      </c>
      <c r="I57">
        <v>692054</v>
      </c>
      <c r="J57">
        <v>211</v>
      </c>
      <c r="K57" s="97">
        <v>692082</v>
      </c>
      <c r="L57">
        <f t="shared" si="1"/>
        <v>0</v>
      </c>
      <c r="M57">
        <v>0</v>
      </c>
      <c r="N57">
        <f>VLOOKUP(K57,HO!K:L,2,)</f>
        <v>0</v>
      </c>
    </row>
    <row r="58" spans="1:14" x14ac:dyDescent="0.25">
      <c r="A58">
        <v>724027</v>
      </c>
      <c r="B58">
        <v>0</v>
      </c>
      <c r="C58">
        <v>0</v>
      </c>
      <c r="D58">
        <v>0</v>
      </c>
      <c r="E58">
        <v>724027</v>
      </c>
      <c r="F58">
        <f t="shared" si="0"/>
        <v>0</v>
      </c>
      <c r="G58">
        <v>0</v>
      </c>
      <c r="H58">
        <v>0</v>
      </c>
      <c r="I58">
        <v>692082</v>
      </c>
      <c r="J58">
        <v>0</v>
      </c>
      <c r="K58" s="97">
        <v>724027</v>
      </c>
      <c r="L58">
        <f t="shared" si="1"/>
        <v>0</v>
      </c>
      <c r="M58">
        <v>0</v>
      </c>
      <c r="N58">
        <f>VLOOKUP(K58,HO!K:L,2,)</f>
        <v>0</v>
      </c>
    </row>
    <row r="59" spans="1:14" x14ac:dyDescent="0.25">
      <c r="A59">
        <v>793317</v>
      </c>
      <c r="B59">
        <v>51</v>
      </c>
      <c r="C59">
        <v>15</v>
      </c>
      <c r="D59">
        <v>36</v>
      </c>
      <c r="E59">
        <v>793317</v>
      </c>
      <c r="F59">
        <f t="shared" si="0"/>
        <v>12</v>
      </c>
      <c r="G59">
        <v>12</v>
      </c>
      <c r="H59">
        <v>0</v>
      </c>
      <c r="I59">
        <v>724027</v>
      </c>
      <c r="J59">
        <v>0</v>
      </c>
      <c r="K59" s="97">
        <v>793317</v>
      </c>
      <c r="L59">
        <f t="shared" si="1"/>
        <v>63</v>
      </c>
      <c r="M59">
        <v>10</v>
      </c>
      <c r="N59">
        <f>VLOOKUP(K59,HO!K:L,2,)</f>
        <v>53</v>
      </c>
    </row>
    <row r="60" spans="1:14" x14ac:dyDescent="0.25">
      <c r="A60">
        <v>692247</v>
      </c>
      <c r="B60">
        <v>5766</v>
      </c>
      <c r="C60">
        <v>2288</v>
      </c>
      <c r="D60">
        <v>3478</v>
      </c>
      <c r="E60">
        <v>692247</v>
      </c>
      <c r="F60">
        <f t="shared" si="0"/>
        <v>1052</v>
      </c>
      <c r="G60">
        <v>1030</v>
      </c>
      <c r="H60">
        <v>22</v>
      </c>
      <c r="I60">
        <v>793317</v>
      </c>
      <c r="J60">
        <v>12</v>
      </c>
      <c r="K60" s="97">
        <v>692247</v>
      </c>
      <c r="L60">
        <f t="shared" si="1"/>
        <v>2761</v>
      </c>
      <c r="M60">
        <v>2240</v>
      </c>
      <c r="N60">
        <f>VLOOKUP(K60,HO!K:L,2,)</f>
        <v>521</v>
      </c>
    </row>
    <row r="61" spans="1:14" x14ac:dyDescent="0.25">
      <c r="A61">
        <v>732728</v>
      </c>
      <c r="B61">
        <v>6</v>
      </c>
      <c r="C61">
        <v>0</v>
      </c>
      <c r="D61">
        <v>6</v>
      </c>
      <c r="E61">
        <v>732728</v>
      </c>
      <c r="F61">
        <f t="shared" si="0"/>
        <v>0</v>
      </c>
      <c r="G61">
        <v>0</v>
      </c>
      <c r="H61">
        <v>0</v>
      </c>
      <c r="I61">
        <v>692247</v>
      </c>
      <c r="J61">
        <v>768</v>
      </c>
      <c r="K61" s="97">
        <v>732728</v>
      </c>
      <c r="L61">
        <f t="shared" si="1"/>
        <v>0</v>
      </c>
      <c r="M61">
        <v>0</v>
      </c>
      <c r="N61">
        <f>VLOOKUP(K61,HO!K:L,2,)</f>
        <v>0</v>
      </c>
    </row>
    <row r="62" spans="1:14" x14ac:dyDescent="0.25">
      <c r="A62">
        <v>692249</v>
      </c>
      <c r="B62">
        <v>10414</v>
      </c>
      <c r="C62">
        <v>3761</v>
      </c>
      <c r="D62">
        <v>6653</v>
      </c>
      <c r="E62">
        <v>692249</v>
      </c>
      <c r="F62">
        <f t="shared" si="0"/>
        <v>1890</v>
      </c>
      <c r="G62">
        <v>1889</v>
      </c>
      <c r="H62">
        <v>1</v>
      </c>
      <c r="I62">
        <v>732728</v>
      </c>
      <c r="J62">
        <v>0</v>
      </c>
      <c r="K62" s="97">
        <v>692249</v>
      </c>
      <c r="L62">
        <f t="shared" si="1"/>
        <v>3483</v>
      </c>
      <c r="M62">
        <v>3477</v>
      </c>
      <c r="N62">
        <f>VLOOKUP(K62,HO!K:L,2,)</f>
        <v>6</v>
      </c>
    </row>
    <row r="63" spans="1:14" x14ac:dyDescent="0.25">
      <c r="A63">
        <v>772588</v>
      </c>
      <c r="B63">
        <v>0</v>
      </c>
      <c r="C63">
        <v>0</v>
      </c>
      <c r="D63">
        <v>0</v>
      </c>
      <c r="E63">
        <v>772588</v>
      </c>
      <c r="F63">
        <f t="shared" si="0"/>
        <v>0</v>
      </c>
      <c r="G63">
        <v>0</v>
      </c>
      <c r="H63">
        <v>0</v>
      </c>
      <c r="I63">
        <v>692249</v>
      </c>
      <c r="J63">
        <v>1011</v>
      </c>
      <c r="K63" s="97">
        <v>772588</v>
      </c>
      <c r="L63">
        <f t="shared" si="1"/>
        <v>0</v>
      </c>
      <c r="M63">
        <v>0</v>
      </c>
      <c r="N63">
        <f>VLOOKUP(K63,HO!K:L,2,)</f>
        <v>0</v>
      </c>
    </row>
    <row r="64" spans="1:14" x14ac:dyDescent="0.25">
      <c r="A64">
        <v>724026</v>
      </c>
      <c r="B64">
        <v>93</v>
      </c>
      <c r="C64">
        <v>8</v>
      </c>
      <c r="D64">
        <v>85</v>
      </c>
      <c r="E64">
        <v>724026</v>
      </c>
      <c r="F64">
        <f t="shared" si="0"/>
        <v>11</v>
      </c>
      <c r="G64">
        <v>11</v>
      </c>
      <c r="H64">
        <v>0</v>
      </c>
      <c r="I64">
        <v>772588</v>
      </c>
      <c r="J64">
        <v>0</v>
      </c>
      <c r="K64" s="97">
        <v>724026</v>
      </c>
      <c r="L64">
        <f t="shared" si="1"/>
        <v>2</v>
      </c>
      <c r="M64">
        <v>2</v>
      </c>
      <c r="N64">
        <f>VLOOKUP(K64,HO!K:L,2,)</f>
        <v>0</v>
      </c>
    </row>
    <row r="65" spans="1:14" x14ac:dyDescent="0.25">
      <c r="A65">
        <v>691970</v>
      </c>
      <c r="B65">
        <v>585</v>
      </c>
      <c r="C65">
        <v>410</v>
      </c>
      <c r="D65">
        <v>175</v>
      </c>
      <c r="E65">
        <v>691970</v>
      </c>
      <c r="F65">
        <f t="shared" si="0"/>
        <v>411</v>
      </c>
      <c r="G65">
        <v>411</v>
      </c>
      <c r="H65">
        <v>0</v>
      </c>
      <c r="I65">
        <v>724026</v>
      </c>
      <c r="J65">
        <v>8</v>
      </c>
      <c r="K65" s="97">
        <v>691970</v>
      </c>
      <c r="L65">
        <f t="shared" si="1"/>
        <v>203</v>
      </c>
      <c r="M65">
        <v>203</v>
      </c>
      <c r="N65">
        <f>VLOOKUP(K65,HO!K:L,2,)</f>
        <v>0</v>
      </c>
    </row>
    <row r="66" spans="1:14" x14ac:dyDescent="0.25">
      <c r="A66">
        <v>691870</v>
      </c>
      <c r="B66">
        <v>310</v>
      </c>
      <c r="C66">
        <v>0</v>
      </c>
      <c r="D66">
        <v>310</v>
      </c>
      <c r="E66">
        <v>691870</v>
      </c>
      <c r="F66">
        <f t="shared" ref="F66:F129" si="2">G66+H66</f>
        <v>301</v>
      </c>
      <c r="G66">
        <v>0</v>
      </c>
      <c r="H66">
        <v>301</v>
      </c>
      <c r="I66">
        <v>691970</v>
      </c>
      <c r="J66">
        <v>370</v>
      </c>
      <c r="K66" s="97">
        <v>691870</v>
      </c>
      <c r="L66">
        <f t="shared" ref="L66:L129" si="3">M66+N66</f>
        <v>294</v>
      </c>
      <c r="M66">
        <v>0</v>
      </c>
      <c r="N66">
        <f>VLOOKUP(K66,HO!K:L,2,)</f>
        <v>294</v>
      </c>
    </row>
    <row r="67" spans="1:14" x14ac:dyDescent="0.25">
      <c r="A67">
        <v>692051</v>
      </c>
      <c r="B67">
        <v>248</v>
      </c>
      <c r="C67">
        <v>0</v>
      </c>
      <c r="D67">
        <v>248</v>
      </c>
      <c r="E67">
        <v>692051</v>
      </c>
      <c r="F67">
        <f t="shared" si="2"/>
        <v>238</v>
      </c>
      <c r="G67">
        <v>0</v>
      </c>
      <c r="H67">
        <v>238</v>
      </c>
      <c r="I67">
        <v>691870</v>
      </c>
      <c r="J67">
        <v>299</v>
      </c>
      <c r="K67" s="97">
        <v>692051</v>
      </c>
      <c r="L67">
        <f t="shared" si="3"/>
        <v>237</v>
      </c>
      <c r="M67">
        <v>0</v>
      </c>
      <c r="N67">
        <f>VLOOKUP(K67,HO!K:L,2,)</f>
        <v>237</v>
      </c>
    </row>
    <row r="68" spans="1:14" x14ac:dyDescent="0.25">
      <c r="A68">
        <v>692128</v>
      </c>
      <c r="B68">
        <v>264</v>
      </c>
      <c r="C68">
        <v>74</v>
      </c>
      <c r="D68">
        <v>190</v>
      </c>
      <c r="E68">
        <v>692128</v>
      </c>
      <c r="F68">
        <f t="shared" si="2"/>
        <v>203</v>
      </c>
      <c r="G68">
        <v>57</v>
      </c>
      <c r="H68">
        <v>146</v>
      </c>
      <c r="I68">
        <v>692051</v>
      </c>
      <c r="J68">
        <v>238</v>
      </c>
      <c r="K68" s="97">
        <v>692128</v>
      </c>
      <c r="L68">
        <f t="shared" si="3"/>
        <v>111</v>
      </c>
      <c r="M68">
        <v>66</v>
      </c>
      <c r="N68">
        <f>VLOOKUP(K68,HO!K:L,2,)</f>
        <v>45</v>
      </c>
    </row>
    <row r="69" spans="1:14" x14ac:dyDescent="0.25">
      <c r="A69">
        <v>692171</v>
      </c>
      <c r="B69">
        <v>102</v>
      </c>
      <c r="C69">
        <v>102</v>
      </c>
      <c r="D69">
        <v>0</v>
      </c>
      <c r="E69">
        <v>692171</v>
      </c>
      <c r="F69">
        <f t="shared" si="2"/>
        <v>91</v>
      </c>
      <c r="G69">
        <v>91</v>
      </c>
      <c r="H69">
        <v>0</v>
      </c>
      <c r="I69">
        <v>692128</v>
      </c>
      <c r="J69">
        <v>193</v>
      </c>
      <c r="K69" s="97">
        <v>692171</v>
      </c>
      <c r="L69">
        <f t="shared" si="3"/>
        <v>68</v>
      </c>
      <c r="M69">
        <v>68</v>
      </c>
      <c r="N69">
        <f>VLOOKUP(K69,HO!K:L,2,)</f>
        <v>0</v>
      </c>
    </row>
    <row r="70" spans="1:14" x14ac:dyDescent="0.25">
      <c r="A70">
        <v>789360</v>
      </c>
      <c r="B70">
        <v>1749</v>
      </c>
      <c r="C70">
        <v>593</v>
      </c>
      <c r="D70">
        <v>1156</v>
      </c>
      <c r="E70">
        <v>789360</v>
      </c>
      <c r="F70">
        <f t="shared" si="2"/>
        <v>1123</v>
      </c>
      <c r="G70">
        <v>375</v>
      </c>
      <c r="H70">
        <v>748</v>
      </c>
      <c r="I70">
        <v>692171</v>
      </c>
      <c r="J70">
        <v>91</v>
      </c>
      <c r="K70" s="97">
        <v>789360</v>
      </c>
      <c r="L70">
        <f t="shared" si="3"/>
        <v>1116</v>
      </c>
      <c r="M70">
        <v>355</v>
      </c>
      <c r="N70">
        <f>VLOOKUP(K70,HO!K:L,2,)</f>
        <v>761</v>
      </c>
    </row>
    <row r="71" spans="1:14" x14ac:dyDescent="0.25">
      <c r="A71">
        <v>692180</v>
      </c>
      <c r="B71">
        <v>2</v>
      </c>
      <c r="C71">
        <v>2</v>
      </c>
      <c r="D71">
        <v>0</v>
      </c>
      <c r="E71">
        <v>692180</v>
      </c>
      <c r="F71">
        <f t="shared" si="2"/>
        <v>2</v>
      </c>
      <c r="G71">
        <v>2</v>
      </c>
      <c r="H71">
        <v>0</v>
      </c>
      <c r="I71">
        <v>789360</v>
      </c>
      <c r="J71">
        <v>1159</v>
      </c>
      <c r="K71" s="97">
        <v>692180</v>
      </c>
      <c r="L71">
        <f t="shared" si="3"/>
        <v>1</v>
      </c>
      <c r="M71">
        <v>1</v>
      </c>
      <c r="N71">
        <f>VLOOKUP(K71,HO!K:L,2,)</f>
        <v>0</v>
      </c>
    </row>
    <row r="72" spans="1:14" x14ac:dyDescent="0.25">
      <c r="A72">
        <v>686031</v>
      </c>
      <c r="B72">
        <v>239</v>
      </c>
      <c r="C72">
        <v>6</v>
      </c>
      <c r="D72">
        <v>233</v>
      </c>
      <c r="E72">
        <v>686031</v>
      </c>
      <c r="F72">
        <f t="shared" si="2"/>
        <v>149</v>
      </c>
      <c r="G72">
        <v>6</v>
      </c>
      <c r="H72">
        <v>143</v>
      </c>
      <c r="I72">
        <v>692180</v>
      </c>
      <c r="J72">
        <v>2</v>
      </c>
      <c r="K72" s="97">
        <v>686031</v>
      </c>
      <c r="L72">
        <f t="shared" si="3"/>
        <v>119</v>
      </c>
      <c r="M72">
        <v>0</v>
      </c>
      <c r="N72">
        <f>VLOOKUP(K72,HO!K:L,2,)</f>
        <v>119</v>
      </c>
    </row>
    <row r="73" spans="1:14" x14ac:dyDescent="0.25">
      <c r="A73">
        <v>692173</v>
      </c>
      <c r="B73">
        <v>0</v>
      </c>
      <c r="C73">
        <v>0</v>
      </c>
      <c r="D73">
        <v>0</v>
      </c>
      <c r="E73">
        <v>692173</v>
      </c>
      <c r="F73">
        <f t="shared" si="2"/>
        <v>0</v>
      </c>
      <c r="G73">
        <v>0</v>
      </c>
      <c r="H73">
        <v>0</v>
      </c>
      <c r="I73">
        <v>686031</v>
      </c>
      <c r="J73">
        <v>143</v>
      </c>
      <c r="K73" s="97">
        <v>692173</v>
      </c>
      <c r="L73">
        <f t="shared" si="3"/>
        <v>0</v>
      </c>
      <c r="M73">
        <v>0</v>
      </c>
      <c r="N73">
        <f>VLOOKUP(K73,HO!K:L,2,)</f>
        <v>0</v>
      </c>
    </row>
    <row r="74" spans="1:14" x14ac:dyDescent="0.25">
      <c r="A74">
        <v>691918</v>
      </c>
      <c r="B74">
        <v>34</v>
      </c>
      <c r="C74">
        <v>5</v>
      </c>
      <c r="D74">
        <v>29</v>
      </c>
      <c r="E74">
        <v>691918</v>
      </c>
      <c r="F74">
        <f t="shared" si="2"/>
        <v>22</v>
      </c>
      <c r="G74">
        <v>3</v>
      </c>
      <c r="H74">
        <v>19</v>
      </c>
      <c r="I74">
        <v>692173</v>
      </c>
      <c r="J74">
        <v>0</v>
      </c>
      <c r="K74" s="97">
        <v>691918</v>
      </c>
      <c r="L74">
        <f t="shared" si="3"/>
        <v>22</v>
      </c>
      <c r="M74">
        <v>3</v>
      </c>
      <c r="N74">
        <f>VLOOKUP(K74,HO!K:L,2,)</f>
        <v>19</v>
      </c>
    </row>
    <row r="75" spans="1:14" x14ac:dyDescent="0.25">
      <c r="A75">
        <v>807562</v>
      </c>
      <c r="B75">
        <v>16</v>
      </c>
      <c r="C75">
        <v>0</v>
      </c>
      <c r="D75">
        <v>16</v>
      </c>
      <c r="E75">
        <v>807562</v>
      </c>
      <c r="F75">
        <f t="shared" si="2"/>
        <v>0</v>
      </c>
      <c r="G75">
        <v>0</v>
      </c>
      <c r="H75">
        <v>0</v>
      </c>
      <c r="I75">
        <v>691918</v>
      </c>
      <c r="J75">
        <v>22</v>
      </c>
      <c r="K75" s="97">
        <v>807562</v>
      </c>
      <c r="L75">
        <f t="shared" si="3"/>
        <v>0</v>
      </c>
      <c r="M75">
        <v>0</v>
      </c>
      <c r="N75">
        <f>VLOOKUP(K75,HO!K:L,2,)</f>
        <v>0</v>
      </c>
    </row>
    <row r="76" spans="1:14" x14ac:dyDescent="0.25">
      <c r="A76">
        <v>692085</v>
      </c>
      <c r="B76">
        <v>2</v>
      </c>
      <c r="C76">
        <v>0</v>
      </c>
      <c r="D76">
        <v>2</v>
      </c>
      <c r="E76">
        <v>692085</v>
      </c>
      <c r="F76">
        <f t="shared" si="2"/>
        <v>2</v>
      </c>
      <c r="G76">
        <v>0</v>
      </c>
      <c r="H76">
        <v>2</v>
      </c>
      <c r="I76">
        <v>807562</v>
      </c>
      <c r="J76">
        <v>0</v>
      </c>
      <c r="K76" s="97">
        <v>692085</v>
      </c>
      <c r="L76">
        <f t="shared" si="3"/>
        <v>2</v>
      </c>
      <c r="M76">
        <v>0</v>
      </c>
      <c r="N76">
        <f>VLOOKUP(K76,HO!K:L,2,)</f>
        <v>2</v>
      </c>
    </row>
    <row r="77" spans="1:14" x14ac:dyDescent="0.25">
      <c r="A77">
        <v>692100</v>
      </c>
      <c r="B77">
        <v>14</v>
      </c>
      <c r="C77">
        <v>3</v>
      </c>
      <c r="D77">
        <v>11</v>
      </c>
      <c r="E77">
        <v>692100</v>
      </c>
      <c r="F77">
        <f t="shared" si="2"/>
        <v>14</v>
      </c>
      <c r="G77">
        <v>3</v>
      </c>
      <c r="H77">
        <v>11</v>
      </c>
      <c r="I77">
        <v>692085</v>
      </c>
      <c r="J77">
        <v>2</v>
      </c>
      <c r="K77" s="97">
        <v>692100</v>
      </c>
      <c r="L77">
        <f t="shared" si="3"/>
        <v>14</v>
      </c>
      <c r="M77">
        <v>5</v>
      </c>
      <c r="N77">
        <f>VLOOKUP(K77,HO!K:L,2,)</f>
        <v>9</v>
      </c>
    </row>
    <row r="78" spans="1:14" x14ac:dyDescent="0.25">
      <c r="A78">
        <v>692099</v>
      </c>
      <c r="B78">
        <v>6</v>
      </c>
      <c r="C78">
        <v>0</v>
      </c>
      <c r="D78">
        <v>6</v>
      </c>
      <c r="E78">
        <v>692099</v>
      </c>
      <c r="F78">
        <f t="shared" si="2"/>
        <v>6</v>
      </c>
      <c r="G78">
        <v>0</v>
      </c>
      <c r="H78">
        <v>6</v>
      </c>
      <c r="I78">
        <v>692100</v>
      </c>
      <c r="J78">
        <v>14</v>
      </c>
      <c r="K78" s="97">
        <v>692099</v>
      </c>
      <c r="L78">
        <f t="shared" si="3"/>
        <v>0</v>
      </c>
      <c r="M78">
        <v>0</v>
      </c>
      <c r="N78">
        <f>VLOOKUP(K78,HO!K:L,2,)</f>
        <v>0</v>
      </c>
    </row>
    <row r="79" spans="1:14" x14ac:dyDescent="0.25">
      <c r="A79">
        <v>692333</v>
      </c>
      <c r="B79">
        <v>141</v>
      </c>
      <c r="C79">
        <v>115</v>
      </c>
      <c r="D79">
        <v>26</v>
      </c>
      <c r="E79">
        <v>692333</v>
      </c>
      <c r="F79">
        <f t="shared" si="2"/>
        <v>119</v>
      </c>
      <c r="G79">
        <v>119</v>
      </c>
      <c r="H79">
        <v>0</v>
      </c>
      <c r="I79">
        <v>692099</v>
      </c>
      <c r="J79">
        <v>6</v>
      </c>
      <c r="K79" s="97">
        <v>692333</v>
      </c>
      <c r="L79">
        <f t="shared" si="3"/>
        <v>113</v>
      </c>
      <c r="M79">
        <v>64</v>
      </c>
      <c r="N79">
        <f>VLOOKUP(K79,HO!K:L,2,)</f>
        <v>49</v>
      </c>
    </row>
    <row r="80" spans="1:14" x14ac:dyDescent="0.25">
      <c r="A80" t="s">
        <v>707</v>
      </c>
      <c r="B80">
        <v>51</v>
      </c>
      <c r="C80">
        <v>17</v>
      </c>
      <c r="D80">
        <v>34</v>
      </c>
      <c r="E80" t="s">
        <v>707</v>
      </c>
      <c r="F80">
        <f t="shared" si="2"/>
        <v>27</v>
      </c>
      <c r="G80">
        <v>17</v>
      </c>
      <c r="H80">
        <v>10</v>
      </c>
      <c r="I80">
        <v>692333</v>
      </c>
      <c r="J80">
        <v>81</v>
      </c>
      <c r="K80" s="97" t="s">
        <v>707</v>
      </c>
      <c r="L80">
        <f t="shared" si="3"/>
        <v>26</v>
      </c>
      <c r="M80">
        <v>23</v>
      </c>
      <c r="N80">
        <f>VLOOKUP(K80,HO!K:L,2,)</f>
        <v>3</v>
      </c>
    </row>
    <row r="81" spans="1:14" x14ac:dyDescent="0.25">
      <c r="A81">
        <v>691849</v>
      </c>
      <c r="B81">
        <v>1</v>
      </c>
      <c r="C81">
        <v>0</v>
      </c>
      <c r="D81">
        <v>1</v>
      </c>
      <c r="E81">
        <v>691849</v>
      </c>
      <c r="F81">
        <f t="shared" si="2"/>
        <v>1</v>
      </c>
      <c r="G81">
        <v>0</v>
      </c>
      <c r="H81">
        <v>1</v>
      </c>
      <c r="I81" t="s">
        <v>707</v>
      </c>
      <c r="J81">
        <v>86</v>
      </c>
      <c r="K81" s="97">
        <v>691849</v>
      </c>
      <c r="L81">
        <f t="shared" si="3"/>
        <v>1</v>
      </c>
      <c r="M81">
        <v>0</v>
      </c>
      <c r="N81">
        <f>VLOOKUP(K81,HO!K:L,2,)</f>
        <v>1</v>
      </c>
    </row>
    <row r="82" spans="1:14" x14ac:dyDescent="0.25">
      <c r="A82" t="s">
        <v>107</v>
      </c>
      <c r="B82">
        <v>406</v>
      </c>
      <c r="C82">
        <v>235</v>
      </c>
      <c r="D82">
        <v>171</v>
      </c>
      <c r="E82" t="s">
        <v>107</v>
      </c>
      <c r="F82">
        <f t="shared" si="2"/>
        <v>299</v>
      </c>
      <c r="G82">
        <v>202</v>
      </c>
      <c r="H82">
        <v>97</v>
      </c>
      <c r="I82">
        <v>691849</v>
      </c>
      <c r="J82">
        <v>1</v>
      </c>
      <c r="K82" s="97" t="s">
        <v>107</v>
      </c>
      <c r="L82">
        <f t="shared" si="3"/>
        <v>158</v>
      </c>
      <c r="M82">
        <v>158</v>
      </c>
      <c r="N82">
        <f>VLOOKUP(K82,HO!K:L,2,)</f>
        <v>0</v>
      </c>
    </row>
    <row r="83" spans="1:14" x14ac:dyDescent="0.25">
      <c r="A83">
        <v>841092</v>
      </c>
      <c r="B83">
        <v>8</v>
      </c>
      <c r="C83">
        <v>0</v>
      </c>
      <c r="D83">
        <v>8</v>
      </c>
      <c r="E83">
        <v>841092</v>
      </c>
      <c r="F83">
        <f t="shared" si="2"/>
        <v>0</v>
      </c>
      <c r="G83">
        <v>0</v>
      </c>
      <c r="H83">
        <v>0</v>
      </c>
      <c r="I83" t="s">
        <v>107</v>
      </c>
      <c r="J83">
        <v>282</v>
      </c>
      <c r="K83" s="97">
        <v>841092</v>
      </c>
      <c r="L83">
        <f t="shared" si="3"/>
        <v>0</v>
      </c>
      <c r="M83">
        <v>0</v>
      </c>
      <c r="N83">
        <f>VLOOKUP(K83,HO!K:L,2,)</f>
        <v>0</v>
      </c>
    </row>
    <row r="84" spans="1:14" x14ac:dyDescent="0.25">
      <c r="A84" t="s">
        <v>236</v>
      </c>
      <c r="B84">
        <v>0</v>
      </c>
      <c r="C84">
        <v>0</v>
      </c>
      <c r="D84">
        <v>0</v>
      </c>
      <c r="E84" t="s">
        <v>236</v>
      </c>
      <c r="F84">
        <f t="shared" si="2"/>
        <v>0</v>
      </c>
      <c r="G84">
        <v>0</v>
      </c>
      <c r="H84">
        <v>0</v>
      </c>
      <c r="I84">
        <v>841092</v>
      </c>
      <c r="J84">
        <v>0</v>
      </c>
      <c r="K84" s="97" t="s">
        <v>236</v>
      </c>
      <c r="L84">
        <f t="shared" si="3"/>
        <v>0</v>
      </c>
      <c r="M84">
        <v>0</v>
      </c>
      <c r="N84">
        <f>VLOOKUP(K84,HO!K:L,2,)</f>
        <v>0</v>
      </c>
    </row>
    <row r="85" spans="1:14" x14ac:dyDescent="0.25">
      <c r="A85">
        <v>804723</v>
      </c>
      <c r="B85">
        <v>0.13333333333332575</v>
      </c>
      <c r="C85">
        <v>0</v>
      </c>
      <c r="D85">
        <v>0.13333333333332575</v>
      </c>
      <c r="E85">
        <v>804723</v>
      </c>
      <c r="F85">
        <f t="shared" si="2"/>
        <v>-7.5772721430666934E-15</v>
      </c>
      <c r="G85">
        <v>0</v>
      </c>
      <c r="H85">
        <v>-7.5772721430666934E-15</v>
      </c>
      <c r="I85" t="s">
        <v>236</v>
      </c>
      <c r="J85">
        <v>0</v>
      </c>
      <c r="K85" s="97">
        <v>804723</v>
      </c>
      <c r="L85">
        <f t="shared" si="3"/>
        <v>-7.5772721430666934E-15</v>
      </c>
      <c r="M85">
        <v>0</v>
      </c>
      <c r="N85">
        <f>VLOOKUP(K85,HO!K:L,2,)</f>
        <v>-7.5772721430666934E-15</v>
      </c>
    </row>
    <row r="86" spans="1:14" x14ac:dyDescent="0.25">
      <c r="A86">
        <v>795005</v>
      </c>
      <c r="B86">
        <v>45</v>
      </c>
      <c r="C86">
        <v>1</v>
      </c>
      <c r="D86">
        <v>44</v>
      </c>
      <c r="E86">
        <v>795005</v>
      </c>
      <c r="F86">
        <f t="shared" si="2"/>
        <v>20</v>
      </c>
      <c r="G86">
        <v>19</v>
      </c>
      <c r="H86">
        <v>1</v>
      </c>
      <c r="I86">
        <v>804723</v>
      </c>
      <c r="J86">
        <v>-7.5772721430666934E-15</v>
      </c>
      <c r="K86" s="97">
        <v>795005</v>
      </c>
      <c r="L86">
        <f t="shared" si="3"/>
        <v>16</v>
      </c>
      <c r="M86">
        <v>15</v>
      </c>
      <c r="N86">
        <f>VLOOKUP(K86,HO!K:L,2,)</f>
        <v>1</v>
      </c>
    </row>
    <row r="87" spans="1:14" x14ac:dyDescent="0.25">
      <c r="A87">
        <v>841078</v>
      </c>
      <c r="B87">
        <v>11</v>
      </c>
      <c r="C87">
        <v>7</v>
      </c>
      <c r="D87">
        <v>4</v>
      </c>
      <c r="E87">
        <v>841078</v>
      </c>
      <c r="F87">
        <f t="shared" si="2"/>
        <v>6</v>
      </c>
      <c r="G87">
        <v>6</v>
      </c>
      <c r="H87">
        <v>0</v>
      </c>
      <c r="I87">
        <v>795005</v>
      </c>
      <c r="J87">
        <v>17</v>
      </c>
      <c r="K87" s="97">
        <v>841078</v>
      </c>
      <c r="L87">
        <f t="shared" si="3"/>
        <v>5</v>
      </c>
      <c r="M87">
        <v>5</v>
      </c>
      <c r="N87">
        <f>VLOOKUP(K87,HO!K:L,2,)</f>
        <v>0</v>
      </c>
    </row>
    <row r="88" spans="1:14" x14ac:dyDescent="0.25">
      <c r="A88" t="s">
        <v>76</v>
      </c>
      <c r="B88">
        <v>21</v>
      </c>
      <c r="C88">
        <v>2</v>
      </c>
      <c r="D88">
        <v>19</v>
      </c>
      <c r="E88" t="s">
        <v>76</v>
      </c>
      <c r="F88">
        <f t="shared" si="2"/>
        <v>17</v>
      </c>
      <c r="G88">
        <v>0</v>
      </c>
      <c r="H88">
        <v>17</v>
      </c>
      <c r="I88">
        <v>841078</v>
      </c>
      <c r="J88">
        <v>5</v>
      </c>
      <c r="K88" s="97" t="s">
        <v>76</v>
      </c>
      <c r="L88">
        <f t="shared" si="3"/>
        <v>17</v>
      </c>
      <c r="M88">
        <v>0</v>
      </c>
      <c r="N88">
        <f>VLOOKUP(K88,HO!K:L,2,)</f>
        <v>17</v>
      </c>
    </row>
    <row r="89" spans="1:14" x14ac:dyDescent="0.25">
      <c r="A89">
        <v>844573</v>
      </c>
      <c r="B89">
        <v>6651</v>
      </c>
      <c r="C89">
        <v>3109</v>
      </c>
      <c r="D89">
        <v>3542</v>
      </c>
      <c r="E89">
        <v>844573</v>
      </c>
      <c r="F89">
        <f t="shared" si="2"/>
        <v>2075</v>
      </c>
      <c r="G89">
        <v>2075</v>
      </c>
      <c r="H89">
        <v>0</v>
      </c>
      <c r="I89" t="s">
        <v>76</v>
      </c>
      <c r="J89">
        <v>17</v>
      </c>
      <c r="K89" s="97">
        <v>844573</v>
      </c>
      <c r="L89">
        <f t="shared" si="3"/>
        <v>411</v>
      </c>
      <c r="M89">
        <v>398</v>
      </c>
      <c r="N89">
        <f>VLOOKUP(K89,HO!K:L,2,)</f>
        <v>13</v>
      </c>
    </row>
    <row r="90" spans="1:14" x14ac:dyDescent="0.25">
      <c r="A90" t="s">
        <v>713</v>
      </c>
      <c r="B90">
        <v>2</v>
      </c>
      <c r="C90">
        <v>0</v>
      </c>
      <c r="D90">
        <v>2</v>
      </c>
      <c r="E90" t="s">
        <v>713</v>
      </c>
      <c r="F90">
        <f t="shared" si="2"/>
        <v>0</v>
      </c>
      <c r="G90">
        <v>0</v>
      </c>
      <c r="H90">
        <v>0</v>
      </c>
      <c r="I90">
        <v>844573</v>
      </c>
      <c r="J90">
        <v>3190</v>
      </c>
      <c r="K90" s="97" t="s">
        <v>713</v>
      </c>
      <c r="L90">
        <f t="shared" si="3"/>
        <v>0</v>
      </c>
      <c r="M90">
        <v>0</v>
      </c>
      <c r="N90">
        <f>VLOOKUP(K90,HO!K:L,2,)</f>
        <v>0</v>
      </c>
    </row>
    <row r="91" spans="1:14" x14ac:dyDescent="0.25">
      <c r="A91" t="s">
        <v>714</v>
      </c>
      <c r="B91">
        <v>2</v>
      </c>
      <c r="C91">
        <v>0</v>
      </c>
      <c r="D91">
        <v>2</v>
      </c>
      <c r="E91" t="s">
        <v>714</v>
      </c>
      <c r="F91">
        <f t="shared" si="2"/>
        <v>0</v>
      </c>
      <c r="G91">
        <v>0</v>
      </c>
      <c r="H91">
        <v>0</v>
      </c>
      <c r="I91" t="s">
        <v>713</v>
      </c>
      <c r="J91">
        <v>0</v>
      </c>
      <c r="K91" s="97" t="s">
        <v>714</v>
      </c>
      <c r="L91">
        <f t="shared" si="3"/>
        <v>0</v>
      </c>
      <c r="M91">
        <v>0</v>
      </c>
      <c r="N91">
        <f>VLOOKUP(K91,HO!K:L,2,)</f>
        <v>0</v>
      </c>
    </row>
    <row r="92" spans="1:14" x14ac:dyDescent="0.25">
      <c r="A92" t="s">
        <v>715</v>
      </c>
      <c r="B92">
        <v>4</v>
      </c>
      <c r="C92">
        <v>0</v>
      </c>
      <c r="D92">
        <v>4</v>
      </c>
      <c r="E92" t="s">
        <v>715</v>
      </c>
      <c r="F92">
        <f t="shared" si="2"/>
        <v>0</v>
      </c>
      <c r="G92">
        <v>0</v>
      </c>
      <c r="H92">
        <v>0</v>
      </c>
      <c r="I92" t="s">
        <v>714</v>
      </c>
      <c r="J92">
        <v>0</v>
      </c>
      <c r="K92" s="97" t="s">
        <v>715</v>
      </c>
      <c r="L92">
        <f t="shared" si="3"/>
        <v>0</v>
      </c>
      <c r="M92">
        <v>0</v>
      </c>
      <c r="N92">
        <f>VLOOKUP(K92,HO!K:L,2,)</f>
        <v>0</v>
      </c>
    </row>
    <row r="93" spans="1:14" x14ac:dyDescent="0.25">
      <c r="A93" t="s">
        <v>716</v>
      </c>
      <c r="B93">
        <v>3</v>
      </c>
      <c r="C93">
        <v>0</v>
      </c>
      <c r="D93">
        <v>3</v>
      </c>
      <c r="E93" t="s">
        <v>716</v>
      </c>
      <c r="F93">
        <f t="shared" si="2"/>
        <v>0</v>
      </c>
      <c r="G93">
        <v>0</v>
      </c>
      <c r="H93">
        <v>0</v>
      </c>
      <c r="I93" t="s">
        <v>715</v>
      </c>
      <c r="J93">
        <v>0</v>
      </c>
      <c r="K93" s="97" t="s">
        <v>716</v>
      </c>
      <c r="L93">
        <f t="shared" si="3"/>
        <v>0</v>
      </c>
      <c r="M93">
        <v>0</v>
      </c>
      <c r="N93">
        <f>VLOOKUP(K93,HO!K:L,2,)</f>
        <v>0</v>
      </c>
    </row>
    <row r="94" spans="1:14" x14ac:dyDescent="0.25">
      <c r="A94" t="s">
        <v>717</v>
      </c>
      <c r="B94">
        <v>2</v>
      </c>
      <c r="C94">
        <v>0</v>
      </c>
      <c r="D94">
        <v>2</v>
      </c>
      <c r="E94" t="s">
        <v>717</v>
      </c>
      <c r="F94">
        <f t="shared" si="2"/>
        <v>0</v>
      </c>
      <c r="G94">
        <v>0</v>
      </c>
      <c r="H94">
        <v>0</v>
      </c>
      <c r="I94" t="s">
        <v>716</v>
      </c>
      <c r="J94">
        <v>0</v>
      </c>
      <c r="K94" s="97" t="s">
        <v>717</v>
      </c>
      <c r="L94">
        <f t="shared" si="3"/>
        <v>0</v>
      </c>
      <c r="M94">
        <v>0</v>
      </c>
      <c r="N94">
        <f>VLOOKUP(K94,HO!K:L,2,)</f>
        <v>0</v>
      </c>
    </row>
    <row r="95" spans="1:14" x14ac:dyDescent="0.25">
      <c r="A95" t="s">
        <v>718</v>
      </c>
      <c r="B95">
        <v>1</v>
      </c>
      <c r="C95">
        <v>0</v>
      </c>
      <c r="D95">
        <v>1</v>
      </c>
      <c r="E95" t="s">
        <v>718</v>
      </c>
      <c r="F95">
        <f t="shared" si="2"/>
        <v>0</v>
      </c>
      <c r="G95">
        <v>0</v>
      </c>
      <c r="H95">
        <v>0</v>
      </c>
      <c r="I95" t="s">
        <v>717</v>
      </c>
      <c r="J95">
        <v>0</v>
      </c>
      <c r="K95" s="97" t="s">
        <v>718</v>
      </c>
      <c r="L95">
        <f t="shared" si="3"/>
        <v>0</v>
      </c>
      <c r="M95">
        <v>0</v>
      </c>
      <c r="N95">
        <f>VLOOKUP(K95,HO!K:L,2,)</f>
        <v>0</v>
      </c>
    </row>
    <row r="96" spans="1:14" x14ac:dyDescent="0.25">
      <c r="A96" t="s">
        <v>719</v>
      </c>
      <c r="B96">
        <v>1</v>
      </c>
      <c r="C96">
        <v>0</v>
      </c>
      <c r="D96">
        <v>1</v>
      </c>
      <c r="E96" t="s">
        <v>719</v>
      </c>
      <c r="F96">
        <f t="shared" si="2"/>
        <v>0</v>
      </c>
      <c r="G96">
        <v>0</v>
      </c>
      <c r="H96">
        <v>0</v>
      </c>
      <c r="I96" t="s">
        <v>718</v>
      </c>
      <c r="J96">
        <v>0</v>
      </c>
      <c r="K96" s="97" t="s">
        <v>719</v>
      </c>
      <c r="L96">
        <f t="shared" si="3"/>
        <v>0</v>
      </c>
      <c r="M96">
        <v>0</v>
      </c>
      <c r="N96">
        <f>VLOOKUP(K96,HO!K:L,2,)</f>
        <v>0</v>
      </c>
    </row>
    <row r="97" spans="1:14" x14ac:dyDescent="0.25">
      <c r="A97" t="s">
        <v>720</v>
      </c>
      <c r="B97">
        <v>1</v>
      </c>
      <c r="C97">
        <v>0</v>
      </c>
      <c r="D97">
        <v>1</v>
      </c>
      <c r="E97" t="s">
        <v>720</v>
      </c>
      <c r="F97">
        <f t="shared" si="2"/>
        <v>0</v>
      </c>
      <c r="G97">
        <v>0</v>
      </c>
      <c r="H97">
        <v>0</v>
      </c>
      <c r="I97" t="s">
        <v>719</v>
      </c>
      <c r="J97">
        <v>0</v>
      </c>
      <c r="K97" s="97" t="s">
        <v>720</v>
      </c>
      <c r="L97">
        <f t="shared" si="3"/>
        <v>0</v>
      </c>
      <c r="M97">
        <v>0</v>
      </c>
      <c r="N97">
        <f>VLOOKUP(K97,HO!K:L,2,)</f>
        <v>0</v>
      </c>
    </row>
    <row r="98" spans="1:14" x14ac:dyDescent="0.25">
      <c r="A98" t="s">
        <v>721</v>
      </c>
      <c r="B98">
        <v>1</v>
      </c>
      <c r="C98">
        <v>0</v>
      </c>
      <c r="D98">
        <v>1</v>
      </c>
      <c r="E98" t="s">
        <v>721</v>
      </c>
      <c r="F98">
        <f t="shared" si="2"/>
        <v>0</v>
      </c>
      <c r="G98">
        <v>0</v>
      </c>
      <c r="H98">
        <v>0</v>
      </c>
      <c r="I98" t="s">
        <v>720</v>
      </c>
      <c r="J98">
        <v>0</v>
      </c>
      <c r="K98" s="97" t="s">
        <v>721</v>
      </c>
      <c r="L98">
        <f t="shared" si="3"/>
        <v>0</v>
      </c>
      <c r="M98">
        <v>0</v>
      </c>
      <c r="N98">
        <f>VLOOKUP(K98,HO!K:L,2,)</f>
        <v>0</v>
      </c>
    </row>
    <row r="99" spans="1:14" x14ac:dyDescent="0.25">
      <c r="A99" t="s">
        <v>722</v>
      </c>
      <c r="B99">
        <v>1</v>
      </c>
      <c r="C99">
        <v>0</v>
      </c>
      <c r="D99">
        <v>1</v>
      </c>
      <c r="E99" t="s">
        <v>722</v>
      </c>
      <c r="F99">
        <f t="shared" si="2"/>
        <v>0</v>
      </c>
      <c r="G99">
        <v>0</v>
      </c>
      <c r="H99">
        <v>0</v>
      </c>
      <c r="I99" t="s">
        <v>721</v>
      </c>
      <c r="J99">
        <v>0</v>
      </c>
      <c r="K99" s="97" t="s">
        <v>722</v>
      </c>
      <c r="L99">
        <f t="shared" si="3"/>
        <v>0</v>
      </c>
      <c r="M99">
        <v>0</v>
      </c>
      <c r="N99">
        <f>VLOOKUP(K99,HO!K:L,2,)</f>
        <v>0</v>
      </c>
    </row>
    <row r="100" spans="1:14" x14ac:dyDescent="0.25">
      <c r="A100" t="s">
        <v>723</v>
      </c>
      <c r="B100">
        <v>2</v>
      </c>
      <c r="C100">
        <v>0</v>
      </c>
      <c r="D100">
        <v>2</v>
      </c>
      <c r="E100" t="s">
        <v>723</v>
      </c>
      <c r="F100">
        <f t="shared" si="2"/>
        <v>0</v>
      </c>
      <c r="G100">
        <v>0</v>
      </c>
      <c r="H100">
        <v>0</v>
      </c>
      <c r="I100" t="s">
        <v>722</v>
      </c>
      <c r="J100">
        <v>0</v>
      </c>
      <c r="K100" s="97" t="s">
        <v>723</v>
      </c>
      <c r="L100">
        <f t="shared" si="3"/>
        <v>0</v>
      </c>
      <c r="M100">
        <v>0</v>
      </c>
      <c r="N100">
        <f>VLOOKUP(K100,HO!K:L,2,)</f>
        <v>0</v>
      </c>
    </row>
    <row r="101" spans="1:14" x14ac:dyDescent="0.25">
      <c r="A101" t="s">
        <v>724</v>
      </c>
      <c r="B101">
        <v>89</v>
      </c>
      <c r="C101">
        <v>0</v>
      </c>
      <c r="D101">
        <v>89</v>
      </c>
      <c r="E101" t="s">
        <v>724</v>
      </c>
      <c r="F101">
        <f t="shared" si="2"/>
        <v>89</v>
      </c>
      <c r="G101">
        <v>0</v>
      </c>
      <c r="H101">
        <v>89</v>
      </c>
      <c r="I101" t="s">
        <v>723</v>
      </c>
      <c r="J101">
        <v>0</v>
      </c>
      <c r="K101" s="97" t="s">
        <v>724</v>
      </c>
      <c r="L101">
        <f t="shared" si="3"/>
        <v>86</v>
      </c>
      <c r="M101">
        <v>0</v>
      </c>
      <c r="N101">
        <f>VLOOKUP(K101,HO!K:L,2,)</f>
        <v>86</v>
      </c>
    </row>
    <row r="102" spans="1:14" x14ac:dyDescent="0.25">
      <c r="A102" t="s">
        <v>210</v>
      </c>
      <c r="B102">
        <v>2</v>
      </c>
      <c r="C102">
        <v>0</v>
      </c>
      <c r="D102">
        <v>2</v>
      </c>
      <c r="E102" t="s">
        <v>210</v>
      </c>
      <c r="F102">
        <f t="shared" si="2"/>
        <v>2</v>
      </c>
      <c r="G102">
        <v>0</v>
      </c>
      <c r="H102">
        <v>2</v>
      </c>
      <c r="I102" t="s">
        <v>724</v>
      </c>
      <c r="J102">
        <v>89</v>
      </c>
      <c r="K102" s="97" t="s">
        <v>210</v>
      </c>
      <c r="L102">
        <f t="shared" si="3"/>
        <v>2</v>
      </c>
      <c r="M102">
        <v>0</v>
      </c>
      <c r="N102">
        <f>VLOOKUP(K102,HO!K:L,2,)</f>
        <v>2</v>
      </c>
    </row>
    <row r="103" spans="1:14" x14ac:dyDescent="0.25">
      <c r="A103" t="s">
        <v>220</v>
      </c>
      <c r="B103">
        <v>15</v>
      </c>
      <c r="C103">
        <v>0</v>
      </c>
      <c r="D103">
        <v>15</v>
      </c>
      <c r="E103" t="s">
        <v>220</v>
      </c>
      <c r="F103">
        <f t="shared" si="2"/>
        <v>15</v>
      </c>
      <c r="G103">
        <v>0</v>
      </c>
      <c r="H103">
        <v>15</v>
      </c>
      <c r="I103" t="s">
        <v>210</v>
      </c>
      <c r="J103">
        <v>2</v>
      </c>
      <c r="K103" s="97" t="s">
        <v>220</v>
      </c>
      <c r="L103">
        <f t="shared" si="3"/>
        <v>15</v>
      </c>
      <c r="M103">
        <v>0</v>
      </c>
      <c r="N103">
        <f>VLOOKUP(K103,HO!K:L,2,)</f>
        <v>15</v>
      </c>
    </row>
    <row r="104" spans="1:14" x14ac:dyDescent="0.25">
      <c r="A104" t="s">
        <v>725</v>
      </c>
      <c r="B104">
        <v>3</v>
      </c>
      <c r="C104">
        <v>0</v>
      </c>
      <c r="D104">
        <v>3</v>
      </c>
      <c r="E104" t="s">
        <v>725</v>
      </c>
      <c r="F104">
        <f t="shared" si="2"/>
        <v>3</v>
      </c>
      <c r="G104">
        <v>0</v>
      </c>
      <c r="H104">
        <v>3</v>
      </c>
      <c r="I104" t="s">
        <v>220</v>
      </c>
      <c r="J104">
        <v>15</v>
      </c>
      <c r="K104" s="97" t="s">
        <v>725</v>
      </c>
      <c r="L104">
        <f t="shared" si="3"/>
        <v>3</v>
      </c>
      <c r="M104">
        <v>0</v>
      </c>
      <c r="N104">
        <f>VLOOKUP(K104,HO!K:L,2,)</f>
        <v>3</v>
      </c>
    </row>
    <row r="105" spans="1:14" x14ac:dyDescent="0.25">
      <c r="A105" t="s">
        <v>726</v>
      </c>
      <c r="B105">
        <v>39</v>
      </c>
      <c r="C105">
        <v>0</v>
      </c>
      <c r="D105">
        <v>39</v>
      </c>
      <c r="E105" t="s">
        <v>726</v>
      </c>
      <c r="F105">
        <f t="shared" si="2"/>
        <v>39</v>
      </c>
      <c r="G105">
        <v>0</v>
      </c>
      <c r="H105">
        <v>39</v>
      </c>
      <c r="I105" t="s">
        <v>725</v>
      </c>
      <c r="J105">
        <v>3</v>
      </c>
      <c r="K105" s="97" t="s">
        <v>726</v>
      </c>
      <c r="L105">
        <f t="shared" si="3"/>
        <v>39</v>
      </c>
      <c r="M105">
        <v>0</v>
      </c>
      <c r="N105">
        <f>VLOOKUP(K105,HO!K:L,2,)</f>
        <v>39</v>
      </c>
    </row>
    <row r="106" spans="1:14" x14ac:dyDescent="0.25">
      <c r="A106" t="s">
        <v>727</v>
      </c>
      <c r="B106">
        <v>1</v>
      </c>
      <c r="C106">
        <v>0</v>
      </c>
      <c r="D106">
        <v>1</v>
      </c>
      <c r="E106" t="s">
        <v>727</v>
      </c>
      <c r="F106">
        <f t="shared" si="2"/>
        <v>1</v>
      </c>
      <c r="G106">
        <v>0</v>
      </c>
      <c r="H106">
        <v>1</v>
      </c>
      <c r="I106" t="s">
        <v>726</v>
      </c>
      <c r="J106">
        <v>39</v>
      </c>
      <c r="K106" s="97" t="s">
        <v>727</v>
      </c>
      <c r="L106">
        <f t="shared" si="3"/>
        <v>1</v>
      </c>
      <c r="M106">
        <v>0</v>
      </c>
      <c r="N106">
        <f>VLOOKUP(K106,HO!K:L,2,)</f>
        <v>1</v>
      </c>
    </row>
    <row r="107" spans="1:14" x14ac:dyDescent="0.25">
      <c r="A107" t="s">
        <v>729</v>
      </c>
      <c r="B107">
        <v>1</v>
      </c>
      <c r="C107">
        <v>0</v>
      </c>
      <c r="D107">
        <v>1</v>
      </c>
      <c r="E107" t="s">
        <v>729</v>
      </c>
      <c r="F107">
        <f t="shared" si="2"/>
        <v>1</v>
      </c>
      <c r="G107">
        <v>0</v>
      </c>
      <c r="H107">
        <v>1</v>
      </c>
      <c r="I107" t="s">
        <v>727</v>
      </c>
      <c r="J107">
        <v>1</v>
      </c>
      <c r="K107" s="97" t="s">
        <v>729</v>
      </c>
      <c r="L107">
        <f t="shared" si="3"/>
        <v>1</v>
      </c>
      <c r="M107">
        <v>0</v>
      </c>
      <c r="N107">
        <f>VLOOKUP(K107,HO!K:L,2,)</f>
        <v>1</v>
      </c>
    </row>
    <row r="108" spans="1:14" x14ac:dyDescent="0.25">
      <c r="A108" t="s">
        <v>730</v>
      </c>
      <c r="B108">
        <v>3</v>
      </c>
      <c r="C108">
        <v>0</v>
      </c>
      <c r="D108">
        <v>3</v>
      </c>
      <c r="E108" t="s">
        <v>730</v>
      </c>
      <c r="F108">
        <f t="shared" si="2"/>
        <v>3</v>
      </c>
      <c r="G108">
        <v>0</v>
      </c>
      <c r="H108">
        <v>3</v>
      </c>
      <c r="I108" t="s">
        <v>729</v>
      </c>
      <c r="J108">
        <v>1</v>
      </c>
      <c r="K108" s="97" t="s">
        <v>730</v>
      </c>
      <c r="L108">
        <f t="shared" si="3"/>
        <v>3</v>
      </c>
      <c r="M108">
        <v>0</v>
      </c>
      <c r="N108">
        <f>VLOOKUP(K108,HO!K:L,2,)</f>
        <v>3</v>
      </c>
    </row>
    <row r="109" spans="1:14" x14ac:dyDescent="0.25">
      <c r="A109">
        <v>2200052</v>
      </c>
      <c r="B109">
        <v>2</v>
      </c>
      <c r="C109">
        <v>0</v>
      </c>
      <c r="D109">
        <v>2</v>
      </c>
      <c r="E109">
        <v>2200052</v>
      </c>
      <c r="F109">
        <f t="shared" si="2"/>
        <v>2</v>
      </c>
      <c r="G109">
        <v>0</v>
      </c>
      <c r="H109">
        <v>2</v>
      </c>
      <c r="I109" t="s">
        <v>730</v>
      </c>
      <c r="J109">
        <v>3</v>
      </c>
      <c r="K109" s="97">
        <v>2200052</v>
      </c>
      <c r="L109">
        <f t="shared" si="3"/>
        <v>2</v>
      </c>
      <c r="M109">
        <v>0</v>
      </c>
      <c r="N109">
        <f>VLOOKUP(K109,HO!K:L,2,)</f>
        <v>2</v>
      </c>
    </row>
    <row r="110" spans="1:14" x14ac:dyDescent="0.25">
      <c r="A110">
        <v>2200053</v>
      </c>
      <c r="B110">
        <v>1</v>
      </c>
      <c r="C110">
        <v>0</v>
      </c>
      <c r="D110">
        <v>1</v>
      </c>
      <c r="E110">
        <v>2200053</v>
      </c>
      <c r="F110">
        <f t="shared" si="2"/>
        <v>1</v>
      </c>
      <c r="G110">
        <v>0</v>
      </c>
      <c r="H110">
        <v>1</v>
      </c>
      <c r="I110">
        <v>2200052</v>
      </c>
      <c r="J110">
        <v>2</v>
      </c>
      <c r="K110" s="97">
        <v>2200053</v>
      </c>
      <c r="L110">
        <f t="shared" si="3"/>
        <v>1</v>
      </c>
      <c r="M110">
        <v>0</v>
      </c>
      <c r="N110">
        <f>VLOOKUP(K110,HO!K:L,2,)</f>
        <v>1</v>
      </c>
    </row>
    <row r="111" spans="1:14" x14ac:dyDescent="0.25">
      <c r="A111">
        <v>2200055</v>
      </c>
      <c r="B111">
        <v>1</v>
      </c>
      <c r="C111">
        <v>0</v>
      </c>
      <c r="D111">
        <v>1</v>
      </c>
      <c r="E111">
        <v>2200055</v>
      </c>
      <c r="F111">
        <f t="shared" si="2"/>
        <v>1</v>
      </c>
      <c r="G111">
        <v>0</v>
      </c>
      <c r="H111">
        <v>1</v>
      </c>
      <c r="I111">
        <v>2200053</v>
      </c>
      <c r="J111">
        <v>1</v>
      </c>
      <c r="K111" s="97">
        <v>2200055</v>
      </c>
      <c r="L111">
        <f t="shared" si="3"/>
        <v>1</v>
      </c>
      <c r="M111">
        <v>0</v>
      </c>
      <c r="N111">
        <f>VLOOKUP(K111,HO!K:L,2,)</f>
        <v>1</v>
      </c>
    </row>
    <row r="112" spans="1:14" x14ac:dyDescent="0.25">
      <c r="A112" t="s">
        <v>731</v>
      </c>
      <c r="B112">
        <v>14</v>
      </c>
      <c r="C112">
        <v>0</v>
      </c>
      <c r="D112">
        <v>14</v>
      </c>
      <c r="E112" t="s">
        <v>731</v>
      </c>
      <c r="F112">
        <f t="shared" si="2"/>
        <v>12</v>
      </c>
      <c r="G112">
        <v>0</v>
      </c>
      <c r="H112">
        <v>12</v>
      </c>
      <c r="I112">
        <v>2200055</v>
      </c>
      <c r="J112">
        <v>1</v>
      </c>
      <c r="K112" s="97" t="s">
        <v>731</v>
      </c>
      <c r="L112">
        <f t="shared" si="3"/>
        <v>7</v>
      </c>
      <c r="M112">
        <v>0</v>
      </c>
      <c r="N112">
        <f>VLOOKUP(K112,HO!K:L,2,)</f>
        <v>7</v>
      </c>
    </row>
    <row r="113" spans="1:14" x14ac:dyDescent="0.25">
      <c r="A113" t="s">
        <v>733</v>
      </c>
      <c r="B113">
        <v>1</v>
      </c>
      <c r="C113">
        <v>0</v>
      </c>
      <c r="D113">
        <v>1</v>
      </c>
      <c r="E113" t="s">
        <v>733</v>
      </c>
      <c r="F113">
        <f t="shared" si="2"/>
        <v>1</v>
      </c>
      <c r="G113">
        <v>0</v>
      </c>
      <c r="H113">
        <v>1</v>
      </c>
      <c r="I113" t="s">
        <v>731</v>
      </c>
      <c r="J113">
        <v>7</v>
      </c>
      <c r="K113" s="97" t="s">
        <v>733</v>
      </c>
      <c r="L113">
        <f t="shared" si="3"/>
        <v>1</v>
      </c>
      <c r="M113">
        <v>0</v>
      </c>
      <c r="N113">
        <f>VLOOKUP(K113,HO!K:L,2,)</f>
        <v>1</v>
      </c>
    </row>
    <row r="114" spans="1:14" x14ac:dyDescent="0.25">
      <c r="A114" t="s">
        <v>734</v>
      </c>
      <c r="B114">
        <v>3</v>
      </c>
      <c r="C114">
        <v>0</v>
      </c>
      <c r="D114">
        <v>3</v>
      </c>
      <c r="E114" t="s">
        <v>734</v>
      </c>
      <c r="F114">
        <f t="shared" si="2"/>
        <v>3</v>
      </c>
      <c r="G114">
        <v>0</v>
      </c>
      <c r="H114">
        <v>3</v>
      </c>
      <c r="I114" t="s">
        <v>733</v>
      </c>
      <c r="J114">
        <v>1</v>
      </c>
      <c r="K114" s="97" t="s">
        <v>734</v>
      </c>
      <c r="L114">
        <f t="shared" si="3"/>
        <v>3</v>
      </c>
      <c r="M114">
        <v>0</v>
      </c>
      <c r="N114">
        <f>VLOOKUP(K114,HO!K:L,2,)</f>
        <v>3</v>
      </c>
    </row>
    <row r="115" spans="1:14" x14ac:dyDescent="0.25">
      <c r="A115" t="s">
        <v>738</v>
      </c>
      <c r="B115">
        <v>5</v>
      </c>
      <c r="C115">
        <v>0</v>
      </c>
      <c r="D115">
        <v>5</v>
      </c>
      <c r="E115" t="s">
        <v>738</v>
      </c>
      <c r="F115">
        <f t="shared" si="2"/>
        <v>5</v>
      </c>
      <c r="G115">
        <v>0</v>
      </c>
      <c r="H115">
        <v>5</v>
      </c>
      <c r="I115" t="s">
        <v>734</v>
      </c>
      <c r="J115">
        <v>3</v>
      </c>
      <c r="K115" s="97" t="s">
        <v>738</v>
      </c>
      <c r="L115">
        <f t="shared" si="3"/>
        <v>5</v>
      </c>
      <c r="M115">
        <v>0</v>
      </c>
      <c r="N115">
        <f>VLOOKUP(K115,HO!K:L,2,)</f>
        <v>5</v>
      </c>
    </row>
    <row r="116" spans="1:14" x14ac:dyDescent="0.25">
      <c r="A116" t="s">
        <v>739</v>
      </c>
      <c r="B116">
        <v>5</v>
      </c>
      <c r="C116">
        <v>0</v>
      </c>
      <c r="D116">
        <v>5</v>
      </c>
      <c r="E116" t="s">
        <v>739</v>
      </c>
      <c r="F116">
        <f t="shared" si="2"/>
        <v>5</v>
      </c>
      <c r="G116">
        <v>0</v>
      </c>
      <c r="H116">
        <v>5</v>
      </c>
      <c r="I116" t="s">
        <v>738</v>
      </c>
      <c r="J116">
        <v>5</v>
      </c>
      <c r="K116" s="97" t="s">
        <v>739</v>
      </c>
      <c r="L116">
        <f t="shared" si="3"/>
        <v>5</v>
      </c>
      <c r="M116">
        <v>0</v>
      </c>
      <c r="N116">
        <f>VLOOKUP(K116,HO!K:L,2,)</f>
        <v>5</v>
      </c>
    </row>
    <row r="117" spans="1:14" x14ac:dyDescent="0.25">
      <c r="A117" t="s">
        <v>740</v>
      </c>
      <c r="B117">
        <v>3</v>
      </c>
      <c r="C117">
        <v>2</v>
      </c>
      <c r="D117">
        <v>1</v>
      </c>
      <c r="E117" t="s">
        <v>740</v>
      </c>
      <c r="F117">
        <f t="shared" si="2"/>
        <v>3</v>
      </c>
      <c r="G117">
        <v>2</v>
      </c>
      <c r="H117">
        <v>1</v>
      </c>
      <c r="I117" t="s">
        <v>739</v>
      </c>
      <c r="J117">
        <v>5</v>
      </c>
      <c r="K117" s="97" t="s">
        <v>740</v>
      </c>
      <c r="L117">
        <f t="shared" si="3"/>
        <v>3</v>
      </c>
      <c r="M117">
        <v>2</v>
      </c>
      <c r="N117">
        <f>VLOOKUP(K117,HO!K:L,2,)</f>
        <v>1</v>
      </c>
    </row>
    <row r="118" spans="1:14" x14ac:dyDescent="0.25">
      <c r="A118" t="s">
        <v>214</v>
      </c>
      <c r="B118">
        <v>0</v>
      </c>
      <c r="C118">
        <v>0</v>
      </c>
      <c r="D118">
        <v>0</v>
      </c>
      <c r="E118" t="s">
        <v>214</v>
      </c>
      <c r="F118">
        <f t="shared" si="2"/>
        <v>0</v>
      </c>
      <c r="G118">
        <v>0</v>
      </c>
      <c r="H118">
        <v>0</v>
      </c>
      <c r="I118" t="s">
        <v>740</v>
      </c>
      <c r="J118">
        <v>3</v>
      </c>
      <c r="K118" s="97" t="s">
        <v>214</v>
      </c>
      <c r="L118">
        <f t="shared" si="3"/>
        <v>0</v>
      </c>
      <c r="M118">
        <v>0</v>
      </c>
      <c r="N118">
        <f>VLOOKUP(K118,HO!K:L,2,)</f>
        <v>0</v>
      </c>
    </row>
    <row r="119" spans="1:14" x14ac:dyDescent="0.25">
      <c r="A119" t="s">
        <v>145</v>
      </c>
      <c r="B119">
        <v>0</v>
      </c>
      <c r="C119">
        <v>0</v>
      </c>
      <c r="D119">
        <v>0</v>
      </c>
      <c r="E119" t="s">
        <v>145</v>
      </c>
      <c r="F119">
        <f t="shared" si="2"/>
        <v>0</v>
      </c>
      <c r="G119">
        <v>0</v>
      </c>
      <c r="H119">
        <v>0</v>
      </c>
      <c r="I119" t="s">
        <v>214</v>
      </c>
      <c r="J119">
        <v>0</v>
      </c>
      <c r="K119" s="97" t="s">
        <v>145</v>
      </c>
      <c r="L119">
        <f t="shared" si="3"/>
        <v>0</v>
      </c>
      <c r="M119">
        <v>0</v>
      </c>
      <c r="N119">
        <f>VLOOKUP(K119,HO!K:L,2,)</f>
        <v>0</v>
      </c>
    </row>
    <row r="120" spans="1:14" x14ac:dyDescent="0.25">
      <c r="A120" t="s">
        <v>227</v>
      </c>
      <c r="B120">
        <v>0</v>
      </c>
      <c r="C120">
        <v>0</v>
      </c>
      <c r="D120">
        <v>0</v>
      </c>
      <c r="E120" t="s">
        <v>227</v>
      </c>
      <c r="F120">
        <f t="shared" si="2"/>
        <v>0</v>
      </c>
      <c r="G120">
        <v>0</v>
      </c>
      <c r="H120">
        <v>0</v>
      </c>
      <c r="I120" t="s">
        <v>145</v>
      </c>
      <c r="J120">
        <v>0</v>
      </c>
      <c r="K120" s="97" t="s">
        <v>227</v>
      </c>
      <c r="L120">
        <f t="shared" si="3"/>
        <v>0</v>
      </c>
      <c r="M120">
        <v>0</v>
      </c>
      <c r="N120">
        <f>VLOOKUP(K120,HO!K:L,2,)</f>
        <v>0</v>
      </c>
    </row>
    <row r="121" spans="1:14" x14ac:dyDescent="0.25">
      <c r="A121" t="s">
        <v>741</v>
      </c>
      <c r="B121">
        <v>9</v>
      </c>
      <c r="C121">
        <v>0</v>
      </c>
      <c r="D121">
        <v>9</v>
      </c>
      <c r="E121" t="s">
        <v>741</v>
      </c>
      <c r="F121">
        <f t="shared" si="2"/>
        <v>9</v>
      </c>
      <c r="G121">
        <v>0</v>
      </c>
      <c r="H121">
        <v>9</v>
      </c>
      <c r="I121" t="s">
        <v>227</v>
      </c>
      <c r="J121">
        <v>0</v>
      </c>
      <c r="K121" s="97" t="s">
        <v>741</v>
      </c>
      <c r="L121">
        <f t="shared" si="3"/>
        <v>9</v>
      </c>
      <c r="M121">
        <v>0</v>
      </c>
      <c r="N121">
        <f>VLOOKUP(K121,HO!K:L,2,)</f>
        <v>9</v>
      </c>
    </row>
    <row r="122" spans="1:14" x14ac:dyDescent="0.25">
      <c r="A122" t="s">
        <v>152</v>
      </c>
      <c r="B122">
        <v>14</v>
      </c>
      <c r="C122">
        <v>0</v>
      </c>
      <c r="D122">
        <v>14</v>
      </c>
      <c r="E122" t="s">
        <v>152</v>
      </c>
      <c r="F122">
        <f t="shared" si="2"/>
        <v>14</v>
      </c>
      <c r="G122">
        <v>0</v>
      </c>
      <c r="H122">
        <v>14</v>
      </c>
      <c r="I122" t="s">
        <v>741</v>
      </c>
      <c r="J122">
        <v>9</v>
      </c>
      <c r="K122" s="97" t="s">
        <v>152</v>
      </c>
      <c r="L122">
        <f t="shared" si="3"/>
        <v>14</v>
      </c>
      <c r="M122">
        <v>0</v>
      </c>
      <c r="N122">
        <f>VLOOKUP(K122,HO!K:L,2,)</f>
        <v>14</v>
      </c>
    </row>
    <row r="123" spans="1:14" x14ac:dyDescent="0.25">
      <c r="A123" t="s">
        <v>150</v>
      </c>
      <c r="B123">
        <v>9</v>
      </c>
      <c r="C123">
        <v>2</v>
      </c>
      <c r="D123">
        <v>7</v>
      </c>
      <c r="E123" t="s">
        <v>150</v>
      </c>
      <c r="F123">
        <f t="shared" si="2"/>
        <v>9</v>
      </c>
      <c r="G123">
        <v>2</v>
      </c>
      <c r="H123">
        <v>7</v>
      </c>
      <c r="I123" t="s">
        <v>152</v>
      </c>
      <c r="J123">
        <v>14</v>
      </c>
      <c r="K123" s="97" t="s">
        <v>150</v>
      </c>
      <c r="L123">
        <f t="shared" si="3"/>
        <v>9</v>
      </c>
      <c r="M123">
        <v>2</v>
      </c>
      <c r="N123">
        <f>VLOOKUP(K123,HO!K:L,2,)</f>
        <v>7</v>
      </c>
    </row>
    <row r="124" spans="1:14" x14ac:dyDescent="0.25">
      <c r="A124" t="s">
        <v>222</v>
      </c>
      <c r="B124">
        <v>4</v>
      </c>
      <c r="C124">
        <v>1</v>
      </c>
      <c r="D124">
        <v>3</v>
      </c>
      <c r="E124" t="s">
        <v>222</v>
      </c>
      <c r="F124">
        <f t="shared" si="2"/>
        <v>4</v>
      </c>
      <c r="G124">
        <v>1</v>
      </c>
      <c r="H124">
        <v>3</v>
      </c>
      <c r="I124" t="s">
        <v>150</v>
      </c>
      <c r="J124">
        <v>9</v>
      </c>
      <c r="K124" s="97" t="s">
        <v>222</v>
      </c>
      <c r="L124">
        <f t="shared" si="3"/>
        <v>4</v>
      </c>
      <c r="M124">
        <v>1</v>
      </c>
      <c r="N124">
        <f>VLOOKUP(K124,HO!K:L,2,)</f>
        <v>3</v>
      </c>
    </row>
    <row r="125" spans="1:14" x14ac:dyDescent="0.25">
      <c r="A125" t="s">
        <v>742</v>
      </c>
      <c r="B125">
        <v>2</v>
      </c>
      <c r="C125">
        <v>0</v>
      </c>
      <c r="D125">
        <v>2</v>
      </c>
      <c r="E125" t="s">
        <v>742</v>
      </c>
      <c r="F125">
        <f t="shared" si="2"/>
        <v>2</v>
      </c>
      <c r="G125">
        <v>0</v>
      </c>
      <c r="H125">
        <v>2</v>
      </c>
      <c r="I125" t="s">
        <v>222</v>
      </c>
      <c r="J125">
        <v>4</v>
      </c>
      <c r="K125" s="97" t="s">
        <v>742</v>
      </c>
      <c r="L125">
        <f t="shared" si="3"/>
        <v>2</v>
      </c>
      <c r="M125">
        <v>0</v>
      </c>
      <c r="N125">
        <f>VLOOKUP(K125,HO!K:L,2,)</f>
        <v>2</v>
      </c>
    </row>
    <row r="126" spans="1:14" x14ac:dyDescent="0.25">
      <c r="A126" t="s">
        <v>934</v>
      </c>
      <c r="B126">
        <v>3</v>
      </c>
      <c r="C126">
        <v>0</v>
      </c>
      <c r="D126">
        <v>3</v>
      </c>
      <c r="E126" t="s">
        <v>934</v>
      </c>
      <c r="F126">
        <f t="shared" si="2"/>
        <v>3</v>
      </c>
      <c r="G126">
        <v>0</v>
      </c>
      <c r="H126">
        <v>3</v>
      </c>
      <c r="I126" t="s">
        <v>742</v>
      </c>
      <c r="J126">
        <v>2</v>
      </c>
      <c r="K126" s="97" t="s">
        <v>934</v>
      </c>
      <c r="L126">
        <f t="shared" si="3"/>
        <v>3</v>
      </c>
      <c r="M126">
        <v>0</v>
      </c>
      <c r="N126">
        <f>VLOOKUP(K126,HO!K:L,2,)</f>
        <v>3</v>
      </c>
    </row>
    <row r="127" spans="1:14" x14ac:dyDescent="0.25">
      <c r="A127" t="s">
        <v>224</v>
      </c>
      <c r="B127">
        <v>27</v>
      </c>
      <c r="C127">
        <v>0</v>
      </c>
      <c r="D127">
        <v>27</v>
      </c>
      <c r="E127" t="s">
        <v>224</v>
      </c>
      <c r="F127">
        <f t="shared" si="2"/>
        <v>27</v>
      </c>
      <c r="G127">
        <v>0</v>
      </c>
      <c r="H127">
        <v>27</v>
      </c>
      <c r="I127" t="s">
        <v>934</v>
      </c>
      <c r="J127">
        <v>3</v>
      </c>
      <c r="K127" s="97" t="s">
        <v>224</v>
      </c>
      <c r="L127">
        <f t="shared" si="3"/>
        <v>27</v>
      </c>
      <c r="M127">
        <v>0</v>
      </c>
      <c r="N127">
        <f>VLOOKUP(K127,HO!K:L,2,)</f>
        <v>27</v>
      </c>
    </row>
    <row r="128" spans="1:14" x14ac:dyDescent="0.25">
      <c r="A128" t="s">
        <v>216</v>
      </c>
      <c r="B128">
        <v>23</v>
      </c>
      <c r="C128">
        <v>0</v>
      </c>
      <c r="D128">
        <v>23</v>
      </c>
      <c r="E128" t="s">
        <v>216</v>
      </c>
      <c r="F128">
        <f t="shared" si="2"/>
        <v>23</v>
      </c>
      <c r="G128">
        <v>0</v>
      </c>
      <c r="H128">
        <v>23</v>
      </c>
      <c r="I128" t="s">
        <v>224</v>
      </c>
      <c r="J128">
        <v>27</v>
      </c>
      <c r="K128" s="97" t="s">
        <v>216</v>
      </c>
      <c r="L128">
        <f t="shared" si="3"/>
        <v>23</v>
      </c>
      <c r="M128">
        <v>0</v>
      </c>
      <c r="N128">
        <f>VLOOKUP(K128,HO!K:L,2,)</f>
        <v>23</v>
      </c>
    </row>
    <row r="129" spans="1:14" x14ac:dyDescent="0.25">
      <c r="A129" t="s">
        <v>743</v>
      </c>
      <c r="B129">
        <v>2</v>
      </c>
      <c r="C129">
        <v>0</v>
      </c>
      <c r="D129">
        <v>2</v>
      </c>
      <c r="E129" t="s">
        <v>743</v>
      </c>
      <c r="F129">
        <f t="shared" si="2"/>
        <v>2</v>
      </c>
      <c r="G129">
        <v>0</v>
      </c>
      <c r="H129">
        <v>2</v>
      </c>
      <c r="I129" t="s">
        <v>216</v>
      </c>
      <c r="J129">
        <v>23</v>
      </c>
      <c r="K129" s="97" t="s">
        <v>743</v>
      </c>
      <c r="L129">
        <f t="shared" si="3"/>
        <v>2</v>
      </c>
      <c r="M129">
        <v>0</v>
      </c>
      <c r="N129">
        <f>VLOOKUP(K129,HO!K:L,2,)</f>
        <v>2</v>
      </c>
    </row>
    <row r="130" spans="1:14" x14ac:dyDescent="0.25">
      <c r="A130" t="s">
        <v>912</v>
      </c>
      <c r="B130">
        <v>0</v>
      </c>
      <c r="C130">
        <v>0</v>
      </c>
      <c r="D130">
        <v>0</v>
      </c>
      <c r="E130" t="s">
        <v>912</v>
      </c>
      <c r="F130">
        <f t="shared" ref="F130:F193" si="4">G130+H130</f>
        <v>0</v>
      </c>
      <c r="G130">
        <v>0</v>
      </c>
      <c r="H130">
        <v>0</v>
      </c>
      <c r="I130" t="s">
        <v>743</v>
      </c>
      <c r="J130">
        <v>2</v>
      </c>
      <c r="K130" s="97" t="s">
        <v>912</v>
      </c>
      <c r="L130">
        <f t="shared" ref="L130:L193" si="5">M130+N130</f>
        <v>0</v>
      </c>
      <c r="M130">
        <v>0</v>
      </c>
      <c r="N130">
        <f>VLOOKUP(K130,HO!K:L,2,)</f>
        <v>0</v>
      </c>
    </row>
    <row r="131" spans="1:14" x14ac:dyDescent="0.25">
      <c r="A131" t="s">
        <v>744</v>
      </c>
      <c r="B131">
        <v>1</v>
      </c>
      <c r="C131">
        <v>0</v>
      </c>
      <c r="D131">
        <v>1</v>
      </c>
      <c r="E131" t="s">
        <v>744</v>
      </c>
      <c r="F131">
        <f t="shared" si="4"/>
        <v>1</v>
      </c>
      <c r="G131">
        <v>0</v>
      </c>
      <c r="H131">
        <v>1</v>
      </c>
      <c r="I131" t="s">
        <v>912</v>
      </c>
      <c r="J131">
        <v>0</v>
      </c>
      <c r="K131" s="97" t="s">
        <v>744</v>
      </c>
      <c r="L131">
        <f t="shared" si="5"/>
        <v>1</v>
      </c>
      <c r="M131">
        <v>0</v>
      </c>
      <c r="N131">
        <f>VLOOKUP(K131,HO!K:L,2,)</f>
        <v>1</v>
      </c>
    </row>
    <row r="132" spans="1:14" x14ac:dyDescent="0.25">
      <c r="A132" t="s">
        <v>745</v>
      </c>
      <c r="B132">
        <v>0</v>
      </c>
      <c r="C132">
        <v>0</v>
      </c>
      <c r="D132">
        <v>0</v>
      </c>
      <c r="E132" t="s">
        <v>745</v>
      </c>
      <c r="F132">
        <f t="shared" si="4"/>
        <v>0</v>
      </c>
      <c r="G132">
        <v>0</v>
      </c>
      <c r="H132">
        <v>0</v>
      </c>
      <c r="I132" t="s">
        <v>744</v>
      </c>
      <c r="J132">
        <v>1</v>
      </c>
      <c r="K132" s="97" t="s">
        <v>745</v>
      </c>
      <c r="L132">
        <f t="shared" si="5"/>
        <v>0</v>
      </c>
      <c r="M132">
        <v>0</v>
      </c>
      <c r="N132">
        <f>VLOOKUP(K132,HO!K:L,2,)</f>
        <v>0</v>
      </c>
    </row>
    <row r="133" spans="1:14" x14ac:dyDescent="0.25">
      <c r="A133" t="s">
        <v>746</v>
      </c>
      <c r="B133">
        <v>0</v>
      </c>
      <c r="C133">
        <v>0</v>
      </c>
      <c r="D133">
        <v>0</v>
      </c>
      <c r="E133" t="s">
        <v>746</v>
      </c>
      <c r="F133">
        <f t="shared" si="4"/>
        <v>0</v>
      </c>
      <c r="G133">
        <v>0</v>
      </c>
      <c r="H133">
        <v>0</v>
      </c>
      <c r="I133" t="s">
        <v>745</v>
      </c>
      <c r="J133">
        <v>0</v>
      </c>
      <c r="K133" s="97" t="s">
        <v>746</v>
      </c>
      <c r="L133">
        <f t="shared" si="5"/>
        <v>0</v>
      </c>
      <c r="M133">
        <v>0</v>
      </c>
      <c r="N133">
        <f>VLOOKUP(K133,HO!K:L,2,)</f>
        <v>0</v>
      </c>
    </row>
    <row r="134" spans="1:14" x14ac:dyDescent="0.25">
      <c r="A134" t="s">
        <v>747</v>
      </c>
      <c r="B134">
        <v>2</v>
      </c>
      <c r="C134">
        <v>0</v>
      </c>
      <c r="D134">
        <v>2</v>
      </c>
      <c r="E134" t="s">
        <v>747</v>
      </c>
      <c r="F134">
        <f t="shared" si="4"/>
        <v>2</v>
      </c>
      <c r="G134">
        <v>0</v>
      </c>
      <c r="H134">
        <v>2</v>
      </c>
      <c r="I134" t="s">
        <v>746</v>
      </c>
      <c r="J134">
        <v>0</v>
      </c>
      <c r="K134" s="97" t="s">
        <v>747</v>
      </c>
      <c r="L134">
        <f t="shared" si="5"/>
        <v>2</v>
      </c>
      <c r="M134">
        <v>0</v>
      </c>
      <c r="N134">
        <f>VLOOKUP(K134,HO!K:L,2,)</f>
        <v>2</v>
      </c>
    </row>
    <row r="135" spans="1:14" x14ac:dyDescent="0.25">
      <c r="A135" t="s">
        <v>748</v>
      </c>
      <c r="B135">
        <v>2</v>
      </c>
      <c r="C135">
        <v>0</v>
      </c>
      <c r="D135">
        <v>2</v>
      </c>
      <c r="E135" t="s">
        <v>748</v>
      </c>
      <c r="F135">
        <f t="shared" si="4"/>
        <v>2</v>
      </c>
      <c r="G135">
        <v>0</v>
      </c>
      <c r="H135">
        <v>2</v>
      </c>
      <c r="I135" t="s">
        <v>747</v>
      </c>
      <c r="J135">
        <v>2</v>
      </c>
      <c r="K135" s="97" t="s">
        <v>748</v>
      </c>
      <c r="L135">
        <f t="shared" si="5"/>
        <v>2</v>
      </c>
      <c r="M135">
        <v>0</v>
      </c>
      <c r="N135">
        <f>VLOOKUP(K135,HO!K:L,2,)</f>
        <v>2</v>
      </c>
    </row>
    <row r="136" spans="1:14" x14ac:dyDescent="0.25">
      <c r="A136" t="s">
        <v>749</v>
      </c>
      <c r="B136">
        <v>0</v>
      </c>
      <c r="C136">
        <v>0</v>
      </c>
      <c r="D136">
        <v>0</v>
      </c>
      <c r="E136" t="s">
        <v>749</v>
      </c>
      <c r="F136">
        <f t="shared" si="4"/>
        <v>0</v>
      </c>
      <c r="G136">
        <v>0</v>
      </c>
      <c r="H136">
        <v>0</v>
      </c>
      <c r="I136" t="s">
        <v>748</v>
      </c>
      <c r="J136">
        <v>2</v>
      </c>
      <c r="K136" s="97" t="s">
        <v>749</v>
      </c>
      <c r="L136">
        <f t="shared" si="5"/>
        <v>0</v>
      </c>
      <c r="M136">
        <v>0</v>
      </c>
      <c r="N136">
        <f>VLOOKUP(K136,HO!K:L,2,)</f>
        <v>0</v>
      </c>
    </row>
    <row r="137" spans="1:14" x14ac:dyDescent="0.25">
      <c r="A137" t="s">
        <v>198</v>
      </c>
      <c r="B137">
        <v>0</v>
      </c>
      <c r="C137">
        <v>0</v>
      </c>
      <c r="D137">
        <v>0</v>
      </c>
      <c r="E137" t="s">
        <v>198</v>
      </c>
      <c r="F137">
        <f t="shared" si="4"/>
        <v>0</v>
      </c>
      <c r="G137">
        <v>0</v>
      </c>
      <c r="H137">
        <v>0</v>
      </c>
      <c r="I137" t="s">
        <v>749</v>
      </c>
      <c r="J137">
        <v>0</v>
      </c>
      <c r="K137" s="97" t="s">
        <v>198</v>
      </c>
      <c r="L137">
        <f t="shared" si="5"/>
        <v>0</v>
      </c>
      <c r="M137">
        <v>0</v>
      </c>
      <c r="N137">
        <f>VLOOKUP(K137,HO!K:L,2,)</f>
        <v>0</v>
      </c>
    </row>
    <row r="138" spans="1:14" x14ac:dyDescent="0.25">
      <c r="A138" t="s">
        <v>750</v>
      </c>
      <c r="B138">
        <v>3</v>
      </c>
      <c r="C138">
        <v>0</v>
      </c>
      <c r="D138">
        <v>3</v>
      </c>
      <c r="E138" t="s">
        <v>750</v>
      </c>
      <c r="F138">
        <f t="shared" si="4"/>
        <v>3</v>
      </c>
      <c r="G138">
        <v>0</v>
      </c>
      <c r="H138">
        <v>3</v>
      </c>
      <c r="I138" t="s">
        <v>198</v>
      </c>
      <c r="J138">
        <v>0</v>
      </c>
      <c r="K138" s="97" t="s">
        <v>750</v>
      </c>
      <c r="L138">
        <f t="shared" si="5"/>
        <v>3</v>
      </c>
      <c r="M138">
        <v>0</v>
      </c>
      <c r="N138">
        <f>VLOOKUP(K138,HO!K:L,2,)</f>
        <v>3</v>
      </c>
    </row>
    <row r="139" spans="1:14" x14ac:dyDescent="0.25">
      <c r="A139" t="s">
        <v>148</v>
      </c>
      <c r="B139">
        <v>4</v>
      </c>
      <c r="C139">
        <v>0</v>
      </c>
      <c r="D139">
        <v>4</v>
      </c>
      <c r="E139" t="s">
        <v>148</v>
      </c>
      <c r="F139">
        <f t="shared" si="4"/>
        <v>2</v>
      </c>
      <c r="G139">
        <v>0</v>
      </c>
      <c r="H139">
        <v>2</v>
      </c>
      <c r="I139" t="s">
        <v>750</v>
      </c>
      <c r="J139">
        <v>3</v>
      </c>
      <c r="K139" s="97" t="s">
        <v>148</v>
      </c>
      <c r="L139">
        <f t="shared" si="5"/>
        <v>0</v>
      </c>
      <c r="M139">
        <v>0</v>
      </c>
      <c r="N139">
        <f>VLOOKUP(K139,HO!K:L,2,)</f>
        <v>0</v>
      </c>
    </row>
    <row r="140" spans="1:14" x14ac:dyDescent="0.25">
      <c r="A140" t="s">
        <v>751</v>
      </c>
      <c r="B140">
        <v>4</v>
      </c>
      <c r="C140">
        <v>1</v>
      </c>
      <c r="D140">
        <v>3</v>
      </c>
      <c r="E140" t="s">
        <v>751</v>
      </c>
      <c r="F140">
        <f t="shared" si="4"/>
        <v>4</v>
      </c>
      <c r="G140">
        <v>1</v>
      </c>
      <c r="H140">
        <v>3</v>
      </c>
      <c r="I140" t="s">
        <v>148</v>
      </c>
      <c r="J140">
        <v>0</v>
      </c>
      <c r="K140" s="97" t="s">
        <v>751</v>
      </c>
      <c r="L140">
        <f t="shared" si="5"/>
        <v>1</v>
      </c>
      <c r="M140">
        <v>1</v>
      </c>
      <c r="N140">
        <f>VLOOKUP(K140,HO!K:L,2,)</f>
        <v>0</v>
      </c>
    </row>
    <row r="141" spans="1:14" x14ac:dyDescent="0.25">
      <c r="A141" t="s">
        <v>752</v>
      </c>
      <c r="B141">
        <v>4</v>
      </c>
      <c r="C141">
        <v>0</v>
      </c>
      <c r="D141">
        <v>4</v>
      </c>
      <c r="E141" t="s">
        <v>752</v>
      </c>
      <c r="F141">
        <f t="shared" si="4"/>
        <v>4</v>
      </c>
      <c r="G141">
        <v>0</v>
      </c>
      <c r="H141">
        <v>4</v>
      </c>
      <c r="I141" t="s">
        <v>751</v>
      </c>
      <c r="J141">
        <v>4</v>
      </c>
      <c r="K141" s="97" t="s">
        <v>752</v>
      </c>
      <c r="L141">
        <f t="shared" si="5"/>
        <v>4</v>
      </c>
      <c r="M141">
        <v>0</v>
      </c>
      <c r="N141">
        <f>VLOOKUP(K141,HO!K:L,2,)</f>
        <v>4</v>
      </c>
    </row>
    <row r="142" spans="1:14" x14ac:dyDescent="0.25">
      <c r="A142" t="s">
        <v>212</v>
      </c>
      <c r="B142">
        <v>2</v>
      </c>
      <c r="C142">
        <v>0</v>
      </c>
      <c r="D142">
        <v>2</v>
      </c>
      <c r="E142" t="s">
        <v>212</v>
      </c>
      <c r="F142">
        <f t="shared" si="4"/>
        <v>2</v>
      </c>
      <c r="G142">
        <v>0</v>
      </c>
      <c r="H142">
        <v>2</v>
      </c>
      <c r="I142" t="s">
        <v>752</v>
      </c>
      <c r="J142">
        <v>4</v>
      </c>
      <c r="K142" s="97" t="s">
        <v>212</v>
      </c>
      <c r="L142">
        <f t="shared" si="5"/>
        <v>2</v>
      </c>
      <c r="M142">
        <v>0</v>
      </c>
      <c r="N142">
        <f>VLOOKUP(K142,HO!K:L,2,)</f>
        <v>2</v>
      </c>
    </row>
    <row r="143" spans="1:14" x14ac:dyDescent="0.25">
      <c r="A143" t="s">
        <v>753</v>
      </c>
      <c r="B143">
        <v>1</v>
      </c>
      <c r="C143">
        <v>0</v>
      </c>
      <c r="D143">
        <v>1</v>
      </c>
      <c r="E143" t="s">
        <v>753</v>
      </c>
      <c r="F143">
        <f t="shared" si="4"/>
        <v>1</v>
      </c>
      <c r="G143">
        <v>0</v>
      </c>
      <c r="H143">
        <v>1</v>
      </c>
      <c r="I143" t="s">
        <v>212</v>
      </c>
      <c r="J143">
        <v>2</v>
      </c>
      <c r="K143" s="97" t="s">
        <v>753</v>
      </c>
      <c r="L143">
        <f t="shared" si="5"/>
        <v>1</v>
      </c>
      <c r="M143">
        <v>0</v>
      </c>
      <c r="N143">
        <f>VLOOKUP(K143,HO!K:L,2,)</f>
        <v>1</v>
      </c>
    </row>
    <row r="144" spans="1:14" x14ac:dyDescent="0.25">
      <c r="A144" t="s">
        <v>754</v>
      </c>
      <c r="B144">
        <v>2</v>
      </c>
      <c r="C144">
        <v>0</v>
      </c>
      <c r="D144">
        <v>2</v>
      </c>
      <c r="E144" t="s">
        <v>754</v>
      </c>
      <c r="F144">
        <f t="shared" si="4"/>
        <v>0</v>
      </c>
      <c r="G144">
        <v>0</v>
      </c>
      <c r="H144">
        <v>0</v>
      </c>
      <c r="I144" t="s">
        <v>753</v>
      </c>
      <c r="J144">
        <v>1</v>
      </c>
      <c r="K144" s="97" t="s">
        <v>754</v>
      </c>
      <c r="L144">
        <f t="shared" si="5"/>
        <v>0</v>
      </c>
      <c r="M144">
        <v>0</v>
      </c>
      <c r="N144">
        <f>VLOOKUP(K144,HO!K:L,2,)</f>
        <v>0</v>
      </c>
    </row>
    <row r="145" spans="1:14" x14ac:dyDescent="0.25">
      <c r="A145" t="s">
        <v>755</v>
      </c>
      <c r="B145">
        <v>8</v>
      </c>
      <c r="C145">
        <v>0</v>
      </c>
      <c r="D145">
        <v>8</v>
      </c>
      <c r="E145" t="s">
        <v>755</v>
      </c>
      <c r="F145">
        <f t="shared" si="4"/>
        <v>8</v>
      </c>
      <c r="G145">
        <v>0</v>
      </c>
      <c r="H145">
        <v>8</v>
      </c>
      <c r="I145" t="s">
        <v>754</v>
      </c>
      <c r="J145">
        <v>0</v>
      </c>
      <c r="K145" s="97" t="s">
        <v>755</v>
      </c>
      <c r="L145">
        <f t="shared" si="5"/>
        <v>8</v>
      </c>
      <c r="M145">
        <v>0</v>
      </c>
      <c r="N145">
        <f>VLOOKUP(K145,HO!K:L,2,)</f>
        <v>8</v>
      </c>
    </row>
    <row r="146" spans="1:14" x14ac:dyDescent="0.25">
      <c r="A146" t="s">
        <v>208</v>
      </c>
      <c r="B146">
        <v>5</v>
      </c>
      <c r="C146">
        <v>0</v>
      </c>
      <c r="D146">
        <v>5</v>
      </c>
      <c r="E146" t="s">
        <v>208</v>
      </c>
      <c r="F146">
        <f t="shared" si="4"/>
        <v>5</v>
      </c>
      <c r="G146">
        <v>0</v>
      </c>
      <c r="H146">
        <v>5</v>
      </c>
      <c r="I146" t="s">
        <v>755</v>
      </c>
      <c r="J146">
        <v>8</v>
      </c>
      <c r="K146" s="97" t="s">
        <v>208</v>
      </c>
      <c r="L146">
        <f t="shared" si="5"/>
        <v>5</v>
      </c>
      <c r="M146">
        <v>0</v>
      </c>
      <c r="N146">
        <f>VLOOKUP(K146,HO!K:L,2,)</f>
        <v>5</v>
      </c>
    </row>
    <row r="147" spans="1:14" x14ac:dyDescent="0.25">
      <c r="A147" t="s">
        <v>756</v>
      </c>
      <c r="B147">
        <v>10</v>
      </c>
      <c r="C147">
        <v>0</v>
      </c>
      <c r="D147">
        <v>10</v>
      </c>
      <c r="E147" t="s">
        <v>756</v>
      </c>
      <c r="F147">
        <f t="shared" si="4"/>
        <v>10</v>
      </c>
      <c r="G147">
        <v>0</v>
      </c>
      <c r="H147">
        <v>10</v>
      </c>
      <c r="I147" t="s">
        <v>208</v>
      </c>
      <c r="J147">
        <v>5</v>
      </c>
      <c r="K147" s="97" t="s">
        <v>756</v>
      </c>
      <c r="L147">
        <f t="shared" si="5"/>
        <v>10</v>
      </c>
      <c r="M147">
        <v>0</v>
      </c>
      <c r="N147">
        <f>VLOOKUP(K147,HO!K:L,2,)</f>
        <v>10</v>
      </c>
    </row>
    <row r="148" spans="1:14" x14ac:dyDescent="0.25">
      <c r="A148" t="s">
        <v>757</v>
      </c>
      <c r="B148">
        <v>0</v>
      </c>
      <c r="C148">
        <v>0</v>
      </c>
      <c r="D148">
        <v>0</v>
      </c>
      <c r="E148" t="s">
        <v>757</v>
      </c>
      <c r="F148">
        <f t="shared" si="4"/>
        <v>0</v>
      </c>
      <c r="G148">
        <v>0</v>
      </c>
      <c r="H148">
        <v>0</v>
      </c>
      <c r="I148" t="s">
        <v>756</v>
      </c>
      <c r="J148">
        <v>10</v>
      </c>
      <c r="K148" s="97" t="s">
        <v>757</v>
      </c>
      <c r="L148">
        <f t="shared" si="5"/>
        <v>0</v>
      </c>
      <c r="M148">
        <v>0</v>
      </c>
      <c r="N148">
        <f>VLOOKUP(K148,HO!K:L,2,)</f>
        <v>0</v>
      </c>
    </row>
    <row r="149" spans="1:14" x14ac:dyDescent="0.25">
      <c r="A149" t="s">
        <v>758</v>
      </c>
      <c r="B149">
        <v>1</v>
      </c>
      <c r="C149">
        <v>0</v>
      </c>
      <c r="D149">
        <v>1</v>
      </c>
      <c r="E149" t="s">
        <v>758</v>
      </c>
      <c r="F149">
        <f t="shared" si="4"/>
        <v>1</v>
      </c>
      <c r="G149">
        <v>0</v>
      </c>
      <c r="H149">
        <v>1</v>
      </c>
      <c r="I149" t="s">
        <v>757</v>
      </c>
      <c r="J149">
        <v>0</v>
      </c>
      <c r="K149" s="97" t="s">
        <v>758</v>
      </c>
      <c r="L149">
        <f t="shared" si="5"/>
        <v>1</v>
      </c>
      <c r="M149">
        <v>0</v>
      </c>
      <c r="N149">
        <f>VLOOKUP(K149,HO!K:L,2,)</f>
        <v>1</v>
      </c>
    </row>
    <row r="150" spans="1:14" x14ac:dyDescent="0.25">
      <c r="A150" t="s">
        <v>759</v>
      </c>
      <c r="B150">
        <v>0</v>
      </c>
      <c r="C150">
        <v>0</v>
      </c>
      <c r="D150">
        <v>0</v>
      </c>
      <c r="E150" t="s">
        <v>759</v>
      </c>
      <c r="F150">
        <f t="shared" si="4"/>
        <v>0</v>
      </c>
      <c r="G150">
        <v>0</v>
      </c>
      <c r="H150">
        <v>0</v>
      </c>
      <c r="I150" t="s">
        <v>758</v>
      </c>
      <c r="J150">
        <v>1</v>
      </c>
      <c r="K150" s="97" t="s">
        <v>759</v>
      </c>
      <c r="L150">
        <f t="shared" si="5"/>
        <v>0</v>
      </c>
      <c r="M150">
        <v>0</v>
      </c>
      <c r="N150">
        <f>VLOOKUP(K150,HO!K:L,2,)</f>
        <v>0</v>
      </c>
    </row>
    <row r="151" spans="1:14" x14ac:dyDescent="0.25">
      <c r="A151" t="s">
        <v>760</v>
      </c>
      <c r="B151">
        <v>2</v>
      </c>
      <c r="C151">
        <v>0</v>
      </c>
      <c r="D151">
        <v>2</v>
      </c>
      <c r="E151" t="s">
        <v>760</v>
      </c>
      <c r="F151">
        <f t="shared" si="4"/>
        <v>2</v>
      </c>
      <c r="G151">
        <v>0</v>
      </c>
      <c r="H151">
        <v>2</v>
      </c>
      <c r="I151" t="s">
        <v>759</v>
      </c>
      <c r="J151">
        <v>0</v>
      </c>
      <c r="K151" s="97" t="s">
        <v>760</v>
      </c>
      <c r="L151">
        <f t="shared" si="5"/>
        <v>2</v>
      </c>
      <c r="M151">
        <v>0</v>
      </c>
      <c r="N151">
        <f>VLOOKUP(K151,HO!K:L,2,)</f>
        <v>2</v>
      </c>
    </row>
    <row r="152" spans="1:14" x14ac:dyDescent="0.25">
      <c r="A152" t="s">
        <v>762</v>
      </c>
      <c r="B152">
        <v>7</v>
      </c>
      <c r="C152">
        <v>0</v>
      </c>
      <c r="D152">
        <v>7</v>
      </c>
      <c r="E152" t="s">
        <v>762</v>
      </c>
      <c r="F152">
        <f t="shared" si="4"/>
        <v>7</v>
      </c>
      <c r="G152">
        <v>0</v>
      </c>
      <c r="H152">
        <v>7</v>
      </c>
      <c r="I152" t="s">
        <v>760</v>
      </c>
      <c r="J152">
        <v>2</v>
      </c>
      <c r="K152" s="97" t="s">
        <v>762</v>
      </c>
      <c r="L152">
        <f t="shared" si="5"/>
        <v>7</v>
      </c>
      <c r="M152">
        <v>0</v>
      </c>
      <c r="N152">
        <f>VLOOKUP(K152,HO!K:L,2,)</f>
        <v>7</v>
      </c>
    </row>
    <row r="153" spans="1:14" x14ac:dyDescent="0.25">
      <c r="A153" t="s">
        <v>763</v>
      </c>
      <c r="B153">
        <v>0</v>
      </c>
      <c r="C153">
        <v>0</v>
      </c>
      <c r="D153">
        <v>0</v>
      </c>
      <c r="E153" t="s">
        <v>763</v>
      </c>
      <c r="F153">
        <f t="shared" si="4"/>
        <v>0</v>
      </c>
      <c r="G153">
        <v>0</v>
      </c>
      <c r="H153">
        <v>0</v>
      </c>
      <c r="I153" t="s">
        <v>762</v>
      </c>
      <c r="J153">
        <v>7</v>
      </c>
      <c r="K153" s="97" t="s">
        <v>763</v>
      </c>
      <c r="L153">
        <f t="shared" si="5"/>
        <v>0</v>
      </c>
      <c r="M153">
        <v>0</v>
      </c>
      <c r="N153">
        <f>VLOOKUP(K153,HO!K:L,2,)</f>
        <v>0</v>
      </c>
    </row>
    <row r="154" spans="1:14" x14ac:dyDescent="0.25">
      <c r="A154" t="s">
        <v>764</v>
      </c>
      <c r="B154">
        <v>0</v>
      </c>
      <c r="C154">
        <v>0</v>
      </c>
      <c r="D154">
        <v>0</v>
      </c>
      <c r="E154" t="s">
        <v>764</v>
      </c>
      <c r="F154">
        <f t="shared" si="4"/>
        <v>0</v>
      </c>
      <c r="G154">
        <v>0</v>
      </c>
      <c r="H154">
        <v>0</v>
      </c>
      <c r="I154" t="s">
        <v>763</v>
      </c>
      <c r="J154">
        <v>0</v>
      </c>
      <c r="K154" s="97" t="s">
        <v>764</v>
      </c>
      <c r="L154">
        <f t="shared" si="5"/>
        <v>0</v>
      </c>
      <c r="M154">
        <v>0</v>
      </c>
      <c r="N154">
        <f>VLOOKUP(K154,HO!K:L,2,)</f>
        <v>0</v>
      </c>
    </row>
    <row r="155" spans="1:14" x14ac:dyDescent="0.25">
      <c r="A155" t="s">
        <v>765</v>
      </c>
      <c r="B155">
        <v>2</v>
      </c>
      <c r="C155">
        <v>0</v>
      </c>
      <c r="D155">
        <v>2</v>
      </c>
      <c r="E155" t="s">
        <v>765</v>
      </c>
      <c r="F155">
        <f t="shared" si="4"/>
        <v>2</v>
      </c>
      <c r="G155">
        <v>0</v>
      </c>
      <c r="H155">
        <v>2</v>
      </c>
      <c r="I155" t="s">
        <v>764</v>
      </c>
      <c r="J155">
        <v>0</v>
      </c>
      <c r="K155" s="97" t="s">
        <v>765</v>
      </c>
      <c r="L155">
        <f t="shared" si="5"/>
        <v>2</v>
      </c>
      <c r="M155">
        <v>0</v>
      </c>
      <c r="N155">
        <f>VLOOKUP(K155,HO!K:L,2,)</f>
        <v>2</v>
      </c>
    </row>
    <row r="156" spans="1:14" x14ac:dyDescent="0.25">
      <c r="A156" t="s">
        <v>766</v>
      </c>
      <c r="B156">
        <v>5</v>
      </c>
      <c r="C156">
        <v>0</v>
      </c>
      <c r="D156">
        <v>5</v>
      </c>
      <c r="E156" t="s">
        <v>766</v>
      </c>
      <c r="F156">
        <f t="shared" si="4"/>
        <v>5</v>
      </c>
      <c r="G156">
        <v>0</v>
      </c>
      <c r="H156">
        <v>5</v>
      </c>
      <c r="I156" t="s">
        <v>765</v>
      </c>
      <c r="J156">
        <v>2</v>
      </c>
      <c r="K156" s="97" t="s">
        <v>766</v>
      </c>
      <c r="L156">
        <f t="shared" si="5"/>
        <v>5</v>
      </c>
      <c r="M156">
        <v>0</v>
      </c>
      <c r="N156">
        <f>VLOOKUP(K156,HO!K:L,2,)</f>
        <v>5</v>
      </c>
    </row>
    <row r="157" spans="1:14" x14ac:dyDescent="0.25">
      <c r="A157" t="s">
        <v>768</v>
      </c>
      <c r="B157">
        <v>1</v>
      </c>
      <c r="C157">
        <v>0</v>
      </c>
      <c r="D157">
        <v>1</v>
      </c>
      <c r="E157" t="s">
        <v>768</v>
      </c>
      <c r="F157">
        <f t="shared" si="4"/>
        <v>1</v>
      </c>
      <c r="G157">
        <v>0</v>
      </c>
      <c r="H157">
        <v>1</v>
      </c>
      <c r="I157" t="s">
        <v>766</v>
      </c>
      <c r="J157">
        <v>5</v>
      </c>
      <c r="K157" s="97" t="s">
        <v>768</v>
      </c>
      <c r="L157">
        <f t="shared" si="5"/>
        <v>1</v>
      </c>
      <c r="M157">
        <v>0</v>
      </c>
      <c r="N157">
        <f>VLOOKUP(K157,HO!K:L,2,)</f>
        <v>1</v>
      </c>
    </row>
    <row r="158" spans="1:14" x14ac:dyDescent="0.25">
      <c r="A158" t="s">
        <v>769</v>
      </c>
      <c r="B158">
        <v>12</v>
      </c>
      <c r="C158">
        <v>0</v>
      </c>
      <c r="D158">
        <v>12</v>
      </c>
      <c r="E158" t="s">
        <v>769</v>
      </c>
      <c r="F158">
        <f t="shared" si="4"/>
        <v>12</v>
      </c>
      <c r="G158">
        <v>0</v>
      </c>
      <c r="H158">
        <v>12</v>
      </c>
      <c r="I158" t="s">
        <v>768</v>
      </c>
      <c r="J158">
        <v>1</v>
      </c>
      <c r="K158" s="97" t="s">
        <v>769</v>
      </c>
      <c r="L158">
        <f t="shared" si="5"/>
        <v>12</v>
      </c>
      <c r="M158">
        <v>0</v>
      </c>
      <c r="N158">
        <f>VLOOKUP(K158,HO!K:L,2,)</f>
        <v>12</v>
      </c>
    </row>
    <row r="159" spans="1:14" x14ac:dyDescent="0.25">
      <c r="A159" t="s">
        <v>770</v>
      </c>
      <c r="B159">
        <v>11</v>
      </c>
      <c r="C159">
        <v>0</v>
      </c>
      <c r="D159">
        <v>11</v>
      </c>
      <c r="E159" t="s">
        <v>770</v>
      </c>
      <c r="F159">
        <f t="shared" si="4"/>
        <v>11</v>
      </c>
      <c r="G159">
        <v>0</v>
      </c>
      <c r="H159">
        <v>11</v>
      </c>
      <c r="I159" t="s">
        <v>769</v>
      </c>
      <c r="J159">
        <v>12</v>
      </c>
      <c r="K159" s="97" t="s">
        <v>770</v>
      </c>
      <c r="L159">
        <f t="shared" si="5"/>
        <v>11</v>
      </c>
      <c r="M159">
        <v>0</v>
      </c>
      <c r="N159">
        <f>VLOOKUP(K159,HO!K:L,2,)</f>
        <v>11</v>
      </c>
    </row>
    <row r="160" spans="1:14" x14ac:dyDescent="0.25">
      <c r="A160" t="s">
        <v>771</v>
      </c>
      <c r="B160">
        <v>4</v>
      </c>
      <c r="C160">
        <v>0</v>
      </c>
      <c r="D160">
        <v>4</v>
      </c>
      <c r="E160" t="s">
        <v>771</v>
      </c>
      <c r="F160">
        <f t="shared" si="4"/>
        <v>4</v>
      </c>
      <c r="G160">
        <v>0</v>
      </c>
      <c r="H160">
        <v>4</v>
      </c>
      <c r="I160" t="s">
        <v>770</v>
      </c>
      <c r="J160">
        <v>11</v>
      </c>
      <c r="K160" s="97" t="s">
        <v>771</v>
      </c>
      <c r="L160">
        <f t="shared" si="5"/>
        <v>4</v>
      </c>
      <c r="M160">
        <v>0</v>
      </c>
      <c r="N160">
        <f>VLOOKUP(K160,HO!K:L,2,)</f>
        <v>4</v>
      </c>
    </row>
    <row r="161" spans="1:14" x14ac:dyDescent="0.25">
      <c r="A161" t="s">
        <v>773</v>
      </c>
      <c r="B161">
        <v>1</v>
      </c>
      <c r="C161">
        <v>0</v>
      </c>
      <c r="D161">
        <v>1</v>
      </c>
      <c r="E161" t="s">
        <v>773</v>
      </c>
      <c r="F161">
        <f t="shared" si="4"/>
        <v>1</v>
      </c>
      <c r="G161">
        <v>0</v>
      </c>
      <c r="H161">
        <v>1</v>
      </c>
      <c r="I161" t="s">
        <v>771</v>
      </c>
      <c r="J161">
        <v>4</v>
      </c>
      <c r="K161" s="97" t="s">
        <v>773</v>
      </c>
      <c r="L161">
        <f t="shared" si="5"/>
        <v>1</v>
      </c>
      <c r="M161">
        <v>0</v>
      </c>
      <c r="N161">
        <f>VLOOKUP(K161,HO!K:L,2,)</f>
        <v>1</v>
      </c>
    </row>
    <row r="162" spans="1:14" x14ac:dyDescent="0.25">
      <c r="A162" t="s">
        <v>202</v>
      </c>
      <c r="B162">
        <v>37</v>
      </c>
      <c r="C162">
        <v>1</v>
      </c>
      <c r="D162">
        <v>36</v>
      </c>
      <c r="E162" t="s">
        <v>202</v>
      </c>
      <c r="F162">
        <f t="shared" si="4"/>
        <v>37</v>
      </c>
      <c r="G162">
        <v>1</v>
      </c>
      <c r="H162">
        <v>36</v>
      </c>
      <c r="I162" t="s">
        <v>773</v>
      </c>
      <c r="J162">
        <v>1</v>
      </c>
      <c r="K162" s="97" t="s">
        <v>202</v>
      </c>
      <c r="L162">
        <f t="shared" si="5"/>
        <v>37</v>
      </c>
      <c r="M162">
        <v>1</v>
      </c>
      <c r="N162">
        <f>VLOOKUP(K162,HO!K:L,2,)</f>
        <v>36</v>
      </c>
    </row>
    <row r="163" spans="1:14" x14ac:dyDescent="0.25">
      <c r="A163" t="s">
        <v>1050</v>
      </c>
      <c r="B163">
        <v>8</v>
      </c>
      <c r="C163">
        <v>0</v>
      </c>
      <c r="D163">
        <v>8</v>
      </c>
      <c r="E163" t="s">
        <v>1050</v>
      </c>
      <c r="F163">
        <f t="shared" si="4"/>
        <v>8</v>
      </c>
      <c r="G163">
        <v>0</v>
      </c>
      <c r="H163">
        <v>8</v>
      </c>
      <c r="I163" t="s">
        <v>202</v>
      </c>
      <c r="J163">
        <v>37</v>
      </c>
      <c r="K163" s="97" t="s">
        <v>1050</v>
      </c>
      <c r="L163">
        <f t="shared" si="5"/>
        <v>8</v>
      </c>
      <c r="M163">
        <v>0</v>
      </c>
      <c r="N163">
        <f>VLOOKUP(K163,HO!K:L,2,)</f>
        <v>8</v>
      </c>
    </row>
    <row r="164" spans="1:14" x14ac:dyDescent="0.25">
      <c r="A164" t="s">
        <v>913</v>
      </c>
      <c r="B164">
        <v>1</v>
      </c>
      <c r="C164">
        <v>0</v>
      </c>
      <c r="D164">
        <v>1</v>
      </c>
      <c r="E164" t="s">
        <v>913</v>
      </c>
      <c r="F164">
        <f t="shared" si="4"/>
        <v>1</v>
      </c>
      <c r="G164">
        <v>0</v>
      </c>
      <c r="H164">
        <v>1</v>
      </c>
      <c r="I164" t="s">
        <v>1050</v>
      </c>
      <c r="J164">
        <v>8</v>
      </c>
      <c r="K164" s="97" t="s">
        <v>913</v>
      </c>
      <c r="L164">
        <f t="shared" si="5"/>
        <v>1</v>
      </c>
      <c r="M164">
        <v>0</v>
      </c>
      <c r="N164">
        <f>VLOOKUP(K164,HO!K:L,2,)</f>
        <v>1</v>
      </c>
    </row>
    <row r="165" spans="1:14" x14ac:dyDescent="0.25">
      <c r="A165" t="s">
        <v>778</v>
      </c>
      <c r="B165">
        <v>1</v>
      </c>
      <c r="C165">
        <v>0</v>
      </c>
      <c r="D165">
        <v>1</v>
      </c>
      <c r="E165" t="s">
        <v>778</v>
      </c>
      <c r="F165">
        <f t="shared" si="4"/>
        <v>1</v>
      </c>
      <c r="G165">
        <v>0</v>
      </c>
      <c r="H165">
        <v>1</v>
      </c>
      <c r="I165" t="s">
        <v>913</v>
      </c>
      <c r="J165">
        <v>1</v>
      </c>
      <c r="K165" s="97" t="s">
        <v>778</v>
      </c>
      <c r="L165">
        <f t="shared" si="5"/>
        <v>1</v>
      </c>
      <c r="M165">
        <v>0</v>
      </c>
      <c r="N165">
        <f>VLOOKUP(K165,HO!K:L,2,)</f>
        <v>1</v>
      </c>
    </row>
    <row r="166" spans="1:14" x14ac:dyDescent="0.25">
      <c r="A166" t="s">
        <v>779</v>
      </c>
      <c r="B166">
        <v>1</v>
      </c>
      <c r="C166">
        <v>0</v>
      </c>
      <c r="D166">
        <v>1</v>
      </c>
      <c r="E166" t="s">
        <v>779</v>
      </c>
      <c r="F166">
        <f t="shared" si="4"/>
        <v>1</v>
      </c>
      <c r="G166">
        <v>0</v>
      </c>
      <c r="H166">
        <v>1</v>
      </c>
      <c r="I166" t="s">
        <v>778</v>
      </c>
      <c r="J166">
        <v>1</v>
      </c>
      <c r="K166" s="97" t="s">
        <v>779</v>
      </c>
      <c r="L166">
        <f t="shared" si="5"/>
        <v>1</v>
      </c>
      <c r="M166">
        <v>0</v>
      </c>
      <c r="N166">
        <f>VLOOKUP(K166,HO!K:L,2,)</f>
        <v>1</v>
      </c>
    </row>
    <row r="167" spans="1:14" x14ac:dyDescent="0.25">
      <c r="A167" t="s">
        <v>780</v>
      </c>
      <c r="B167">
        <v>1</v>
      </c>
      <c r="C167">
        <v>0</v>
      </c>
      <c r="D167">
        <v>1</v>
      </c>
      <c r="E167" t="s">
        <v>780</v>
      </c>
      <c r="F167">
        <f t="shared" si="4"/>
        <v>1</v>
      </c>
      <c r="G167">
        <v>0</v>
      </c>
      <c r="H167">
        <v>1</v>
      </c>
      <c r="I167" t="s">
        <v>779</v>
      </c>
      <c r="J167">
        <v>1</v>
      </c>
      <c r="K167" s="97" t="s">
        <v>780</v>
      </c>
      <c r="L167">
        <f t="shared" si="5"/>
        <v>1</v>
      </c>
      <c r="M167">
        <v>0</v>
      </c>
      <c r="N167">
        <f>VLOOKUP(K167,HO!K:L,2,)</f>
        <v>1</v>
      </c>
    </row>
    <row r="168" spans="1:14" x14ac:dyDescent="0.25">
      <c r="A168" t="s">
        <v>782</v>
      </c>
      <c r="B168">
        <v>1</v>
      </c>
      <c r="C168">
        <v>0</v>
      </c>
      <c r="D168">
        <v>1</v>
      </c>
      <c r="E168" t="s">
        <v>782</v>
      </c>
      <c r="F168">
        <f t="shared" si="4"/>
        <v>1</v>
      </c>
      <c r="G168">
        <v>0</v>
      </c>
      <c r="H168">
        <v>1</v>
      </c>
      <c r="I168" t="s">
        <v>780</v>
      </c>
      <c r="J168">
        <v>1</v>
      </c>
      <c r="K168" s="97" t="s">
        <v>782</v>
      </c>
      <c r="L168">
        <f t="shared" si="5"/>
        <v>1</v>
      </c>
      <c r="M168">
        <v>0</v>
      </c>
      <c r="N168">
        <f>VLOOKUP(K168,HO!K:L,2,)</f>
        <v>1</v>
      </c>
    </row>
    <row r="169" spans="1:14" x14ac:dyDescent="0.25">
      <c r="A169" t="s">
        <v>204</v>
      </c>
      <c r="B169">
        <v>17</v>
      </c>
      <c r="C169">
        <v>2</v>
      </c>
      <c r="D169">
        <v>15</v>
      </c>
      <c r="E169" t="s">
        <v>204</v>
      </c>
      <c r="F169">
        <f t="shared" si="4"/>
        <v>17</v>
      </c>
      <c r="G169">
        <v>2</v>
      </c>
      <c r="H169">
        <v>15</v>
      </c>
      <c r="I169" t="s">
        <v>782</v>
      </c>
      <c r="J169">
        <v>1</v>
      </c>
      <c r="K169" s="97" t="s">
        <v>204</v>
      </c>
      <c r="L169">
        <f t="shared" si="5"/>
        <v>17</v>
      </c>
      <c r="M169">
        <v>2</v>
      </c>
      <c r="N169">
        <f>VLOOKUP(K169,HO!K:L,2,)</f>
        <v>15</v>
      </c>
    </row>
    <row r="170" spans="1:14" x14ac:dyDescent="0.25">
      <c r="A170" t="s">
        <v>783</v>
      </c>
      <c r="B170">
        <v>13</v>
      </c>
      <c r="C170">
        <v>0</v>
      </c>
      <c r="D170">
        <v>13</v>
      </c>
      <c r="E170" t="s">
        <v>783</v>
      </c>
      <c r="F170">
        <f t="shared" si="4"/>
        <v>13</v>
      </c>
      <c r="G170">
        <v>0</v>
      </c>
      <c r="H170">
        <v>13</v>
      </c>
      <c r="I170" t="s">
        <v>204</v>
      </c>
      <c r="J170">
        <v>17</v>
      </c>
      <c r="K170" s="97" t="s">
        <v>783</v>
      </c>
      <c r="L170">
        <f t="shared" si="5"/>
        <v>13</v>
      </c>
      <c r="M170">
        <v>0</v>
      </c>
      <c r="N170">
        <f>VLOOKUP(K170,HO!K:L,2,)</f>
        <v>13</v>
      </c>
    </row>
    <row r="171" spans="1:14" x14ac:dyDescent="0.25">
      <c r="A171" t="s">
        <v>200</v>
      </c>
      <c r="B171">
        <v>6</v>
      </c>
      <c r="C171">
        <v>0</v>
      </c>
      <c r="D171">
        <v>6</v>
      </c>
      <c r="E171" t="s">
        <v>200</v>
      </c>
      <c r="F171">
        <f t="shared" si="4"/>
        <v>6</v>
      </c>
      <c r="G171">
        <v>0</v>
      </c>
      <c r="H171">
        <v>6</v>
      </c>
      <c r="I171" t="s">
        <v>783</v>
      </c>
      <c r="J171">
        <v>13</v>
      </c>
      <c r="K171" s="97" t="s">
        <v>200</v>
      </c>
      <c r="L171">
        <f t="shared" si="5"/>
        <v>6</v>
      </c>
      <c r="M171">
        <v>0</v>
      </c>
      <c r="N171">
        <f>VLOOKUP(K171,HO!K:L,2,)</f>
        <v>6</v>
      </c>
    </row>
    <row r="172" spans="1:14" x14ac:dyDescent="0.25">
      <c r="A172" t="s">
        <v>784</v>
      </c>
      <c r="B172">
        <v>2</v>
      </c>
      <c r="C172">
        <v>0</v>
      </c>
      <c r="D172">
        <v>2</v>
      </c>
      <c r="E172" t="s">
        <v>784</v>
      </c>
      <c r="F172">
        <f t="shared" si="4"/>
        <v>2</v>
      </c>
      <c r="G172">
        <v>0</v>
      </c>
      <c r="H172">
        <v>2</v>
      </c>
      <c r="I172" t="s">
        <v>200</v>
      </c>
      <c r="J172">
        <v>6</v>
      </c>
      <c r="K172" s="97" t="s">
        <v>784</v>
      </c>
      <c r="L172">
        <f t="shared" si="5"/>
        <v>2</v>
      </c>
      <c r="M172">
        <v>0</v>
      </c>
      <c r="N172">
        <f>VLOOKUP(K172,HO!K:L,2,)</f>
        <v>2</v>
      </c>
    </row>
    <row r="173" spans="1:14" x14ac:dyDescent="0.25">
      <c r="A173" t="s">
        <v>218</v>
      </c>
      <c r="B173">
        <v>2</v>
      </c>
      <c r="C173">
        <v>0</v>
      </c>
      <c r="D173">
        <v>2</v>
      </c>
      <c r="E173" t="s">
        <v>218</v>
      </c>
      <c r="F173">
        <f t="shared" si="4"/>
        <v>2</v>
      </c>
      <c r="G173">
        <v>0</v>
      </c>
      <c r="H173">
        <v>2</v>
      </c>
      <c r="I173" t="s">
        <v>784</v>
      </c>
      <c r="J173">
        <v>2</v>
      </c>
      <c r="K173" s="97" t="s">
        <v>218</v>
      </c>
      <c r="L173">
        <f t="shared" si="5"/>
        <v>2</v>
      </c>
      <c r="M173">
        <v>0</v>
      </c>
      <c r="N173">
        <f>VLOOKUP(K173,HO!K:L,2,)</f>
        <v>2</v>
      </c>
    </row>
    <row r="174" spans="1:14" x14ac:dyDescent="0.25">
      <c r="A174" t="s">
        <v>196</v>
      </c>
      <c r="B174">
        <v>7</v>
      </c>
      <c r="C174">
        <v>0</v>
      </c>
      <c r="D174">
        <v>7</v>
      </c>
      <c r="E174" t="s">
        <v>196</v>
      </c>
      <c r="F174">
        <f t="shared" si="4"/>
        <v>7</v>
      </c>
      <c r="G174">
        <v>0</v>
      </c>
      <c r="H174">
        <v>7</v>
      </c>
      <c r="I174" t="s">
        <v>218</v>
      </c>
      <c r="J174">
        <v>2</v>
      </c>
      <c r="K174" s="97" t="s">
        <v>196</v>
      </c>
      <c r="L174">
        <f t="shared" si="5"/>
        <v>7</v>
      </c>
      <c r="M174">
        <v>0</v>
      </c>
      <c r="N174">
        <f>VLOOKUP(K174,HO!K:L,2,)</f>
        <v>7</v>
      </c>
    </row>
    <row r="175" spans="1:14" x14ac:dyDescent="0.25">
      <c r="A175" t="s">
        <v>786</v>
      </c>
      <c r="B175">
        <v>11</v>
      </c>
      <c r="C175">
        <v>0</v>
      </c>
      <c r="D175">
        <v>11</v>
      </c>
      <c r="E175" t="s">
        <v>786</v>
      </c>
      <c r="F175">
        <f t="shared" si="4"/>
        <v>11</v>
      </c>
      <c r="G175">
        <v>0</v>
      </c>
      <c r="H175">
        <v>11</v>
      </c>
      <c r="I175" t="s">
        <v>196</v>
      </c>
      <c r="J175">
        <v>7</v>
      </c>
      <c r="K175" s="97" t="s">
        <v>786</v>
      </c>
      <c r="L175">
        <f t="shared" si="5"/>
        <v>11</v>
      </c>
      <c r="M175">
        <v>0</v>
      </c>
      <c r="N175">
        <f>VLOOKUP(K175,HO!K:L,2,)</f>
        <v>11</v>
      </c>
    </row>
    <row r="176" spans="1:14" x14ac:dyDescent="0.25">
      <c r="A176" t="s">
        <v>788</v>
      </c>
      <c r="B176">
        <v>2</v>
      </c>
      <c r="C176">
        <v>0</v>
      </c>
      <c r="D176">
        <v>2</v>
      </c>
      <c r="E176" t="s">
        <v>788</v>
      </c>
      <c r="F176">
        <f t="shared" si="4"/>
        <v>2</v>
      </c>
      <c r="G176">
        <v>0</v>
      </c>
      <c r="H176">
        <v>2</v>
      </c>
      <c r="I176" t="s">
        <v>786</v>
      </c>
      <c r="J176">
        <v>11</v>
      </c>
      <c r="K176" s="97" t="s">
        <v>788</v>
      </c>
      <c r="L176">
        <f t="shared" si="5"/>
        <v>2</v>
      </c>
      <c r="M176">
        <v>0</v>
      </c>
      <c r="N176">
        <f>VLOOKUP(K176,HO!K:L,2,)</f>
        <v>2</v>
      </c>
    </row>
    <row r="177" spans="1:14" x14ac:dyDescent="0.25">
      <c r="A177" t="s">
        <v>789</v>
      </c>
      <c r="B177">
        <v>2</v>
      </c>
      <c r="C177">
        <v>0</v>
      </c>
      <c r="D177">
        <v>2</v>
      </c>
      <c r="E177" t="s">
        <v>789</v>
      </c>
      <c r="F177">
        <f t="shared" si="4"/>
        <v>2</v>
      </c>
      <c r="G177">
        <v>0</v>
      </c>
      <c r="H177">
        <v>2</v>
      </c>
      <c r="I177" t="s">
        <v>788</v>
      </c>
      <c r="J177">
        <v>2</v>
      </c>
      <c r="K177" s="97" t="s">
        <v>789</v>
      </c>
      <c r="L177">
        <f t="shared" si="5"/>
        <v>2</v>
      </c>
      <c r="M177">
        <v>0</v>
      </c>
      <c r="N177">
        <f>VLOOKUP(K177,HO!K:L,2,)</f>
        <v>2</v>
      </c>
    </row>
    <row r="178" spans="1:14" x14ac:dyDescent="0.25">
      <c r="A178" t="s">
        <v>790</v>
      </c>
      <c r="B178">
        <v>0</v>
      </c>
      <c r="C178">
        <v>0</v>
      </c>
      <c r="D178">
        <v>0</v>
      </c>
      <c r="E178" t="s">
        <v>790</v>
      </c>
      <c r="F178">
        <f t="shared" si="4"/>
        <v>0</v>
      </c>
      <c r="G178">
        <v>0</v>
      </c>
      <c r="H178">
        <v>0</v>
      </c>
      <c r="I178" t="s">
        <v>789</v>
      </c>
      <c r="J178">
        <v>2</v>
      </c>
      <c r="K178" s="97" t="s">
        <v>790</v>
      </c>
      <c r="L178">
        <f t="shared" si="5"/>
        <v>0</v>
      </c>
      <c r="M178">
        <v>0</v>
      </c>
      <c r="N178">
        <f>VLOOKUP(K178,HO!K:L,2,)</f>
        <v>0</v>
      </c>
    </row>
    <row r="179" spans="1:14" x14ac:dyDescent="0.25">
      <c r="A179" t="s">
        <v>791</v>
      </c>
      <c r="B179">
        <v>0</v>
      </c>
      <c r="C179">
        <v>0</v>
      </c>
      <c r="D179">
        <v>0</v>
      </c>
      <c r="E179" t="s">
        <v>791</v>
      </c>
      <c r="F179">
        <f t="shared" si="4"/>
        <v>0</v>
      </c>
      <c r="G179">
        <v>0</v>
      </c>
      <c r="H179">
        <v>0</v>
      </c>
      <c r="I179" t="s">
        <v>790</v>
      </c>
      <c r="J179">
        <v>0</v>
      </c>
      <c r="K179" s="97" t="s">
        <v>791</v>
      </c>
      <c r="L179">
        <f t="shared" si="5"/>
        <v>0</v>
      </c>
      <c r="M179">
        <v>0</v>
      </c>
      <c r="N179">
        <f>VLOOKUP(K179,HO!K:L,2,)</f>
        <v>0</v>
      </c>
    </row>
    <row r="180" spans="1:14" x14ac:dyDescent="0.25">
      <c r="A180" t="s">
        <v>792</v>
      </c>
      <c r="B180">
        <v>0</v>
      </c>
      <c r="C180">
        <v>0</v>
      </c>
      <c r="D180">
        <v>0</v>
      </c>
      <c r="E180" t="s">
        <v>792</v>
      </c>
      <c r="F180">
        <f t="shared" si="4"/>
        <v>0</v>
      </c>
      <c r="G180">
        <v>0</v>
      </c>
      <c r="H180">
        <v>0</v>
      </c>
      <c r="I180" t="s">
        <v>791</v>
      </c>
      <c r="J180">
        <v>0</v>
      </c>
      <c r="K180" s="97" t="s">
        <v>792</v>
      </c>
      <c r="L180">
        <f t="shared" si="5"/>
        <v>0</v>
      </c>
      <c r="M180">
        <v>0</v>
      </c>
      <c r="N180">
        <f>VLOOKUP(K180,HO!K:L,2,)</f>
        <v>0</v>
      </c>
    </row>
    <row r="181" spans="1:14" x14ac:dyDescent="0.25">
      <c r="A181" t="s">
        <v>793</v>
      </c>
      <c r="B181">
        <v>0</v>
      </c>
      <c r="C181">
        <v>0</v>
      </c>
      <c r="D181">
        <v>0</v>
      </c>
      <c r="E181" t="s">
        <v>793</v>
      </c>
      <c r="F181">
        <f t="shared" si="4"/>
        <v>0</v>
      </c>
      <c r="G181">
        <v>0</v>
      </c>
      <c r="H181">
        <v>0</v>
      </c>
      <c r="I181" t="s">
        <v>792</v>
      </c>
      <c r="J181">
        <v>0</v>
      </c>
      <c r="K181" s="97" t="s">
        <v>793</v>
      </c>
      <c r="L181">
        <f t="shared" si="5"/>
        <v>0</v>
      </c>
      <c r="M181">
        <v>0</v>
      </c>
      <c r="N181">
        <f>VLOOKUP(K181,HO!K:L,2,)</f>
        <v>0</v>
      </c>
    </row>
    <row r="182" spans="1:14" x14ac:dyDescent="0.25">
      <c r="A182" t="s">
        <v>794</v>
      </c>
      <c r="B182">
        <v>2</v>
      </c>
      <c r="C182">
        <v>0</v>
      </c>
      <c r="D182">
        <v>2</v>
      </c>
      <c r="E182" t="s">
        <v>794</v>
      </c>
      <c r="F182">
        <f t="shared" si="4"/>
        <v>2</v>
      </c>
      <c r="G182">
        <v>0</v>
      </c>
      <c r="H182">
        <v>2</v>
      </c>
      <c r="I182" t="s">
        <v>793</v>
      </c>
      <c r="J182">
        <v>0</v>
      </c>
      <c r="K182" s="97" t="s">
        <v>794</v>
      </c>
      <c r="L182">
        <f t="shared" si="5"/>
        <v>2</v>
      </c>
      <c r="M182">
        <v>0</v>
      </c>
      <c r="N182">
        <f>VLOOKUP(K182,HO!K:L,2,)</f>
        <v>2</v>
      </c>
    </row>
    <row r="183" spans="1:14" x14ac:dyDescent="0.25">
      <c r="A183" t="s">
        <v>795</v>
      </c>
      <c r="B183">
        <v>2</v>
      </c>
      <c r="C183">
        <v>0</v>
      </c>
      <c r="D183">
        <v>2</v>
      </c>
      <c r="E183" t="s">
        <v>795</v>
      </c>
      <c r="F183">
        <f t="shared" si="4"/>
        <v>2</v>
      </c>
      <c r="G183">
        <v>0</v>
      </c>
      <c r="H183">
        <v>2</v>
      </c>
      <c r="I183" t="s">
        <v>794</v>
      </c>
      <c r="J183">
        <v>2</v>
      </c>
      <c r="K183" s="97" t="s">
        <v>795</v>
      </c>
      <c r="L183">
        <f t="shared" si="5"/>
        <v>2</v>
      </c>
      <c r="M183">
        <v>0</v>
      </c>
      <c r="N183">
        <f>VLOOKUP(K183,HO!K:L,2,)</f>
        <v>2</v>
      </c>
    </row>
    <row r="184" spans="1:14" x14ac:dyDescent="0.25">
      <c r="A184" t="s">
        <v>796</v>
      </c>
      <c r="B184">
        <v>0</v>
      </c>
      <c r="C184">
        <v>0</v>
      </c>
      <c r="D184">
        <v>0</v>
      </c>
      <c r="E184" t="s">
        <v>796</v>
      </c>
      <c r="F184">
        <f t="shared" si="4"/>
        <v>0</v>
      </c>
      <c r="G184">
        <v>0</v>
      </c>
      <c r="H184">
        <v>0</v>
      </c>
      <c r="I184" t="s">
        <v>795</v>
      </c>
      <c r="J184">
        <v>2</v>
      </c>
      <c r="K184" s="97" t="s">
        <v>796</v>
      </c>
      <c r="L184">
        <f t="shared" si="5"/>
        <v>0</v>
      </c>
      <c r="M184">
        <v>0</v>
      </c>
      <c r="N184">
        <f>VLOOKUP(K184,HO!K:L,2,)</f>
        <v>0</v>
      </c>
    </row>
    <row r="185" spans="1:14" x14ac:dyDescent="0.25">
      <c r="A185" t="s">
        <v>797</v>
      </c>
      <c r="B185">
        <v>2</v>
      </c>
      <c r="C185">
        <v>0</v>
      </c>
      <c r="D185">
        <v>2</v>
      </c>
      <c r="E185" t="s">
        <v>797</v>
      </c>
      <c r="F185">
        <f t="shared" si="4"/>
        <v>2</v>
      </c>
      <c r="G185">
        <v>0</v>
      </c>
      <c r="H185">
        <v>2</v>
      </c>
      <c r="I185" t="s">
        <v>796</v>
      </c>
      <c r="J185">
        <v>0</v>
      </c>
      <c r="K185" s="97" t="s">
        <v>797</v>
      </c>
      <c r="L185">
        <f t="shared" si="5"/>
        <v>2</v>
      </c>
      <c r="M185">
        <v>0</v>
      </c>
      <c r="N185">
        <f>VLOOKUP(K185,HO!K:L,2,)</f>
        <v>2</v>
      </c>
    </row>
    <row r="186" spans="1:14" x14ac:dyDescent="0.25">
      <c r="A186" t="s">
        <v>798</v>
      </c>
      <c r="B186">
        <v>2</v>
      </c>
      <c r="C186">
        <v>0</v>
      </c>
      <c r="D186">
        <v>2</v>
      </c>
      <c r="E186" t="s">
        <v>798</v>
      </c>
      <c r="F186">
        <f t="shared" si="4"/>
        <v>2</v>
      </c>
      <c r="G186">
        <v>0</v>
      </c>
      <c r="H186">
        <v>2</v>
      </c>
      <c r="I186" t="s">
        <v>797</v>
      </c>
      <c r="J186">
        <v>2</v>
      </c>
      <c r="K186" s="97" t="s">
        <v>798</v>
      </c>
      <c r="L186">
        <f t="shared" si="5"/>
        <v>2</v>
      </c>
      <c r="M186">
        <v>0</v>
      </c>
      <c r="N186">
        <f>VLOOKUP(K186,HO!K:L,2,)</f>
        <v>2</v>
      </c>
    </row>
    <row r="187" spans="1:14" x14ac:dyDescent="0.25">
      <c r="A187" t="s">
        <v>799</v>
      </c>
      <c r="B187">
        <v>2</v>
      </c>
      <c r="C187">
        <v>0</v>
      </c>
      <c r="D187">
        <v>2</v>
      </c>
      <c r="E187" t="s">
        <v>799</v>
      </c>
      <c r="F187">
        <f t="shared" si="4"/>
        <v>2</v>
      </c>
      <c r="G187">
        <v>0</v>
      </c>
      <c r="H187">
        <v>2</v>
      </c>
      <c r="I187" t="s">
        <v>798</v>
      </c>
      <c r="J187">
        <v>2</v>
      </c>
      <c r="K187" s="97" t="s">
        <v>799</v>
      </c>
      <c r="L187">
        <f t="shared" si="5"/>
        <v>2</v>
      </c>
      <c r="M187">
        <v>0</v>
      </c>
      <c r="N187">
        <f>VLOOKUP(K187,HO!K:L,2,)</f>
        <v>2</v>
      </c>
    </row>
    <row r="188" spans="1:14" x14ac:dyDescent="0.25">
      <c r="A188" t="s">
        <v>800</v>
      </c>
      <c r="B188">
        <v>0</v>
      </c>
      <c r="C188">
        <v>0</v>
      </c>
      <c r="D188">
        <v>0</v>
      </c>
      <c r="E188" t="s">
        <v>800</v>
      </c>
      <c r="F188">
        <f t="shared" si="4"/>
        <v>0</v>
      </c>
      <c r="G188">
        <v>0</v>
      </c>
      <c r="H188">
        <v>0</v>
      </c>
      <c r="I188" t="s">
        <v>799</v>
      </c>
      <c r="J188">
        <v>2</v>
      </c>
      <c r="K188" s="97" t="s">
        <v>800</v>
      </c>
      <c r="L188">
        <f t="shared" si="5"/>
        <v>0</v>
      </c>
      <c r="M188">
        <v>0</v>
      </c>
      <c r="N188">
        <f>VLOOKUP(K188,HO!K:L,2,)</f>
        <v>0</v>
      </c>
    </row>
    <row r="189" spans="1:14" x14ac:dyDescent="0.25">
      <c r="A189" t="s">
        <v>801</v>
      </c>
      <c r="B189">
        <v>2</v>
      </c>
      <c r="C189">
        <v>0</v>
      </c>
      <c r="D189">
        <v>2</v>
      </c>
      <c r="E189" t="s">
        <v>801</v>
      </c>
      <c r="F189">
        <f t="shared" si="4"/>
        <v>2</v>
      </c>
      <c r="G189">
        <v>0</v>
      </c>
      <c r="H189">
        <v>2</v>
      </c>
      <c r="I189" t="s">
        <v>800</v>
      </c>
      <c r="J189">
        <v>0</v>
      </c>
      <c r="K189" s="97" t="s">
        <v>801</v>
      </c>
      <c r="L189">
        <f t="shared" si="5"/>
        <v>2</v>
      </c>
      <c r="M189">
        <v>0</v>
      </c>
      <c r="N189">
        <f>VLOOKUP(K189,HO!K:L,2,)</f>
        <v>2</v>
      </c>
    </row>
    <row r="190" spans="1:14" x14ac:dyDescent="0.25">
      <c r="A190" t="s">
        <v>802</v>
      </c>
      <c r="B190">
        <v>0</v>
      </c>
      <c r="C190">
        <v>0</v>
      </c>
      <c r="D190">
        <v>0</v>
      </c>
      <c r="E190" t="s">
        <v>802</v>
      </c>
      <c r="F190">
        <f t="shared" si="4"/>
        <v>0</v>
      </c>
      <c r="G190">
        <v>0</v>
      </c>
      <c r="H190">
        <v>0</v>
      </c>
      <c r="I190" t="s">
        <v>801</v>
      </c>
      <c r="J190">
        <v>2</v>
      </c>
      <c r="K190" s="97" t="s">
        <v>802</v>
      </c>
      <c r="L190">
        <f t="shared" si="5"/>
        <v>0</v>
      </c>
      <c r="M190">
        <v>0</v>
      </c>
      <c r="N190">
        <f>VLOOKUP(K190,HO!K:L,2,)</f>
        <v>0</v>
      </c>
    </row>
    <row r="191" spans="1:14" x14ac:dyDescent="0.25">
      <c r="A191" t="s">
        <v>803</v>
      </c>
      <c r="B191">
        <v>0</v>
      </c>
      <c r="C191">
        <v>0</v>
      </c>
      <c r="D191">
        <v>0</v>
      </c>
      <c r="E191" t="s">
        <v>803</v>
      </c>
      <c r="F191">
        <f t="shared" si="4"/>
        <v>0</v>
      </c>
      <c r="G191">
        <v>0</v>
      </c>
      <c r="H191">
        <v>0</v>
      </c>
      <c r="I191" t="s">
        <v>802</v>
      </c>
      <c r="J191">
        <v>0</v>
      </c>
      <c r="K191" s="97" t="s">
        <v>803</v>
      </c>
      <c r="L191">
        <f t="shared" si="5"/>
        <v>0</v>
      </c>
      <c r="M191">
        <v>0</v>
      </c>
      <c r="N191">
        <f>VLOOKUP(K191,HO!K:L,2,)</f>
        <v>0</v>
      </c>
    </row>
    <row r="192" spans="1:14" x14ac:dyDescent="0.25">
      <c r="A192" t="s">
        <v>804</v>
      </c>
      <c r="B192">
        <v>2</v>
      </c>
      <c r="C192">
        <v>0</v>
      </c>
      <c r="D192">
        <v>2</v>
      </c>
      <c r="E192" t="s">
        <v>804</v>
      </c>
      <c r="F192">
        <f t="shared" si="4"/>
        <v>2</v>
      </c>
      <c r="G192">
        <v>0</v>
      </c>
      <c r="H192">
        <v>2</v>
      </c>
      <c r="I192" t="s">
        <v>803</v>
      </c>
      <c r="J192">
        <v>0</v>
      </c>
      <c r="K192" s="97" t="s">
        <v>804</v>
      </c>
      <c r="L192">
        <f t="shared" si="5"/>
        <v>2</v>
      </c>
      <c r="M192">
        <v>0</v>
      </c>
      <c r="N192">
        <f>VLOOKUP(K192,HO!K:L,2,)</f>
        <v>2</v>
      </c>
    </row>
    <row r="193" spans="1:14" x14ac:dyDescent="0.25">
      <c r="A193" t="s">
        <v>41</v>
      </c>
      <c r="B193">
        <v>21</v>
      </c>
      <c r="C193">
        <v>0</v>
      </c>
      <c r="D193">
        <v>21</v>
      </c>
      <c r="E193" t="s">
        <v>41</v>
      </c>
      <c r="F193">
        <f t="shared" si="4"/>
        <v>21</v>
      </c>
      <c r="G193">
        <v>0</v>
      </c>
      <c r="H193">
        <v>21</v>
      </c>
      <c r="I193" t="s">
        <v>804</v>
      </c>
      <c r="J193">
        <v>2</v>
      </c>
      <c r="K193" s="97" t="s">
        <v>41</v>
      </c>
      <c r="L193">
        <f t="shared" si="5"/>
        <v>21</v>
      </c>
      <c r="M193">
        <v>0</v>
      </c>
      <c r="N193">
        <f>VLOOKUP(K193,HO!K:L,2,)</f>
        <v>21</v>
      </c>
    </row>
    <row r="194" spans="1:14" x14ac:dyDescent="0.25">
      <c r="A194" t="s">
        <v>38</v>
      </c>
      <c r="B194">
        <v>2043</v>
      </c>
      <c r="C194">
        <v>233</v>
      </c>
      <c r="D194">
        <v>1810</v>
      </c>
      <c r="E194" t="s">
        <v>38</v>
      </c>
      <c r="F194">
        <f t="shared" ref="F194:F257" si="6">G194+H194</f>
        <v>517</v>
      </c>
      <c r="G194">
        <v>168</v>
      </c>
      <c r="H194">
        <v>349</v>
      </c>
      <c r="I194" t="s">
        <v>41</v>
      </c>
      <c r="J194">
        <v>21</v>
      </c>
      <c r="K194" s="97" t="s">
        <v>38</v>
      </c>
      <c r="L194">
        <f t="shared" ref="L194:L257" si="7">M194+N194</f>
        <v>142</v>
      </c>
      <c r="M194">
        <v>142</v>
      </c>
      <c r="N194">
        <f>VLOOKUP(K194,HO!K:L,2,)</f>
        <v>0</v>
      </c>
    </row>
    <row r="195" spans="1:14" x14ac:dyDescent="0.25">
      <c r="A195" t="s">
        <v>177</v>
      </c>
      <c r="B195">
        <v>5237</v>
      </c>
      <c r="C195">
        <v>255</v>
      </c>
      <c r="D195">
        <v>4982</v>
      </c>
      <c r="E195" t="s">
        <v>177</v>
      </c>
      <c r="F195">
        <f t="shared" si="6"/>
        <v>5237</v>
      </c>
      <c r="G195">
        <v>255</v>
      </c>
      <c r="H195">
        <v>4982</v>
      </c>
      <c r="I195" t="s">
        <v>38</v>
      </c>
      <c r="J195">
        <v>517</v>
      </c>
      <c r="K195" s="97" t="s">
        <v>177</v>
      </c>
      <c r="L195">
        <f t="shared" si="7"/>
        <v>5237</v>
      </c>
      <c r="M195">
        <v>255</v>
      </c>
      <c r="N195">
        <f>VLOOKUP(K195,HO!K:L,2,)</f>
        <v>4982</v>
      </c>
    </row>
    <row r="196" spans="1:14" x14ac:dyDescent="0.25">
      <c r="A196" t="s">
        <v>40</v>
      </c>
      <c r="B196">
        <v>105</v>
      </c>
      <c r="C196">
        <v>25</v>
      </c>
      <c r="D196">
        <v>80</v>
      </c>
      <c r="E196" t="s">
        <v>40</v>
      </c>
      <c r="F196">
        <f t="shared" si="6"/>
        <v>105</v>
      </c>
      <c r="G196">
        <v>25</v>
      </c>
      <c r="H196">
        <v>80</v>
      </c>
      <c r="I196" t="s">
        <v>177</v>
      </c>
      <c r="J196">
        <v>5237</v>
      </c>
      <c r="K196" s="97" t="s">
        <v>40</v>
      </c>
      <c r="L196">
        <f t="shared" si="7"/>
        <v>2</v>
      </c>
      <c r="M196">
        <v>2</v>
      </c>
      <c r="N196">
        <f>VLOOKUP(K196,HO!K:L,2,)</f>
        <v>0</v>
      </c>
    </row>
    <row r="197" spans="1:14" x14ac:dyDescent="0.25">
      <c r="A197" t="s">
        <v>844</v>
      </c>
      <c r="B197">
        <v>2</v>
      </c>
      <c r="C197">
        <v>0</v>
      </c>
      <c r="D197">
        <v>2</v>
      </c>
      <c r="E197" t="s">
        <v>844</v>
      </c>
      <c r="F197">
        <f t="shared" si="6"/>
        <v>2</v>
      </c>
      <c r="G197">
        <v>0</v>
      </c>
      <c r="H197">
        <v>2</v>
      </c>
      <c r="I197" t="s">
        <v>40</v>
      </c>
      <c r="J197">
        <v>105</v>
      </c>
      <c r="K197" s="97" t="s">
        <v>844</v>
      </c>
      <c r="L197">
        <f t="shared" si="7"/>
        <v>2</v>
      </c>
      <c r="M197">
        <v>0</v>
      </c>
      <c r="N197">
        <f>VLOOKUP(K197,HO!K:L,2,)</f>
        <v>2</v>
      </c>
    </row>
    <row r="198" spans="1:14" x14ac:dyDescent="0.25">
      <c r="A198" t="s">
        <v>846</v>
      </c>
      <c r="B198">
        <v>0</v>
      </c>
      <c r="C198">
        <v>0</v>
      </c>
      <c r="D198">
        <v>0</v>
      </c>
      <c r="E198" t="s">
        <v>846</v>
      </c>
      <c r="F198">
        <f t="shared" si="6"/>
        <v>0</v>
      </c>
      <c r="G198">
        <v>0</v>
      </c>
      <c r="H198">
        <v>0</v>
      </c>
      <c r="I198" t="s">
        <v>844</v>
      </c>
      <c r="J198">
        <v>2</v>
      </c>
      <c r="K198" s="97" t="s">
        <v>846</v>
      </c>
      <c r="L198">
        <f t="shared" si="7"/>
        <v>0</v>
      </c>
      <c r="M198">
        <v>0</v>
      </c>
      <c r="N198">
        <f>VLOOKUP(K198,HO!K:L,2,)</f>
        <v>0</v>
      </c>
    </row>
    <row r="199" spans="1:14" x14ac:dyDescent="0.25">
      <c r="A199">
        <v>9912</v>
      </c>
      <c r="B199">
        <v>11</v>
      </c>
      <c r="C199">
        <v>0</v>
      </c>
      <c r="D199">
        <v>11</v>
      </c>
      <c r="E199">
        <v>9912</v>
      </c>
      <c r="F199">
        <f t="shared" si="6"/>
        <v>0</v>
      </c>
      <c r="G199">
        <v>0</v>
      </c>
      <c r="H199">
        <v>0</v>
      </c>
      <c r="I199" t="s">
        <v>846</v>
      </c>
      <c r="J199">
        <v>0</v>
      </c>
      <c r="K199" s="97">
        <v>9912</v>
      </c>
      <c r="L199">
        <f t="shared" si="7"/>
        <v>0</v>
      </c>
      <c r="M199">
        <v>0</v>
      </c>
      <c r="N199">
        <f>VLOOKUP(K199,HO!K:L,2,)</f>
        <v>0</v>
      </c>
    </row>
    <row r="200" spans="1:14" x14ac:dyDescent="0.25">
      <c r="A200">
        <v>9902</v>
      </c>
      <c r="B200">
        <v>8</v>
      </c>
      <c r="C200">
        <v>0</v>
      </c>
      <c r="D200">
        <v>8</v>
      </c>
      <c r="E200">
        <v>9902</v>
      </c>
      <c r="F200">
        <f t="shared" si="6"/>
        <v>6</v>
      </c>
      <c r="G200">
        <v>0</v>
      </c>
      <c r="H200">
        <v>6</v>
      </c>
      <c r="I200">
        <v>9912</v>
      </c>
      <c r="J200">
        <v>0</v>
      </c>
      <c r="K200" s="97">
        <v>9902</v>
      </c>
      <c r="L200">
        <f t="shared" si="7"/>
        <v>5</v>
      </c>
      <c r="M200">
        <v>0</v>
      </c>
      <c r="N200">
        <f>VLOOKUP(K200,HO!K:L,2,)</f>
        <v>5</v>
      </c>
    </row>
    <row r="201" spans="1:14" x14ac:dyDescent="0.25">
      <c r="A201">
        <v>9909</v>
      </c>
      <c r="B201">
        <v>6</v>
      </c>
      <c r="C201">
        <v>0</v>
      </c>
      <c r="D201">
        <v>6</v>
      </c>
      <c r="E201">
        <v>9909</v>
      </c>
      <c r="F201">
        <f t="shared" si="6"/>
        <v>6</v>
      </c>
      <c r="G201">
        <v>0</v>
      </c>
      <c r="H201">
        <v>6</v>
      </c>
      <c r="I201">
        <v>9902</v>
      </c>
      <c r="J201">
        <v>6</v>
      </c>
      <c r="K201" s="97">
        <v>9909</v>
      </c>
      <c r="L201">
        <f t="shared" si="7"/>
        <v>3</v>
      </c>
      <c r="M201">
        <v>0</v>
      </c>
      <c r="N201">
        <f>VLOOKUP(K201,HO!K:L,2,)</f>
        <v>3</v>
      </c>
    </row>
    <row r="202" spans="1:14" x14ac:dyDescent="0.25">
      <c r="A202" t="s">
        <v>847</v>
      </c>
      <c r="B202">
        <v>1</v>
      </c>
      <c r="C202">
        <v>0</v>
      </c>
      <c r="D202">
        <v>1</v>
      </c>
      <c r="E202" t="s">
        <v>847</v>
      </c>
      <c r="F202">
        <f t="shared" si="6"/>
        <v>0</v>
      </c>
      <c r="G202">
        <v>0</v>
      </c>
      <c r="H202">
        <v>0</v>
      </c>
      <c r="I202">
        <v>9909</v>
      </c>
      <c r="J202">
        <v>6</v>
      </c>
      <c r="K202" s="97" t="s">
        <v>847</v>
      </c>
      <c r="L202">
        <f t="shared" si="7"/>
        <v>0</v>
      </c>
      <c r="M202">
        <v>0</v>
      </c>
      <c r="N202">
        <f>VLOOKUP(K202,HO!K:L,2,)</f>
        <v>0</v>
      </c>
    </row>
    <row r="203" spans="1:14" x14ac:dyDescent="0.25">
      <c r="A203">
        <v>4483</v>
      </c>
      <c r="B203">
        <v>2</v>
      </c>
      <c r="C203">
        <v>0</v>
      </c>
      <c r="D203">
        <v>2</v>
      </c>
      <c r="E203">
        <v>4483</v>
      </c>
      <c r="F203">
        <f t="shared" si="6"/>
        <v>2</v>
      </c>
      <c r="G203">
        <v>0</v>
      </c>
      <c r="H203">
        <v>2</v>
      </c>
      <c r="I203" t="s">
        <v>847</v>
      </c>
      <c r="J203">
        <v>0</v>
      </c>
      <c r="K203" s="97">
        <v>4483</v>
      </c>
      <c r="L203">
        <f t="shared" si="7"/>
        <v>2</v>
      </c>
      <c r="M203">
        <v>0</v>
      </c>
      <c r="N203">
        <f>VLOOKUP(K203,HO!K:L,2,)</f>
        <v>2</v>
      </c>
    </row>
    <row r="204" spans="1:14" x14ac:dyDescent="0.25">
      <c r="A204">
        <v>3903</v>
      </c>
      <c r="B204">
        <v>10</v>
      </c>
      <c r="C204">
        <v>0</v>
      </c>
      <c r="D204">
        <v>10</v>
      </c>
      <c r="E204">
        <v>3903</v>
      </c>
      <c r="F204">
        <f t="shared" si="6"/>
        <v>10</v>
      </c>
      <c r="G204">
        <v>0</v>
      </c>
      <c r="H204">
        <v>10</v>
      </c>
      <c r="I204">
        <v>4483</v>
      </c>
      <c r="J204">
        <v>2</v>
      </c>
      <c r="K204" s="97">
        <v>3903</v>
      </c>
      <c r="L204">
        <f t="shared" si="7"/>
        <v>10</v>
      </c>
      <c r="M204">
        <v>0</v>
      </c>
      <c r="N204">
        <f>VLOOKUP(K204,HO!K:L,2,)</f>
        <v>10</v>
      </c>
    </row>
    <row r="205" spans="1:14" x14ac:dyDescent="0.25">
      <c r="A205">
        <v>3832</v>
      </c>
      <c r="B205">
        <v>44</v>
      </c>
      <c r="C205">
        <v>0</v>
      </c>
      <c r="D205">
        <v>44</v>
      </c>
      <c r="E205">
        <v>3832</v>
      </c>
      <c r="F205">
        <f t="shared" si="6"/>
        <v>44</v>
      </c>
      <c r="G205">
        <v>0</v>
      </c>
      <c r="H205">
        <v>44</v>
      </c>
      <c r="I205">
        <v>3903</v>
      </c>
      <c r="J205">
        <v>10</v>
      </c>
      <c r="K205" s="97">
        <v>3832</v>
      </c>
      <c r="L205">
        <f t="shared" si="7"/>
        <v>44</v>
      </c>
      <c r="M205">
        <v>0</v>
      </c>
      <c r="N205">
        <f>VLOOKUP(K205,HO!K:L,2,)</f>
        <v>44</v>
      </c>
    </row>
    <row r="206" spans="1:14" x14ac:dyDescent="0.25">
      <c r="A206">
        <v>3602</v>
      </c>
      <c r="B206">
        <v>20</v>
      </c>
      <c r="C206">
        <v>0</v>
      </c>
      <c r="D206">
        <v>20</v>
      </c>
      <c r="E206">
        <v>3602</v>
      </c>
      <c r="F206">
        <f t="shared" si="6"/>
        <v>20</v>
      </c>
      <c r="G206">
        <v>0</v>
      </c>
      <c r="H206">
        <v>20</v>
      </c>
      <c r="I206">
        <v>3832</v>
      </c>
      <c r="J206">
        <v>44</v>
      </c>
      <c r="K206" s="97">
        <v>3602</v>
      </c>
      <c r="L206">
        <f t="shared" si="7"/>
        <v>20</v>
      </c>
      <c r="M206">
        <v>0</v>
      </c>
      <c r="N206">
        <f>VLOOKUP(K206,HO!K:L,2,)</f>
        <v>20</v>
      </c>
    </row>
    <row r="207" spans="1:14" x14ac:dyDescent="0.25">
      <c r="A207">
        <v>3713</v>
      </c>
      <c r="B207">
        <v>3</v>
      </c>
      <c r="C207">
        <v>0</v>
      </c>
      <c r="D207">
        <v>3</v>
      </c>
      <c r="E207">
        <v>3713</v>
      </c>
      <c r="F207">
        <f t="shared" si="6"/>
        <v>3</v>
      </c>
      <c r="G207">
        <v>0</v>
      </c>
      <c r="H207">
        <v>3</v>
      </c>
      <c r="I207">
        <v>3602</v>
      </c>
      <c r="J207">
        <v>20</v>
      </c>
      <c r="K207" s="97">
        <v>3713</v>
      </c>
      <c r="L207">
        <f t="shared" si="7"/>
        <v>3</v>
      </c>
      <c r="M207">
        <v>0</v>
      </c>
      <c r="N207">
        <f>VLOOKUP(K207,HO!K:L,2,)</f>
        <v>3</v>
      </c>
    </row>
    <row r="208" spans="1:14" x14ac:dyDescent="0.25">
      <c r="A208">
        <v>8201</v>
      </c>
      <c r="B208">
        <v>137</v>
      </c>
      <c r="C208">
        <v>0</v>
      </c>
      <c r="D208">
        <v>137</v>
      </c>
      <c r="E208">
        <v>8201</v>
      </c>
      <c r="F208">
        <f t="shared" si="6"/>
        <v>137</v>
      </c>
      <c r="G208">
        <v>0</v>
      </c>
      <c r="H208">
        <v>137</v>
      </c>
      <c r="I208">
        <v>3713</v>
      </c>
      <c r="J208">
        <v>3</v>
      </c>
      <c r="K208" s="97">
        <v>8201</v>
      </c>
      <c r="L208">
        <f t="shared" si="7"/>
        <v>137</v>
      </c>
      <c r="M208">
        <v>0</v>
      </c>
      <c r="N208">
        <f>VLOOKUP(K208,HO!K:L,2,)</f>
        <v>137</v>
      </c>
    </row>
    <row r="209" spans="1:14" x14ac:dyDescent="0.25">
      <c r="A209">
        <v>4464</v>
      </c>
      <c r="B209">
        <v>34</v>
      </c>
      <c r="C209">
        <v>0</v>
      </c>
      <c r="D209">
        <v>34</v>
      </c>
      <c r="E209">
        <v>4464</v>
      </c>
      <c r="F209">
        <f t="shared" si="6"/>
        <v>34</v>
      </c>
      <c r="G209">
        <v>0</v>
      </c>
      <c r="H209">
        <v>34</v>
      </c>
      <c r="I209">
        <v>8201</v>
      </c>
      <c r="J209">
        <v>137</v>
      </c>
      <c r="K209" s="97">
        <v>4464</v>
      </c>
      <c r="L209">
        <f t="shared" si="7"/>
        <v>34</v>
      </c>
      <c r="M209">
        <v>0</v>
      </c>
      <c r="N209">
        <f>VLOOKUP(K209,HO!K:L,2,)</f>
        <v>34</v>
      </c>
    </row>
    <row r="210" spans="1:14" x14ac:dyDescent="0.25">
      <c r="A210">
        <v>4496</v>
      </c>
      <c r="B210">
        <v>10</v>
      </c>
      <c r="C210">
        <v>0</v>
      </c>
      <c r="D210">
        <v>10</v>
      </c>
      <c r="E210">
        <v>4496</v>
      </c>
      <c r="F210">
        <f t="shared" si="6"/>
        <v>10</v>
      </c>
      <c r="G210">
        <v>0</v>
      </c>
      <c r="H210">
        <v>10</v>
      </c>
      <c r="I210">
        <v>4464</v>
      </c>
      <c r="J210">
        <v>34</v>
      </c>
      <c r="K210" s="97">
        <v>4496</v>
      </c>
      <c r="L210">
        <f t="shared" si="7"/>
        <v>10</v>
      </c>
      <c r="M210">
        <v>0</v>
      </c>
      <c r="N210">
        <f>VLOOKUP(K210,HO!K:L,2,)</f>
        <v>10</v>
      </c>
    </row>
    <row r="211" spans="1:14" x14ac:dyDescent="0.25">
      <c r="A211" t="s">
        <v>849</v>
      </c>
      <c r="B211">
        <v>1</v>
      </c>
      <c r="C211">
        <v>0</v>
      </c>
      <c r="D211">
        <v>1</v>
      </c>
      <c r="E211" t="s">
        <v>849</v>
      </c>
      <c r="F211">
        <f t="shared" si="6"/>
        <v>1</v>
      </c>
      <c r="G211">
        <v>0</v>
      </c>
      <c r="H211">
        <v>1</v>
      </c>
      <c r="I211">
        <v>4496</v>
      </c>
      <c r="J211">
        <v>10</v>
      </c>
      <c r="K211" s="98" t="s">
        <v>849</v>
      </c>
      <c r="L211">
        <f t="shared" si="7"/>
        <v>1</v>
      </c>
      <c r="M211">
        <v>0</v>
      </c>
      <c r="N211">
        <f>VLOOKUP(K211,HO!K:L,2,)</f>
        <v>1</v>
      </c>
    </row>
    <row r="212" spans="1:14" x14ac:dyDescent="0.25">
      <c r="A212" t="s">
        <v>851</v>
      </c>
      <c r="B212">
        <v>1</v>
      </c>
      <c r="C212">
        <v>0</v>
      </c>
      <c r="D212">
        <v>1</v>
      </c>
      <c r="E212" t="s">
        <v>851</v>
      </c>
      <c r="F212">
        <f t="shared" si="6"/>
        <v>1</v>
      </c>
      <c r="G212">
        <v>0</v>
      </c>
      <c r="H212">
        <v>1</v>
      </c>
      <c r="I212" t="s">
        <v>849</v>
      </c>
      <c r="J212">
        <v>1</v>
      </c>
      <c r="K212" s="97" t="s">
        <v>851</v>
      </c>
      <c r="L212">
        <f t="shared" si="7"/>
        <v>0</v>
      </c>
      <c r="M212">
        <v>0</v>
      </c>
      <c r="N212">
        <f>VLOOKUP(K212,HO!K:L,2,)</f>
        <v>0</v>
      </c>
    </row>
    <row r="213" spans="1:14" x14ac:dyDescent="0.25">
      <c r="A213" t="s">
        <v>852</v>
      </c>
      <c r="B213">
        <v>4729</v>
      </c>
      <c r="C213">
        <v>309</v>
      </c>
      <c r="D213">
        <v>4420</v>
      </c>
      <c r="E213" t="s">
        <v>852</v>
      </c>
      <c r="F213">
        <f t="shared" si="6"/>
        <v>4430</v>
      </c>
      <c r="G213">
        <v>306</v>
      </c>
      <c r="H213">
        <v>4124</v>
      </c>
      <c r="I213" t="s">
        <v>851</v>
      </c>
      <c r="J213">
        <v>0</v>
      </c>
      <c r="K213" s="98" t="s">
        <v>852</v>
      </c>
      <c r="L213">
        <f t="shared" si="7"/>
        <v>2113</v>
      </c>
      <c r="M213">
        <v>290</v>
      </c>
      <c r="N213">
        <f>VLOOKUP(K213,HO!K:L,2,)</f>
        <v>1823</v>
      </c>
    </row>
    <row r="214" spans="1:14" x14ac:dyDescent="0.25">
      <c r="A214">
        <v>804751</v>
      </c>
      <c r="B214">
        <v>503</v>
      </c>
      <c r="C214">
        <v>94</v>
      </c>
      <c r="D214">
        <v>409</v>
      </c>
      <c r="E214">
        <v>804751</v>
      </c>
      <c r="F214">
        <f t="shared" si="6"/>
        <v>484</v>
      </c>
      <c r="G214">
        <v>92</v>
      </c>
      <c r="H214">
        <v>392</v>
      </c>
      <c r="I214" t="s">
        <v>852</v>
      </c>
      <c r="J214">
        <v>3896</v>
      </c>
      <c r="K214" s="97">
        <v>804751</v>
      </c>
      <c r="L214">
        <f t="shared" si="7"/>
        <v>241</v>
      </c>
      <c r="M214">
        <v>150</v>
      </c>
      <c r="N214">
        <f>VLOOKUP(K214,HO!K:L,2,)</f>
        <v>91</v>
      </c>
    </row>
    <row r="215" spans="1:14" x14ac:dyDescent="0.25">
      <c r="A215" t="s">
        <v>853</v>
      </c>
      <c r="B215">
        <v>1</v>
      </c>
      <c r="C215">
        <v>1</v>
      </c>
      <c r="D215">
        <v>0</v>
      </c>
      <c r="E215" t="s">
        <v>853</v>
      </c>
      <c r="F215">
        <f t="shared" si="6"/>
        <v>1</v>
      </c>
      <c r="G215">
        <v>1</v>
      </c>
      <c r="H215">
        <v>0</v>
      </c>
      <c r="I215">
        <v>804751</v>
      </c>
      <c r="J215">
        <v>417</v>
      </c>
      <c r="K215" s="98" t="s">
        <v>853</v>
      </c>
      <c r="L215">
        <f t="shared" si="7"/>
        <v>0</v>
      </c>
      <c r="M215">
        <v>0</v>
      </c>
      <c r="N215">
        <f>VLOOKUP(K215,HO!K:L,2,)</f>
        <v>0</v>
      </c>
    </row>
    <row r="216" spans="1:14" x14ac:dyDescent="0.25">
      <c r="A216" t="s">
        <v>856</v>
      </c>
      <c r="B216">
        <v>1</v>
      </c>
      <c r="C216">
        <v>0</v>
      </c>
      <c r="D216">
        <v>1</v>
      </c>
      <c r="E216" t="s">
        <v>856</v>
      </c>
      <c r="F216">
        <f t="shared" si="6"/>
        <v>1</v>
      </c>
      <c r="G216">
        <v>0</v>
      </c>
      <c r="H216">
        <v>1</v>
      </c>
      <c r="I216" t="s">
        <v>853</v>
      </c>
      <c r="J216">
        <v>1</v>
      </c>
      <c r="K216" s="98" t="s">
        <v>856</v>
      </c>
      <c r="L216">
        <f t="shared" si="7"/>
        <v>1</v>
      </c>
      <c r="M216">
        <v>0</v>
      </c>
      <c r="N216">
        <f>VLOOKUP(K216,HO!K:L,2,)</f>
        <v>1</v>
      </c>
    </row>
    <row r="217" spans="1:14" x14ac:dyDescent="0.25">
      <c r="A217" t="s">
        <v>858</v>
      </c>
      <c r="B217">
        <v>5</v>
      </c>
      <c r="C217">
        <v>0</v>
      </c>
      <c r="D217">
        <v>5</v>
      </c>
      <c r="E217" t="s">
        <v>858</v>
      </c>
      <c r="F217">
        <f t="shared" si="6"/>
        <v>5</v>
      </c>
      <c r="G217">
        <v>0</v>
      </c>
      <c r="H217">
        <v>5</v>
      </c>
      <c r="I217" t="s">
        <v>856</v>
      </c>
      <c r="J217">
        <v>1</v>
      </c>
      <c r="K217" s="98" t="s">
        <v>858</v>
      </c>
      <c r="L217">
        <f t="shared" si="7"/>
        <v>5</v>
      </c>
      <c r="M217">
        <v>0</v>
      </c>
      <c r="N217">
        <f>VLOOKUP(K217,HO!K:L,2,)</f>
        <v>5</v>
      </c>
    </row>
    <row r="218" spans="1:14" x14ac:dyDescent="0.25">
      <c r="A218" t="s">
        <v>860</v>
      </c>
      <c r="B218">
        <v>5858</v>
      </c>
      <c r="C218">
        <v>2875</v>
      </c>
      <c r="D218">
        <v>2983</v>
      </c>
      <c r="E218" t="s">
        <v>860</v>
      </c>
      <c r="F218">
        <f t="shared" si="6"/>
        <v>11191</v>
      </c>
      <c r="G218">
        <v>591</v>
      </c>
      <c r="H218">
        <v>10600</v>
      </c>
      <c r="I218" t="s">
        <v>858</v>
      </c>
      <c r="J218">
        <v>5</v>
      </c>
      <c r="K218" s="98" t="s">
        <v>860</v>
      </c>
      <c r="L218">
        <f t="shared" si="7"/>
        <v>641</v>
      </c>
      <c r="M218">
        <v>641</v>
      </c>
      <c r="N218">
        <f>VLOOKUP(K218,HO!K:L,2,)</f>
        <v>0</v>
      </c>
    </row>
    <row r="219" spans="1:14" x14ac:dyDescent="0.25">
      <c r="A219" t="s">
        <v>862</v>
      </c>
      <c r="B219">
        <v>58</v>
      </c>
      <c r="C219">
        <v>0</v>
      </c>
      <c r="D219">
        <v>58</v>
      </c>
      <c r="E219" t="s">
        <v>862</v>
      </c>
      <c r="F219">
        <f t="shared" si="6"/>
        <v>58</v>
      </c>
      <c r="G219">
        <v>0</v>
      </c>
      <c r="H219">
        <v>58</v>
      </c>
      <c r="I219" t="s">
        <v>860</v>
      </c>
      <c r="J219">
        <v>8791</v>
      </c>
      <c r="K219" s="98" t="s">
        <v>862</v>
      </c>
      <c r="L219">
        <f t="shared" si="7"/>
        <v>58</v>
      </c>
      <c r="M219">
        <v>0</v>
      </c>
      <c r="N219">
        <f>VLOOKUP(K219,HO!K:L,2,)</f>
        <v>58</v>
      </c>
    </row>
    <row r="220" spans="1:14" x14ac:dyDescent="0.25">
      <c r="A220" t="s">
        <v>863</v>
      </c>
      <c r="B220">
        <v>58</v>
      </c>
      <c r="C220">
        <v>0</v>
      </c>
      <c r="D220">
        <v>58</v>
      </c>
      <c r="E220" t="s">
        <v>863</v>
      </c>
      <c r="F220">
        <f t="shared" si="6"/>
        <v>58</v>
      </c>
      <c r="G220">
        <v>0</v>
      </c>
      <c r="H220">
        <v>58</v>
      </c>
      <c r="I220" t="s">
        <v>862</v>
      </c>
      <c r="J220">
        <v>58</v>
      </c>
      <c r="K220" s="98" t="s">
        <v>863</v>
      </c>
      <c r="L220">
        <f t="shared" si="7"/>
        <v>58</v>
      </c>
      <c r="M220">
        <v>0</v>
      </c>
      <c r="N220">
        <f>VLOOKUP(K220,HO!K:L,2,)</f>
        <v>58</v>
      </c>
    </row>
    <row r="221" spans="1:14" x14ac:dyDescent="0.25">
      <c r="A221" t="s">
        <v>865</v>
      </c>
      <c r="B221">
        <v>0</v>
      </c>
      <c r="C221">
        <v>0</v>
      </c>
      <c r="D221">
        <v>0</v>
      </c>
      <c r="E221" t="s">
        <v>865</v>
      </c>
      <c r="F221">
        <f t="shared" si="6"/>
        <v>0</v>
      </c>
      <c r="G221">
        <v>0</v>
      </c>
      <c r="H221">
        <v>0</v>
      </c>
      <c r="I221" t="s">
        <v>863</v>
      </c>
      <c r="J221">
        <v>58</v>
      </c>
      <c r="K221" s="98" t="s">
        <v>865</v>
      </c>
      <c r="L221">
        <f t="shared" si="7"/>
        <v>0</v>
      </c>
      <c r="M221">
        <v>0</v>
      </c>
      <c r="N221">
        <f>VLOOKUP(K221,HO!K:L,2,)</f>
        <v>0</v>
      </c>
    </row>
    <row r="222" spans="1:14" x14ac:dyDescent="0.25">
      <c r="A222" t="s">
        <v>914</v>
      </c>
      <c r="B222">
        <v>2</v>
      </c>
      <c r="C222">
        <v>0</v>
      </c>
      <c r="D222">
        <v>2</v>
      </c>
      <c r="E222" t="s">
        <v>914</v>
      </c>
      <c r="F222">
        <f t="shared" si="6"/>
        <v>2</v>
      </c>
      <c r="G222">
        <v>0</v>
      </c>
      <c r="H222">
        <v>2</v>
      </c>
      <c r="I222" t="s">
        <v>865</v>
      </c>
      <c r="J222">
        <v>0</v>
      </c>
      <c r="K222" s="98" t="s">
        <v>914</v>
      </c>
      <c r="L222">
        <f t="shared" si="7"/>
        <v>2</v>
      </c>
      <c r="M222">
        <v>0</v>
      </c>
      <c r="N222">
        <f>VLOOKUP(K222,HO!K:L,2,)</f>
        <v>2</v>
      </c>
    </row>
    <row r="223" spans="1:14" x14ac:dyDescent="0.25">
      <c r="A223" t="s">
        <v>869</v>
      </c>
      <c r="B223">
        <v>0</v>
      </c>
      <c r="C223">
        <v>0</v>
      </c>
      <c r="D223">
        <v>0</v>
      </c>
      <c r="E223" t="s">
        <v>869</v>
      </c>
      <c r="F223">
        <f t="shared" si="6"/>
        <v>0</v>
      </c>
      <c r="G223">
        <v>0</v>
      </c>
      <c r="H223">
        <v>0</v>
      </c>
      <c r="I223" t="s">
        <v>914</v>
      </c>
      <c r="J223">
        <v>2</v>
      </c>
      <c r="K223" s="98" t="s">
        <v>869</v>
      </c>
      <c r="L223">
        <f t="shared" si="7"/>
        <v>0</v>
      </c>
      <c r="M223">
        <v>0</v>
      </c>
      <c r="N223">
        <f>VLOOKUP(K223,HO!K:L,2,)</f>
        <v>0</v>
      </c>
    </row>
    <row r="224" spans="1:14" x14ac:dyDescent="0.25">
      <c r="A224" t="s">
        <v>915</v>
      </c>
      <c r="B224">
        <v>75</v>
      </c>
      <c r="C224">
        <v>0</v>
      </c>
      <c r="D224">
        <v>75</v>
      </c>
      <c r="E224" t="s">
        <v>915</v>
      </c>
      <c r="F224">
        <f t="shared" si="6"/>
        <v>0</v>
      </c>
      <c r="G224">
        <v>0</v>
      </c>
      <c r="H224">
        <v>0</v>
      </c>
      <c r="I224" t="s">
        <v>869</v>
      </c>
      <c r="J224">
        <v>0</v>
      </c>
      <c r="K224" s="99" t="s">
        <v>915</v>
      </c>
      <c r="L224">
        <f t="shared" si="7"/>
        <v>0</v>
      </c>
      <c r="M224">
        <v>0</v>
      </c>
      <c r="N224">
        <f>VLOOKUP(K224,HO!K:L,2,)</f>
        <v>0</v>
      </c>
    </row>
    <row r="225" spans="1:14" x14ac:dyDescent="0.25">
      <c r="A225" t="s">
        <v>916</v>
      </c>
      <c r="B225">
        <v>1</v>
      </c>
      <c r="C225">
        <v>0</v>
      </c>
      <c r="D225">
        <v>1</v>
      </c>
      <c r="E225" t="s">
        <v>916</v>
      </c>
      <c r="F225">
        <f t="shared" si="6"/>
        <v>0</v>
      </c>
      <c r="G225">
        <v>0</v>
      </c>
      <c r="H225">
        <v>0</v>
      </c>
      <c r="I225" t="s">
        <v>915</v>
      </c>
      <c r="J225">
        <v>0</v>
      </c>
      <c r="K225" s="98" t="s">
        <v>916</v>
      </c>
      <c r="L225">
        <f t="shared" si="7"/>
        <v>0</v>
      </c>
      <c r="M225">
        <v>0</v>
      </c>
      <c r="N225">
        <f>VLOOKUP(K225,HO!K:L,2,)</f>
        <v>0</v>
      </c>
    </row>
    <row r="226" spans="1:14" x14ac:dyDescent="0.25">
      <c r="A226" t="s">
        <v>917</v>
      </c>
      <c r="B226">
        <v>3</v>
      </c>
      <c r="C226">
        <v>0</v>
      </c>
      <c r="D226">
        <v>3</v>
      </c>
      <c r="E226" t="s">
        <v>917</v>
      </c>
      <c r="F226">
        <f t="shared" si="6"/>
        <v>3</v>
      </c>
      <c r="G226">
        <v>0</v>
      </c>
      <c r="H226">
        <v>3</v>
      </c>
      <c r="I226" t="s">
        <v>916</v>
      </c>
      <c r="J226">
        <v>0</v>
      </c>
      <c r="K226" s="98" t="s">
        <v>917</v>
      </c>
      <c r="L226">
        <f t="shared" si="7"/>
        <v>3</v>
      </c>
      <c r="M226">
        <v>0</v>
      </c>
      <c r="N226">
        <f>VLOOKUP(K226,HO!K:L,2,)</f>
        <v>3</v>
      </c>
    </row>
    <row r="227" spans="1:14" x14ac:dyDescent="0.25">
      <c r="A227" t="s">
        <v>918</v>
      </c>
      <c r="B227">
        <v>2</v>
      </c>
      <c r="C227">
        <v>0</v>
      </c>
      <c r="D227">
        <v>2</v>
      </c>
      <c r="E227" t="s">
        <v>918</v>
      </c>
      <c r="F227">
        <f t="shared" si="6"/>
        <v>0</v>
      </c>
      <c r="G227">
        <v>0</v>
      </c>
      <c r="H227">
        <v>0</v>
      </c>
      <c r="I227" t="s">
        <v>917</v>
      </c>
      <c r="J227">
        <v>3</v>
      </c>
      <c r="K227" s="97" t="s">
        <v>918</v>
      </c>
      <c r="L227">
        <f t="shared" si="7"/>
        <v>0</v>
      </c>
      <c r="M227">
        <v>0</v>
      </c>
      <c r="N227">
        <f>VLOOKUP(K227,HO!K:L,2,)</f>
        <v>0</v>
      </c>
    </row>
    <row r="228" spans="1:14" x14ac:dyDescent="0.25">
      <c r="A228" t="s">
        <v>874</v>
      </c>
      <c r="B228">
        <v>2</v>
      </c>
      <c r="C228">
        <v>0</v>
      </c>
      <c r="D228">
        <v>2</v>
      </c>
      <c r="E228" t="s">
        <v>874</v>
      </c>
      <c r="F228">
        <f t="shared" si="6"/>
        <v>2</v>
      </c>
      <c r="G228">
        <v>0</v>
      </c>
      <c r="H228">
        <v>2</v>
      </c>
      <c r="I228" t="s">
        <v>918</v>
      </c>
      <c r="J228">
        <v>0</v>
      </c>
      <c r="K228" s="98" t="s">
        <v>874</v>
      </c>
      <c r="L228">
        <f t="shared" si="7"/>
        <v>2</v>
      </c>
      <c r="M228">
        <v>0</v>
      </c>
      <c r="N228">
        <f>VLOOKUP(K228,HO!K:L,2,)</f>
        <v>2</v>
      </c>
    </row>
    <row r="229" spans="1:14" x14ac:dyDescent="0.25">
      <c r="A229">
        <v>5301000287</v>
      </c>
      <c r="B229">
        <v>1</v>
      </c>
      <c r="C229">
        <v>0</v>
      </c>
      <c r="D229">
        <v>1</v>
      </c>
      <c r="E229">
        <v>5301000287</v>
      </c>
      <c r="F229">
        <f t="shared" si="6"/>
        <v>1</v>
      </c>
      <c r="G229">
        <v>0</v>
      </c>
      <c r="H229">
        <v>1</v>
      </c>
      <c r="I229" t="s">
        <v>874</v>
      </c>
      <c r="J229">
        <v>2</v>
      </c>
      <c r="K229" s="97">
        <v>5301000287</v>
      </c>
      <c r="L229">
        <f t="shared" si="7"/>
        <v>1</v>
      </c>
      <c r="M229">
        <v>0</v>
      </c>
      <c r="N229">
        <f>VLOOKUP(K229,HO!K:L,2,)</f>
        <v>1</v>
      </c>
    </row>
    <row r="230" spans="1:14" x14ac:dyDescent="0.25">
      <c r="A230" t="s">
        <v>919</v>
      </c>
      <c r="B230">
        <v>8</v>
      </c>
      <c r="C230">
        <v>0</v>
      </c>
      <c r="D230">
        <v>8</v>
      </c>
      <c r="E230" t="s">
        <v>919</v>
      </c>
      <c r="F230">
        <f t="shared" si="6"/>
        <v>0</v>
      </c>
      <c r="G230">
        <v>0</v>
      </c>
      <c r="H230">
        <v>0</v>
      </c>
      <c r="I230">
        <v>5301000287</v>
      </c>
      <c r="J230">
        <v>1</v>
      </c>
      <c r="K230" s="98" t="s">
        <v>919</v>
      </c>
      <c r="L230">
        <f t="shared" si="7"/>
        <v>0</v>
      </c>
      <c r="M230">
        <v>0</v>
      </c>
      <c r="N230">
        <f>VLOOKUP(K230,HO!K:L,2,)</f>
        <v>0</v>
      </c>
    </row>
    <row r="231" spans="1:14" x14ac:dyDescent="0.25">
      <c r="A231" t="s">
        <v>920</v>
      </c>
      <c r="B231">
        <v>4</v>
      </c>
      <c r="C231">
        <v>0</v>
      </c>
      <c r="D231">
        <v>4</v>
      </c>
      <c r="E231" t="s">
        <v>920</v>
      </c>
      <c r="F231">
        <f t="shared" si="6"/>
        <v>0</v>
      </c>
      <c r="G231">
        <v>0</v>
      </c>
      <c r="H231">
        <v>0</v>
      </c>
      <c r="I231" t="s">
        <v>919</v>
      </c>
      <c r="J231">
        <v>0</v>
      </c>
      <c r="K231" s="98" t="s">
        <v>920</v>
      </c>
      <c r="L231">
        <f t="shared" si="7"/>
        <v>0</v>
      </c>
      <c r="M231">
        <v>0</v>
      </c>
      <c r="N231">
        <f>VLOOKUP(K231,HO!K:L,2,)</f>
        <v>0</v>
      </c>
    </row>
    <row r="232" spans="1:14" x14ac:dyDescent="0.25">
      <c r="A232" t="s">
        <v>922</v>
      </c>
      <c r="B232">
        <v>2</v>
      </c>
      <c r="C232">
        <v>0</v>
      </c>
      <c r="D232">
        <v>2</v>
      </c>
      <c r="E232" t="s">
        <v>922</v>
      </c>
      <c r="F232">
        <f t="shared" si="6"/>
        <v>0</v>
      </c>
      <c r="G232">
        <v>0</v>
      </c>
      <c r="H232">
        <v>0</v>
      </c>
      <c r="I232" t="s">
        <v>920</v>
      </c>
      <c r="J232">
        <v>0</v>
      </c>
      <c r="K232" s="98" t="s">
        <v>922</v>
      </c>
      <c r="L232">
        <f t="shared" si="7"/>
        <v>0</v>
      </c>
      <c r="M232">
        <v>0</v>
      </c>
      <c r="N232">
        <f>VLOOKUP(K232,HO!K:L,2,)</f>
        <v>0</v>
      </c>
    </row>
    <row r="233" spans="1:14" x14ac:dyDescent="0.25">
      <c r="A233" t="s">
        <v>923</v>
      </c>
      <c r="B233">
        <v>1</v>
      </c>
      <c r="C233">
        <v>0</v>
      </c>
      <c r="D233">
        <v>1</v>
      </c>
      <c r="E233" t="s">
        <v>923</v>
      </c>
      <c r="F233">
        <f t="shared" si="6"/>
        <v>1</v>
      </c>
      <c r="G233">
        <v>0</v>
      </c>
      <c r="H233">
        <v>1</v>
      </c>
      <c r="I233" t="s">
        <v>922</v>
      </c>
      <c r="J233">
        <v>0</v>
      </c>
      <c r="K233" s="98" t="s">
        <v>923</v>
      </c>
      <c r="L233">
        <f t="shared" si="7"/>
        <v>1</v>
      </c>
      <c r="M233">
        <v>0</v>
      </c>
      <c r="N233">
        <f>VLOOKUP(K233,HO!K:L,2,)</f>
        <v>1</v>
      </c>
    </row>
    <row r="234" spans="1:14" x14ac:dyDescent="0.25">
      <c r="A234" t="s">
        <v>924</v>
      </c>
      <c r="B234">
        <v>1</v>
      </c>
      <c r="C234">
        <v>0</v>
      </c>
      <c r="D234">
        <v>1</v>
      </c>
      <c r="E234" t="s">
        <v>924</v>
      </c>
      <c r="F234">
        <f t="shared" si="6"/>
        <v>1</v>
      </c>
      <c r="G234">
        <v>0</v>
      </c>
      <c r="H234">
        <v>1</v>
      </c>
      <c r="I234" t="s">
        <v>923</v>
      </c>
      <c r="J234">
        <v>1</v>
      </c>
      <c r="K234" s="98" t="s">
        <v>924</v>
      </c>
      <c r="L234">
        <f t="shared" si="7"/>
        <v>1</v>
      </c>
      <c r="M234">
        <v>0</v>
      </c>
      <c r="N234">
        <f>VLOOKUP(K234,HO!K:L,2,)</f>
        <v>1</v>
      </c>
    </row>
    <row r="235" spans="1:14" x14ac:dyDescent="0.25">
      <c r="A235" t="s">
        <v>925</v>
      </c>
      <c r="B235">
        <v>3</v>
      </c>
      <c r="C235">
        <v>0</v>
      </c>
      <c r="D235">
        <v>3</v>
      </c>
      <c r="E235" t="s">
        <v>925</v>
      </c>
      <c r="F235">
        <f t="shared" si="6"/>
        <v>3</v>
      </c>
      <c r="G235">
        <v>0</v>
      </c>
      <c r="H235">
        <v>3</v>
      </c>
      <c r="I235" t="s">
        <v>924</v>
      </c>
      <c r="J235">
        <v>1</v>
      </c>
      <c r="K235" s="97" t="s">
        <v>925</v>
      </c>
      <c r="L235">
        <f t="shared" si="7"/>
        <v>3</v>
      </c>
      <c r="M235">
        <v>0</v>
      </c>
      <c r="N235">
        <f>VLOOKUP(K235,HO!K:L,2,)</f>
        <v>3</v>
      </c>
    </row>
    <row r="236" spans="1:14" x14ac:dyDescent="0.25">
      <c r="A236" t="s">
        <v>939</v>
      </c>
      <c r="B236">
        <v>3</v>
      </c>
      <c r="C236">
        <v>0</v>
      </c>
      <c r="D236">
        <v>3</v>
      </c>
      <c r="E236" t="s">
        <v>939</v>
      </c>
      <c r="F236">
        <f t="shared" si="6"/>
        <v>3</v>
      </c>
      <c r="G236">
        <v>0</v>
      </c>
      <c r="H236">
        <v>3</v>
      </c>
      <c r="I236" t="s">
        <v>925</v>
      </c>
      <c r="J236">
        <v>3</v>
      </c>
      <c r="K236" s="98" t="s">
        <v>939</v>
      </c>
      <c r="L236">
        <f t="shared" si="7"/>
        <v>3</v>
      </c>
      <c r="M236">
        <v>0</v>
      </c>
      <c r="N236">
        <f>VLOOKUP(K236,HO!K:L,2,)</f>
        <v>3</v>
      </c>
    </row>
    <row r="237" spans="1:14" x14ac:dyDescent="0.25">
      <c r="A237" t="s">
        <v>940</v>
      </c>
      <c r="B237">
        <v>2</v>
      </c>
      <c r="C237">
        <v>0</v>
      </c>
      <c r="D237">
        <v>2</v>
      </c>
      <c r="E237" t="s">
        <v>940</v>
      </c>
      <c r="F237">
        <f t="shared" si="6"/>
        <v>2</v>
      </c>
      <c r="G237">
        <v>0</v>
      </c>
      <c r="H237">
        <v>2</v>
      </c>
      <c r="I237" t="s">
        <v>939</v>
      </c>
      <c r="J237">
        <v>3</v>
      </c>
      <c r="K237" s="98" t="s">
        <v>940</v>
      </c>
      <c r="L237">
        <f t="shared" si="7"/>
        <v>2</v>
      </c>
      <c r="M237">
        <v>0</v>
      </c>
      <c r="N237">
        <f>VLOOKUP(K237,HO!K:L,2,)</f>
        <v>2</v>
      </c>
    </row>
    <row r="238" spans="1:14" x14ac:dyDescent="0.25">
      <c r="A238" t="s">
        <v>943</v>
      </c>
      <c r="B238">
        <v>3</v>
      </c>
      <c r="C238">
        <v>0</v>
      </c>
      <c r="D238">
        <v>3</v>
      </c>
      <c r="E238" t="s">
        <v>943</v>
      </c>
      <c r="F238">
        <f t="shared" si="6"/>
        <v>3</v>
      </c>
      <c r="G238">
        <v>0</v>
      </c>
      <c r="H238">
        <v>3</v>
      </c>
      <c r="I238" t="s">
        <v>940</v>
      </c>
      <c r="J238">
        <v>2</v>
      </c>
      <c r="K238" s="98" t="s">
        <v>943</v>
      </c>
      <c r="L238">
        <f t="shared" si="7"/>
        <v>3</v>
      </c>
      <c r="M238">
        <v>0</v>
      </c>
      <c r="N238">
        <f>VLOOKUP(K238,HO!K:L,2,)</f>
        <v>3</v>
      </c>
    </row>
    <row r="239" spans="1:14" x14ac:dyDescent="0.25">
      <c r="A239">
        <v>869291</v>
      </c>
      <c r="B239">
        <v>1</v>
      </c>
      <c r="C239">
        <v>0</v>
      </c>
      <c r="D239">
        <v>1</v>
      </c>
      <c r="E239">
        <v>869291</v>
      </c>
      <c r="F239">
        <f t="shared" si="6"/>
        <v>1</v>
      </c>
      <c r="G239">
        <v>0</v>
      </c>
      <c r="H239">
        <v>1</v>
      </c>
      <c r="I239" t="s">
        <v>943</v>
      </c>
      <c r="J239">
        <v>3</v>
      </c>
      <c r="K239" s="97">
        <v>869291</v>
      </c>
      <c r="L239">
        <f t="shared" si="7"/>
        <v>1</v>
      </c>
      <c r="M239">
        <v>0</v>
      </c>
      <c r="N239">
        <f>VLOOKUP(K239,HO!K:L,2,)</f>
        <v>1</v>
      </c>
    </row>
    <row r="240" spans="1:14" x14ac:dyDescent="0.25">
      <c r="A240">
        <v>869553</v>
      </c>
      <c r="B240">
        <v>18</v>
      </c>
      <c r="C240">
        <v>18</v>
      </c>
      <c r="D240">
        <v>0</v>
      </c>
      <c r="E240">
        <v>869553</v>
      </c>
      <c r="F240">
        <f t="shared" si="6"/>
        <v>17</v>
      </c>
      <c r="G240">
        <v>17</v>
      </c>
      <c r="H240">
        <v>0</v>
      </c>
      <c r="I240">
        <v>869291</v>
      </c>
      <c r="J240">
        <v>1</v>
      </c>
      <c r="K240" s="97">
        <v>869553</v>
      </c>
      <c r="L240">
        <f t="shared" si="7"/>
        <v>13</v>
      </c>
      <c r="M240">
        <v>13</v>
      </c>
      <c r="N240">
        <f>VLOOKUP(K240,HO!K:L,2,)</f>
        <v>0</v>
      </c>
    </row>
    <row r="241" spans="1:14" x14ac:dyDescent="0.25">
      <c r="A241">
        <v>773775</v>
      </c>
      <c r="B241">
        <v>14</v>
      </c>
      <c r="C241">
        <v>6</v>
      </c>
      <c r="D241">
        <v>8</v>
      </c>
      <c r="E241">
        <v>773775</v>
      </c>
      <c r="F241">
        <f t="shared" si="6"/>
        <v>6</v>
      </c>
      <c r="G241">
        <v>6</v>
      </c>
      <c r="H241">
        <v>0</v>
      </c>
      <c r="I241">
        <v>869553</v>
      </c>
      <c r="J241">
        <v>17</v>
      </c>
      <c r="K241" s="97">
        <v>773775</v>
      </c>
      <c r="L241">
        <f t="shared" si="7"/>
        <v>3</v>
      </c>
      <c r="M241">
        <v>3</v>
      </c>
      <c r="N241">
        <f>VLOOKUP(K241,HO!K:L,2,)</f>
        <v>0</v>
      </c>
    </row>
    <row r="242" spans="1:14" x14ac:dyDescent="0.25">
      <c r="A242" t="s">
        <v>926</v>
      </c>
      <c r="B242">
        <v>4</v>
      </c>
      <c r="C242">
        <v>0</v>
      </c>
      <c r="D242">
        <v>4</v>
      </c>
      <c r="E242" t="s">
        <v>926</v>
      </c>
      <c r="F242">
        <f t="shared" si="6"/>
        <v>4</v>
      </c>
      <c r="G242">
        <v>0</v>
      </c>
      <c r="H242">
        <v>4</v>
      </c>
      <c r="I242">
        <v>773775</v>
      </c>
      <c r="J242">
        <v>6</v>
      </c>
      <c r="K242" s="97" t="s">
        <v>926</v>
      </c>
      <c r="L242">
        <f t="shared" si="7"/>
        <v>4</v>
      </c>
      <c r="M242">
        <v>0</v>
      </c>
      <c r="N242">
        <f>VLOOKUP(K242,HO!K:L,2,)</f>
        <v>4</v>
      </c>
    </row>
    <row r="243" spans="1:14" x14ac:dyDescent="0.25">
      <c r="A243">
        <v>881118</v>
      </c>
      <c r="B243">
        <v>156</v>
      </c>
      <c r="C243">
        <v>42</v>
      </c>
      <c r="D243">
        <v>114</v>
      </c>
      <c r="E243">
        <v>881118</v>
      </c>
      <c r="F243">
        <f t="shared" si="6"/>
        <v>18</v>
      </c>
      <c r="G243">
        <v>18</v>
      </c>
      <c r="H243">
        <v>0</v>
      </c>
      <c r="I243" t="s">
        <v>926</v>
      </c>
      <c r="J243">
        <v>4</v>
      </c>
      <c r="K243" s="97">
        <v>881118</v>
      </c>
      <c r="L243">
        <f t="shared" si="7"/>
        <v>13</v>
      </c>
      <c r="M243">
        <v>13</v>
      </c>
      <c r="N243">
        <f>VLOOKUP(K243,HO!K:L,2,)</f>
        <v>0</v>
      </c>
    </row>
    <row r="244" spans="1:14" x14ac:dyDescent="0.25">
      <c r="A244" t="s">
        <v>877</v>
      </c>
      <c r="B244">
        <v>3</v>
      </c>
      <c r="C244">
        <v>0</v>
      </c>
      <c r="D244">
        <v>3</v>
      </c>
      <c r="E244" t="s">
        <v>877</v>
      </c>
      <c r="F244">
        <f t="shared" si="6"/>
        <v>3</v>
      </c>
      <c r="G244">
        <v>0</v>
      </c>
      <c r="H244">
        <v>3</v>
      </c>
      <c r="I244">
        <v>881118</v>
      </c>
      <c r="J244">
        <v>18</v>
      </c>
      <c r="K244" s="97" t="s">
        <v>877</v>
      </c>
      <c r="L244">
        <f t="shared" si="7"/>
        <v>3</v>
      </c>
      <c r="M244">
        <v>0</v>
      </c>
      <c r="N244">
        <f>VLOOKUP(K244,HO!K:L,2,)</f>
        <v>3</v>
      </c>
    </row>
    <row r="245" spans="1:14" x14ac:dyDescent="0.25">
      <c r="A245" t="s">
        <v>1143</v>
      </c>
      <c r="B245">
        <v>5</v>
      </c>
      <c r="C245">
        <v>0</v>
      </c>
      <c r="D245">
        <v>5</v>
      </c>
      <c r="E245" t="s">
        <v>1143</v>
      </c>
      <c r="F245">
        <f t="shared" si="6"/>
        <v>5</v>
      </c>
      <c r="G245">
        <v>0</v>
      </c>
      <c r="H245">
        <v>5</v>
      </c>
      <c r="I245" t="s">
        <v>877</v>
      </c>
      <c r="J245">
        <v>3</v>
      </c>
      <c r="K245" s="100" t="s">
        <v>1143</v>
      </c>
      <c r="L245">
        <f t="shared" si="7"/>
        <v>5</v>
      </c>
      <c r="M245">
        <v>0</v>
      </c>
      <c r="N245">
        <f>VLOOKUP(K245,HO!K:L,2,)</f>
        <v>5</v>
      </c>
    </row>
    <row r="246" spans="1:14" x14ac:dyDescent="0.25">
      <c r="A246" t="s">
        <v>928</v>
      </c>
      <c r="B246">
        <v>1</v>
      </c>
      <c r="C246">
        <v>0</v>
      </c>
      <c r="D246">
        <v>1</v>
      </c>
      <c r="E246" t="s">
        <v>928</v>
      </c>
      <c r="F246">
        <f t="shared" si="6"/>
        <v>1</v>
      </c>
      <c r="G246">
        <v>0</v>
      </c>
      <c r="H246">
        <v>1</v>
      </c>
      <c r="I246" t="s">
        <v>1143</v>
      </c>
      <c r="J246">
        <v>5</v>
      </c>
      <c r="K246" s="97" t="s">
        <v>928</v>
      </c>
      <c r="L246">
        <f t="shared" si="7"/>
        <v>1</v>
      </c>
      <c r="M246">
        <v>0</v>
      </c>
      <c r="N246">
        <f>VLOOKUP(K246,HO!K:L,2,)</f>
        <v>1</v>
      </c>
    </row>
    <row r="247" spans="1:14" x14ac:dyDescent="0.25">
      <c r="A247" t="s">
        <v>929</v>
      </c>
      <c r="B247">
        <v>2</v>
      </c>
      <c r="C247">
        <v>0</v>
      </c>
      <c r="D247">
        <v>2</v>
      </c>
      <c r="E247" t="s">
        <v>929</v>
      </c>
      <c r="F247">
        <f t="shared" si="6"/>
        <v>2</v>
      </c>
      <c r="G247">
        <v>0</v>
      </c>
      <c r="H247">
        <v>2</v>
      </c>
      <c r="I247" t="s">
        <v>928</v>
      </c>
      <c r="J247">
        <v>1</v>
      </c>
      <c r="K247" s="97" t="s">
        <v>929</v>
      </c>
      <c r="L247">
        <f t="shared" si="7"/>
        <v>2</v>
      </c>
      <c r="M247">
        <v>0</v>
      </c>
      <c r="N247">
        <f>VLOOKUP(K247,HO!K:L,2,)</f>
        <v>2</v>
      </c>
    </row>
    <row r="248" spans="1:14" x14ac:dyDescent="0.25">
      <c r="A248" t="s">
        <v>948</v>
      </c>
      <c r="B248">
        <v>4</v>
      </c>
      <c r="C248">
        <v>0</v>
      </c>
      <c r="D248">
        <v>4</v>
      </c>
      <c r="E248" t="s">
        <v>948</v>
      </c>
      <c r="F248">
        <f t="shared" si="6"/>
        <v>2</v>
      </c>
      <c r="G248">
        <v>0</v>
      </c>
      <c r="H248">
        <v>2</v>
      </c>
      <c r="I248" t="s">
        <v>929</v>
      </c>
      <c r="J248">
        <v>2</v>
      </c>
      <c r="K248" s="97" t="s">
        <v>948</v>
      </c>
      <c r="L248">
        <f t="shared" si="7"/>
        <v>2</v>
      </c>
      <c r="M248">
        <v>0</v>
      </c>
      <c r="N248">
        <f>VLOOKUP(K248,HO!K:L,2,)</f>
        <v>2</v>
      </c>
    </row>
    <row r="249" spans="1:14" x14ac:dyDescent="0.25">
      <c r="A249" t="s">
        <v>930</v>
      </c>
      <c r="B249">
        <v>1</v>
      </c>
      <c r="C249">
        <v>0</v>
      </c>
      <c r="D249">
        <v>1</v>
      </c>
      <c r="E249" t="s">
        <v>930</v>
      </c>
      <c r="F249">
        <f t="shared" si="6"/>
        <v>1</v>
      </c>
      <c r="G249">
        <v>0</v>
      </c>
      <c r="H249">
        <v>1</v>
      </c>
      <c r="I249" t="s">
        <v>948</v>
      </c>
      <c r="J249">
        <v>2</v>
      </c>
      <c r="K249" s="97" t="s">
        <v>930</v>
      </c>
      <c r="L249">
        <f t="shared" si="7"/>
        <v>1</v>
      </c>
      <c r="M249">
        <v>0</v>
      </c>
      <c r="N249">
        <f>VLOOKUP(K249,HO!K:L,2,)</f>
        <v>1</v>
      </c>
    </row>
    <row r="250" spans="1:14" x14ac:dyDescent="0.25">
      <c r="A250" t="s">
        <v>932</v>
      </c>
      <c r="B250">
        <v>1</v>
      </c>
      <c r="C250">
        <v>0</v>
      </c>
      <c r="D250">
        <v>1</v>
      </c>
      <c r="E250" t="s">
        <v>932</v>
      </c>
      <c r="F250">
        <f t="shared" si="6"/>
        <v>1</v>
      </c>
      <c r="G250">
        <v>0</v>
      </c>
      <c r="H250">
        <v>1</v>
      </c>
      <c r="I250" t="s">
        <v>930</v>
      </c>
      <c r="J250">
        <v>1</v>
      </c>
      <c r="K250" s="98" t="s">
        <v>932</v>
      </c>
      <c r="L250">
        <f t="shared" si="7"/>
        <v>1</v>
      </c>
      <c r="M250">
        <v>0</v>
      </c>
      <c r="N250">
        <f>VLOOKUP(K250,HO!K:L,2,)</f>
        <v>1</v>
      </c>
    </row>
    <row r="251" spans="1:14" x14ac:dyDescent="0.25">
      <c r="A251">
        <v>877932</v>
      </c>
      <c r="B251">
        <v>0</v>
      </c>
      <c r="C251">
        <v>0</v>
      </c>
      <c r="D251">
        <v>0</v>
      </c>
      <c r="E251">
        <v>877932</v>
      </c>
      <c r="F251">
        <f t="shared" si="6"/>
        <v>0</v>
      </c>
      <c r="G251">
        <v>0</v>
      </c>
      <c r="H251">
        <v>0</v>
      </c>
      <c r="I251" t="s">
        <v>932</v>
      </c>
      <c r="J251">
        <v>1</v>
      </c>
      <c r="K251" s="97">
        <v>877932</v>
      </c>
      <c r="L251">
        <f t="shared" si="7"/>
        <v>0</v>
      </c>
      <c r="M251">
        <v>0</v>
      </c>
      <c r="N251">
        <f>VLOOKUP(K251,HO!K:L,2,)</f>
        <v>0</v>
      </c>
    </row>
    <row r="252" spans="1:14" x14ac:dyDescent="0.25">
      <c r="A252" t="s">
        <v>952</v>
      </c>
      <c r="B252">
        <v>0.70000000000000007</v>
      </c>
      <c r="C252">
        <v>0</v>
      </c>
      <c r="D252">
        <v>0.70000000000000007</v>
      </c>
      <c r="E252" t="s">
        <v>952</v>
      </c>
      <c r="F252">
        <f t="shared" si="6"/>
        <v>0</v>
      </c>
      <c r="G252">
        <v>0</v>
      </c>
      <c r="H252">
        <v>0</v>
      </c>
      <c r="I252">
        <v>877932</v>
      </c>
      <c r="J252">
        <v>0</v>
      </c>
      <c r="K252" s="98" t="s">
        <v>952</v>
      </c>
      <c r="L252">
        <f t="shared" si="7"/>
        <v>0</v>
      </c>
      <c r="M252">
        <v>0</v>
      </c>
      <c r="N252">
        <f>VLOOKUP(K252,HO!K:L,2,)</f>
        <v>0</v>
      </c>
    </row>
    <row r="253" spans="1:14" x14ac:dyDescent="0.25">
      <c r="A253" t="s">
        <v>953</v>
      </c>
      <c r="B253">
        <v>3</v>
      </c>
      <c r="C253">
        <v>0</v>
      </c>
      <c r="D253">
        <v>3</v>
      </c>
      <c r="E253" t="s">
        <v>953</v>
      </c>
      <c r="F253">
        <f t="shared" si="6"/>
        <v>1</v>
      </c>
      <c r="G253">
        <v>0</v>
      </c>
      <c r="H253">
        <v>1</v>
      </c>
      <c r="I253" t="s">
        <v>952</v>
      </c>
      <c r="J253">
        <v>0</v>
      </c>
      <c r="K253" s="98" t="s">
        <v>953</v>
      </c>
      <c r="L253">
        <f t="shared" si="7"/>
        <v>1</v>
      </c>
      <c r="M253">
        <v>0</v>
      </c>
      <c r="N253">
        <f>VLOOKUP(K253,HO!K:L,2,)</f>
        <v>1</v>
      </c>
    </row>
    <row r="254" spans="1:14" x14ac:dyDescent="0.25">
      <c r="A254" t="s">
        <v>879</v>
      </c>
      <c r="B254">
        <v>1</v>
      </c>
      <c r="C254">
        <v>0</v>
      </c>
      <c r="D254">
        <v>1</v>
      </c>
      <c r="E254" t="s">
        <v>879</v>
      </c>
      <c r="F254">
        <f t="shared" si="6"/>
        <v>1</v>
      </c>
      <c r="G254">
        <v>0</v>
      </c>
      <c r="H254">
        <v>1</v>
      </c>
      <c r="I254" t="s">
        <v>953</v>
      </c>
      <c r="J254">
        <v>1</v>
      </c>
      <c r="K254" s="98" t="s">
        <v>879</v>
      </c>
      <c r="L254">
        <f t="shared" si="7"/>
        <v>1</v>
      </c>
      <c r="M254">
        <v>0</v>
      </c>
      <c r="N254">
        <f>VLOOKUP(K254,HO!K:L,2,)</f>
        <v>1</v>
      </c>
    </row>
    <row r="255" spans="1:14" x14ac:dyDescent="0.25">
      <c r="A255" t="s">
        <v>902</v>
      </c>
      <c r="B255">
        <v>1</v>
      </c>
      <c r="C255">
        <v>0</v>
      </c>
      <c r="D255">
        <v>1</v>
      </c>
      <c r="E255" t="s">
        <v>902</v>
      </c>
      <c r="F255">
        <f t="shared" si="6"/>
        <v>1</v>
      </c>
      <c r="G255">
        <v>0</v>
      </c>
      <c r="H255">
        <v>1</v>
      </c>
      <c r="I255" t="s">
        <v>879</v>
      </c>
      <c r="J255">
        <v>1</v>
      </c>
      <c r="K255" s="98" t="s">
        <v>902</v>
      </c>
      <c r="L255">
        <f t="shared" si="7"/>
        <v>1</v>
      </c>
      <c r="M255">
        <v>0</v>
      </c>
      <c r="N255">
        <f>VLOOKUP(K255,HO!K:L,2,)</f>
        <v>1</v>
      </c>
    </row>
    <row r="256" spans="1:14" x14ac:dyDescent="0.25">
      <c r="A256">
        <v>881119</v>
      </c>
      <c r="B256">
        <v>2</v>
      </c>
      <c r="C256">
        <v>2</v>
      </c>
      <c r="D256">
        <v>0</v>
      </c>
      <c r="E256">
        <v>881119</v>
      </c>
      <c r="F256">
        <f t="shared" si="6"/>
        <v>2</v>
      </c>
      <c r="G256">
        <v>2</v>
      </c>
      <c r="H256">
        <v>0</v>
      </c>
      <c r="I256" t="s">
        <v>902</v>
      </c>
      <c r="J256">
        <v>1</v>
      </c>
      <c r="K256" s="97">
        <v>881119</v>
      </c>
      <c r="L256">
        <f t="shared" si="7"/>
        <v>2</v>
      </c>
      <c r="M256">
        <v>2</v>
      </c>
      <c r="N256">
        <f>VLOOKUP(K256,HO!K:L,2,)</f>
        <v>0</v>
      </c>
    </row>
    <row r="257" spans="1:14" x14ac:dyDescent="0.25">
      <c r="A257" t="s">
        <v>905</v>
      </c>
      <c r="B257">
        <v>11</v>
      </c>
      <c r="C257">
        <v>0</v>
      </c>
      <c r="D257">
        <v>11</v>
      </c>
      <c r="E257" t="s">
        <v>905</v>
      </c>
      <c r="F257">
        <f t="shared" si="6"/>
        <v>11</v>
      </c>
      <c r="G257">
        <v>0</v>
      </c>
      <c r="H257">
        <v>11</v>
      </c>
      <c r="I257">
        <v>881119</v>
      </c>
      <c r="J257">
        <v>2</v>
      </c>
      <c r="K257" s="98" t="s">
        <v>905</v>
      </c>
      <c r="L257">
        <f t="shared" si="7"/>
        <v>9</v>
      </c>
      <c r="M257">
        <v>0</v>
      </c>
      <c r="N257">
        <f>VLOOKUP(K257,HO!K:L,2,)</f>
        <v>9</v>
      </c>
    </row>
    <row r="258" spans="1:14" x14ac:dyDescent="0.25">
      <c r="A258" t="s">
        <v>286</v>
      </c>
      <c r="B258">
        <v>1</v>
      </c>
      <c r="C258">
        <v>0</v>
      </c>
      <c r="D258">
        <v>1</v>
      </c>
      <c r="E258" t="s">
        <v>286</v>
      </c>
      <c r="F258">
        <f t="shared" ref="F258:F321" si="8">G258+H258</f>
        <v>1</v>
      </c>
      <c r="G258">
        <v>0</v>
      </c>
      <c r="H258">
        <v>1</v>
      </c>
      <c r="I258" t="s">
        <v>905</v>
      </c>
      <c r="J258">
        <v>9</v>
      </c>
      <c r="K258" s="97" t="s">
        <v>286</v>
      </c>
      <c r="L258">
        <f t="shared" ref="L258:L321" si="9">M258+N258</f>
        <v>1</v>
      </c>
      <c r="M258">
        <v>0</v>
      </c>
      <c r="N258">
        <f>VLOOKUP(K258,HO!K:L,2,)</f>
        <v>1</v>
      </c>
    </row>
    <row r="259" spans="1:14" x14ac:dyDescent="0.25">
      <c r="A259" t="s">
        <v>884</v>
      </c>
      <c r="B259">
        <v>0</v>
      </c>
      <c r="C259">
        <v>0</v>
      </c>
      <c r="D259">
        <v>0</v>
      </c>
      <c r="E259" t="s">
        <v>884</v>
      </c>
      <c r="F259">
        <f t="shared" si="8"/>
        <v>0</v>
      </c>
      <c r="G259">
        <v>0</v>
      </c>
      <c r="H259">
        <v>0</v>
      </c>
      <c r="I259" t="s">
        <v>286</v>
      </c>
      <c r="J259">
        <v>1</v>
      </c>
      <c r="K259" s="98" t="s">
        <v>884</v>
      </c>
      <c r="L259">
        <f t="shared" si="9"/>
        <v>0</v>
      </c>
      <c r="M259">
        <v>0</v>
      </c>
      <c r="N259">
        <f>VLOOKUP(K259,HO!K:L,2,)</f>
        <v>0</v>
      </c>
    </row>
    <row r="260" spans="1:14" x14ac:dyDescent="0.25">
      <c r="A260" t="s">
        <v>886</v>
      </c>
      <c r="B260">
        <v>2</v>
      </c>
      <c r="C260">
        <v>0</v>
      </c>
      <c r="D260">
        <v>2</v>
      </c>
      <c r="E260" t="s">
        <v>886</v>
      </c>
      <c r="F260">
        <f t="shared" si="8"/>
        <v>2</v>
      </c>
      <c r="G260">
        <v>0</v>
      </c>
      <c r="H260">
        <v>2</v>
      </c>
      <c r="I260" t="s">
        <v>884</v>
      </c>
      <c r="J260">
        <v>0</v>
      </c>
      <c r="K260" s="98" t="s">
        <v>886</v>
      </c>
      <c r="L260">
        <f t="shared" si="9"/>
        <v>2</v>
      </c>
      <c r="M260">
        <v>0</v>
      </c>
      <c r="N260">
        <f>VLOOKUP(K260,HO!K:L,2,)</f>
        <v>2</v>
      </c>
    </row>
    <row r="261" spans="1:14" x14ac:dyDescent="0.25">
      <c r="A261" t="s">
        <v>887</v>
      </c>
      <c r="B261">
        <v>1</v>
      </c>
      <c r="C261">
        <v>0</v>
      </c>
      <c r="D261">
        <v>1</v>
      </c>
      <c r="E261" t="s">
        <v>887</v>
      </c>
      <c r="F261">
        <f t="shared" si="8"/>
        <v>1</v>
      </c>
      <c r="G261">
        <v>0</v>
      </c>
      <c r="H261">
        <v>1</v>
      </c>
      <c r="I261" t="s">
        <v>886</v>
      </c>
      <c r="J261">
        <v>2</v>
      </c>
      <c r="K261" s="98" t="s">
        <v>887</v>
      </c>
      <c r="L261">
        <f t="shared" si="9"/>
        <v>1</v>
      </c>
      <c r="M261">
        <v>0</v>
      </c>
      <c r="N261">
        <f>VLOOKUP(K261,HO!K:L,2,)</f>
        <v>1</v>
      </c>
    </row>
    <row r="262" spans="1:14" x14ac:dyDescent="0.25">
      <c r="A262" t="s">
        <v>888</v>
      </c>
      <c r="B262">
        <v>1</v>
      </c>
      <c r="C262">
        <v>0</v>
      </c>
      <c r="D262">
        <v>1</v>
      </c>
      <c r="E262" t="s">
        <v>888</v>
      </c>
      <c r="F262">
        <f t="shared" si="8"/>
        <v>1</v>
      </c>
      <c r="G262">
        <v>0</v>
      </c>
      <c r="H262">
        <v>1</v>
      </c>
      <c r="I262" t="s">
        <v>887</v>
      </c>
      <c r="J262">
        <v>1</v>
      </c>
      <c r="K262" s="98" t="s">
        <v>888</v>
      </c>
      <c r="L262">
        <f t="shared" si="9"/>
        <v>1</v>
      </c>
      <c r="M262">
        <v>0</v>
      </c>
      <c r="N262">
        <f>VLOOKUP(K262,HO!K:L,2,)</f>
        <v>1</v>
      </c>
    </row>
    <row r="263" spans="1:14" x14ac:dyDescent="0.25">
      <c r="A263">
        <v>880912</v>
      </c>
      <c r="B263">
        <v>-1</v>
      </c>
      <c r="C263">
        <v>-2</v>
      </c>
      <c r="D263">
        <v>1</v>
      </c>
      <c r="E263">
        <v>880912</v>
      </c>
      <c r="F263">
        <f t="shared" si="8"/>
        <v>0</v>
      </c>
      <c r="G263">
        <v>0</v>
      </c>
      <c r="H263">
        <v>0</v>
      </c>
      <c r="I263" t="s">
        <v>888</v>
      </c>
      <c r="J263">
        <v>1</v>
      </c>
      <c r="K263" s="97">
        <v>880912</v>
      </c>
      <c r="L263">
        <f t="shared" si="9"/>
        <v>0</v>
      </c>
      <c r="M263">
        <v>0</v>
      </c>
      <c r="N263">
        <f>VLOOKUP(K263,HO!K:L,2,)</f>
        <v>0</v>
      </c>
    </row>
    <row r="264" spans="1:14" x14ac:dyDescent="0.25">
      <c r="A264">
        <v>880946</v>
      </c>
      <c r="B264">
        <v>3</v>
      </c>
      <c r="C264">
        <v>0</v>
      </c>
      <c r="D264">
        <v>3</v>
      </c>
      <c r="E264">
        <v>880946</v>
      </c>
      <c r="F264">
        <f t="shared" si="8"/>
        <v>0</v>
      </c>
      <c r="G264">
        <v>0</v>
      </c>
      <c r="H264">
        <v>0</v>
      </c>
      <c r="I264">
        <v>880912</v>
      </c>
      <c r="J264">
        <v>0</v>
      </c>
      <c r="K264" s="97">
        <v>880946</v>
      </c>
      <c r="L264">
        <f t="shared" si="9"/>
        <v>0</v>
      </c>
      <c r="M264">
        <v>0</v>
      </c>
      <c r="N264">
        <f>VLOOKUP(K264,HO!K:L,2,)</f>
        <v>0</v>
      </c>
    </row>
    <row r="265" spans="1:14" x14ac:dyDescent="0.25">
      <c r="A265">
        <v>874946</v>
      </c>
      <c r="B265">
        <v>0</v>
      </c>
      <c r="C265">
        <v>0</v>
      </c>
      <c r="D265">
        <v>0</v>
      </c>
      <c r="E265">
        <v>874946</v>
      </c>
      <c r="F265">
        <f t="shared" si="8"/>
        <v>0</v>
      </c>
      <c r="G265">
        <v>0</v>
      </c>
      <c r="H265">
        <v>0</v>
      </c>
      <c r="I265">
        <v>880946</v>
      </c>
      <c r="J265">
        <v>0</v>
      </c>
      <c r="K265" s="97">
        <v>874946</v>
      </c>
      <c r="L265">
        <f t="shared" si="9"/>
        <v>0</v>
      </c>
      <c r="M265">
        <v>0</v>
      </c>
      <c r="N265">
        <f>VLOOKUP(K265,HO!K:L,2,)</f>
        <v>0</v>
      </c>
    </row>
    <row r="266" spans="1:14" x14ac:dyDescent="0.25">
      <c r="A266" t="s">
        <v>954</v>
      </c>
      <c r="B266">
        <v>0</v>
      </c>
      <c r="C266">
        <v>0</v>
      </c>
      <c r="D266">
        <v>0</v>
      </c>
      <c r="E266" t="s">
        <v>954</v>
      </c>
      <c r="F266">
        <f t="shared" si="8"/>
        <v>0</v>
      </c>
      <c r="G266">
        <v>0</v>
      </c>
      <c r="H266">
        <v>0</v>
      </c>
      <c r="I266">
        <v>874946</v>
      </c>
      <c r="J266">
        <v>0</v>
      </c>
      <c r="K266" s="97" t="s">
        <v>954</v>
      </c>
      <c r="L266">
        <f t="shared" si="9"/>
        <v>0</v>
      </c>
      <c r="M266">
        <v>0</v>
      </c>
      <c r="N266">
        <f>VLOOKUP(K266,HO!K:L,2,)</f>
        <v>0</v>
      </c>
    </row>
    <row r="267" spans="1:14" x14ac:dyDescent="0.25">
      <c r="A267" t="s">
        <v>892</v>
      </c>
      <c r="B267">
        <v>162.77777777777777</v>
      </c>
      <c r="C267">
        <v>38</v>
      </c>
      <c r="D267">
        <v>124.77777777777777</v>
      </c>
      <c r="E267" t="s">
        <v>892</v>
      </c>
      <c r="F267">
        <f t="shared" si="8"/>
        <v>17.777777777777771</v>
      </c>
      <c r="G267">
        <v>17</v>
      </c>
      <c r="H267">
        <v>0.77777777777777146</v>
      </c>
      <c r="I267" t="s">
        <v>954</v>
      </c>
      <c r="J267">
        <v>0</v>
      </c>
      <c r="K267" s="97" t="s">
        <v>892</v>
      </c>
      <c r="L267">
        <f t="shared" si="9"/>
        <v>3.7777777777777715</v>
      </c>
      <c r="M267">
        <v>3</v>
      </c>
      <c r="N267">
        <f>VLOOKUP(K267,HO!K:L,2,)</f>
        <v>0.77777777777777146</v>
      </c>
    </row>
    <row r="268" spans="1:14" x14ac:dyDescent="0.25">
      <c r="A268">
        <v>885120</v>
      </c>
      <c r="B268">
        <v>54</v>
      </c>
      <c r="C268">
        <v>24</v>
      </c>
      <c r="D268">
        <v>30</v>
      </c>
      <c r="E268">
        <v>885120</v>
      </c>
      <c r="F268">
        <f t="shared" si="8"/>
        <v>52</v>
      </c>
      <c r="G268">
        <v>24</v>
      </c>
      <c r="H268">
        <v>28</v>
      </c>
      <c r="I268" t="s">
        <v>892</v>
      </c>
      <c r="J268">
        <v>12.777777777777771</v>
      </c>
      <c r="K268" s="97">
        <v>885120</v>
      </c>
      <c r="L268">
        <f t="shared" si="9"/>
        <v>51</v>
      </c>
      <c r="M268">
        <v>24</v>
      </c>
      <c r="N268">
        <f>VLOOKUP(K268,HO!K:L,2,)</f>
        <v>27</v>
      </c>
    </row>
    <row r="269" spans="1:14" x14ac:dyDescent="0.25">
      <c r="A269">
        <v>885194</v>
      </c>
      <c r="B269">
        <v>8</v>
      </c>
      <c r="C269">
        <v>8</v>
      </c>
      <c r="D269">
        <v>0</v>
      </c>
      <c r="E269">
        <v>885194</v>
      </c>
      <c r="F269">
        <f t="shared" si="8"/>
        <v>8</v>
      </c>
      <c r="G269">
        <v>8</v>
      </c>
      <c r="H269">
        <v>0</v>
      </c>
      <c r="I269">
        <v>885120</v>
      </c>
      <c r="J269">
        <v>52</v>
      </c>
      <c r="K269" s="97">
        <v>885194</v>
      </c>
      <c r="L269">
        <f t="shared" si="9"/>
        <v>8</v>
      </c>
      <c r="M269">
        <v>8</v>
      </c>
      <c r="N269">
        <f>VLOOKUP(K269,HO!K:L,2,)</f>
        <v>0</v>
      </c>
    </row>
    <row r="270" spans="1:14" x14ac:dyDescent="0.25">
      <c r="A270">
        <v>874950</v>
      </c>
      <c r="B270">
        <v>0</v>
      </c>
      <c r="C270">
        <v>0</v>
      </c>
      <c r="D270">
        <v>0</v>
      </c>
      <c r="E270">
        <v>874950</v>
      </c>
      <c r="F270">
        <f t="shared" si="8"/>
        <v>0</v>
      </c>
      <c r="G270">
        <v>0</v>
      </c>
      <c r="H270">
        <v>0</v>
      </c>
      <c r="I270">
        <v>885194</v>
      </c>
      <c r="J270">
        <v>8</v>
      </c>
      <c r="K270" s="97">
        <v>874950</v>
      </c>
      <c r="L270">
        <f t="shared" si="9"/>
        <v>0</v>
      </c>
      <c r="M270">
        <v>0</v>
      </c>
      <c r="N270">
        <f>VLOOKUP(K270,HO!K:L,2,)</f>
        <v>0</v>
      </c>
    </row>
    <row r="271" spans="1:14" x14ac:dyDescent="0.25">
      <c r="A271">
        <v>803820</v>
      </c>
      <c r="B271">
        <v>0</v>
      </c>
      <c r="C271">
        <v>0</v>
      </c>
      <c r="D271">
        <v>0</v>
      </c>
      <c r="E271">
        <v>803820</v>
      </c>
      <c r="F271">
        <f t="shared" si="8"/>
        <v>0</v>
      </c>
      <c r="G271">
        <v>0</v>
      </c>
      <c r="H271">
        <v>0</v>
      </c>
      <c r="I271">
        <v>874950</v>
      </c>
      <c r="J271">
        <v>0</v>
      </c>
      <c r="K271" s="97">
        <v>803820</v>
      </c>
      <c r="L271">
        <f t="shared" si="9"/>
        <v>0</v>
      </c>
      <c r="M271">
        <v>0</v>
      </c>
      <c r="N271">
        <f>VLOOKUP(K271,HO!K:L,2,)</f>
        <v>0</v>
      </c>
    </row>
    <row r="272" spans="1:14" x14ac:dyDescent="0.25">
      <c r="A272">
        <v>881285</v>
      </c>
      <c r="B272">
        <v>173</v>
      </c>
      <c r="C272">
        <v>25</v>
      </c>
      <c r="D272">
        <v>148</v>
      </c>
      <c r="E272">
        <v>881285</v>
      </c>
      <c r="F272">
        <f t="shared" si="8"/>
        <v>94</v>
      </c>
      <c r="G272">
        <v>34</v>
      </c>
      <c r="H272">
        <v>60</v>
      </c>
      <c r="I272">
        <v>803820</v>
      </c>
      <c r="J272">
        <v>0</v>
      </c>
      <c r="K272" s="97">
        <v>881285</v>
      </c>
      <c r="L272">
        <f t="shared" si="9"/>
        <v>27</v>
      </c>
      <c r="M272">
        <v>27</v>
      </c>
      <c r="N272">
        <f>VLOOKUP(K272,HO!K:L,2,)</f>
        <v>0</v>
      </c>
    </row>
    <row r="273" spans="1:14" x14ac:dyDescent="0.25">
      <c r="A273" t="s">
        <v>965</v>
      </c>
      <c r="B273">
        <v>12</v>
      </c>
      <c r="C273">
        <v>0</v>
      </c>
      <c r="D273">
        <v>12</v>
      </c>
      <c r="E273" t="s">
        <v>965</v>
      </c>
      <c r="F273">
        <f t="shared" si="8"/>
        <v>12</v>
      </c>
      <c r="G273">
        <v>0</v>
      </c>
      <c r="H273">
        <v>12</v>
      </c>
      <c r="I273">
        <v>881285</v>
      </c>
      <c r="J273">
        <v>159</v>
      </c>
      <c r="K273" s="97" t="s">
        <v>965</v>
      </c>
      <c r="L273">
        <f t="shared" si="9"/>
        <v>12</v>
      </c>
      <c r="M273">
        <v>0</v>
      </c>
      <c r="N273">
        <f>VLOOKUP(K273,HO!K:L,2,)</f>
        <v>12</v>
      </c>
    </row>
    <row r="274" spans="1:14" x14ac:dyDescent="0.25">
      <c r="A274" t="s">
        <v>968</v>
      </c>
      <c r="B274">
        <v>0</v>
      </c>
      <c r="C274">
        <v>0</v>
      </c>
      <c r="D274">
        <v>0</v>
      </c>
      <c r="E274" t="s">
        <v>968</v>
      </c>
      <c r="F274">
        <f t="shared" si="8"/>
        <v>0</v>
      </c>
      <c r="G274">
        <v>0</v>
      </c>
      <c r="H274">
        <v>0</v>
      </c>
      <c r="I274" t="s">
        <v>965</v>
      </c>
      <c r="J274">
        <v>12</v>
      </c>
      <c r="K274" s="98" t="s">
        <v>968</v>
      </c>
      <c r="L274">
        <f t="shared" si="9"/>
        <v>0</v>
      </c>
      <c r="M274">
        <v>0</v>
      </c>
      <c r="N274">
        <f>VLOOKUP(K274,HO!K:L,2,)</f>
        <v>0</v>
      </c>
    </row>
    <row r="275" spans="1:14" x14ac:dyDescent="0.25">
      <c r="A275" t="s">
        <v>987</v>
      </c>
      <c r="B275">
        <v>-1</v>
      </c>
      <c r="C275">
        <v>-1</v>
      </c>
      <c r="D275">
        <v>0</v>
      </c>
      <c r="E275" t="s">
        <v>987</v>
      </c>
      <c r="F275">
        <f t="shared" si="8"/>
        <v>0</v>
      </c>
      <c r="G275">
        <v>0</v>
      </c>
      <c r="H275">
        <v>0</v>
      </c>
      <c r="I275" t="s">
        <v>968</v>
      </c>
      <c r="J275">
        <v>0</v>
      </c>
      <c r="K275" s="99" t="s">
        <v>987</v>
      </c>
      <c r="L275">
        <f t="shared" si="9"/>
        <v>0</v>
      </c>
      <c r="M275">
        <v>0</v>
      </c>
      <c r="N275">
        <f>VLOOKUP(K275,HO!K:L,2,)</f>
        <v>0</v>
      </c>
    </row>
    <row r="276" spans="1:14" x14ac:dyDescent="0.25">
      <c r="A276" t="s">
        <v>988</v>
      </c>
      <c r="B276">
        <v>0</v>
      </c>
      <c r="C276">
        <v>0</v>
      </c>
      <c r="D276">
        <v>0</v>
      </c>
      <c r="E276" t="s">
        <v>988</v>
      </c>
      <c r="F276">
        <f t="shared" si="8"/>
        <v>0</v>
      </c>
      <c r="G276">
        <v>0</v>
      </c>
      <c r="H276">
        <v>0</v>
      </c>
      <c r="I276" t="s">
        <v>987</v>
      </c>
      <c r="J276">
        <v>0</v>
      </c>
      <c r="K276" s="99" t="s">
        <v>988</v>
      </c>
      <c r="L276">
        <f t="shared" si="9"/>
        <v>0</v>
      </c>
      <c r="M276">
        <v>0</v>
      </c>
      <c r="N276">
        <f>VLOOKUP(K276,HO!K:L,2,)</f>
        <v>0</v>
      </c>
    </row>
    <row r="277" spans="1:14" x14ac:dyDescent="0.25">
      <c r="A277" t="s">
        <v>989</v>
      </c>
      <c r="B277">
        <v>0</v>
      </c>
      <c r="C277">
        <v>0</v>
      </c>
      <c r="D277">
        <v>0</v>
      </c>
      <c r="E277" t="s">
        <v>989</v>
      </c>
      <c r="F277">
        <f t="shared" si="8"/>
        <v>0</v>
      </c>
      <c r="G277">
        <v>0</v>
      </c>
      <c r="H277">
        <v>0</v>
      </c>
      <c r="I277" t="s">
        <v>988</v>
      </c>
      <c r="J277">
        <v>0</v>
      </c>
      <c r="K277" s="99" t="s">
        <v>989</v>
      </c>
      <c r="L277">
        <f t="shared" si="9"/>
        <v>0</v>
      </c>
      <c r="M277">
        <v>0</v>
      </c>
      <c r="N277">
        <f>VLOOKUP(K277,HO!K:L,2,)</f>
        <v>0</v>
      </c>
    </row>
    <row r="278" spans="1:14" ht="15.75" x14ac:dyDescent="0.25">
      <c r="A278">
        <v>26560163</v>
      </c>
      <c r="B278">
        <v>1</v>
      </c>
      <c r="C278">
        <v>1</v>
      </c>
      <c r="D278">
        <v>0</v>
      </c>
      <c r="E278">
        <v>26560163</v>
      </c>
      <c r="F278">
        <f t="shared" si="8"/>
        <v>1</v>
      </c>
      <c r="G278">
        <v>1</v>
      </c>
      <c r="H278">
        <v>0</v>
      </c>
      <c r="I278" t="s">
        <v>989</v>
      </c>
      <c r="J278">
        <v>0</v>
      </c>
      <c r="K278" s="101">
        <v>26560163</v>
      </c>
      <c r="L278">
        <f t="shared" si="9"/>
        <v>1</v>
      </c>
      <c r="M278">
        <v>1</v>
      </c>
      <c r="N278">
        <f>VLOOKUP(K278,HO!K:L,2,)</f>
        <v>0</v>
      </c>
    </row>
    <row r="279" spans="1:14" x14ac:dyDescent="0.25">
      <c r="A279" t="s">
        <v>990</v>
      </c>
      <c r="B279">
        <v>0</v>
      </c>
      <c r="C279">
        <v>0</v>
      </c>
      <c r="D279">
        <v>0</v>
      </c>
      <c r="E279" t="s">
        <v>990</v>
      </c>
      <c r="F279">
        <f t="shared" si="8"/>
        <v>0</v>
      </c>
      <c r="G279">
        <v>0</v>
      </c>
      <c r="H279">
        <v>0</v>
      </c>
      <c r="I279" t="s">
        <v>990</v>
      </c>
      <c r="J279">
        <v>0</v>
      </c>
      <c r="K279" s="99" t="s">
        <v>990</v>
      </c>
      <c r="L279">
        <f t="shared" si="9"/>
        <v>0</v>
      </c>
      <c r="M279">
        <v>0</v>
      </c>
      <c r="N279">
        <f>VLOOKUP(K279,HO!K:L,2,)</f>
        <v>0</v>
      </c>
    </row>
    <row r="280" spans="1:14" x14ac:dyDescent="0.25">
      <c r="A280">
        <v>881568</v>
      </c>
      <c r="B280">
        <v>0</v>
      </c>
      <c r="C280">
        <v>0</v>
      </c>
      <c r="D280">
        <v>0</v>
      </c>
      <c r="E280">
        <v>881568</v>
      </c>
      <c r="F280">
        <f t="shared" si="8"/>
        <v>0</v>
      </c>
      <c r="G280">
        <v>0</v>
      </c>
      <c r="H280">
        <v>0</v>
      </c>
      <c r="I280">
        <v>881568</v>
      </c>
      <c r="J280">
        <v>0</v>
      </c>
      <c r="K280" s="97">
        <v>881568</v>
      </c>
      <c r="L280">
        <f t="shared" si="9"/>
        <v>0</v>
      </c>
      <c r="M280">
        <v>0</v>
      </c>
      <c r="N280">
        <f>VLOOKUP(K280,HO!K:L,2,)</f>
        <v>0</v>
      </c>
    </row>
    <row r="281" spans="1:14" x14ac:dyDescent="0.25">
      <c r="A281">
        <v>550001</v>
      </c>
      <c r="B281">
        <v>0</v>
      </c>
      <c r="C281">
        <v>0</v>
      </c>
      <c r="D281">
        <v>0</v>
      </c>
      <c r="E281">
        <v>550001</v>
      </c>
      <c r="F281">
        <f t="shared" si="8"/>
        <v>0</v>
      </c>
      <c r="G281">
        <v>0</v>
      </c>
      <c r="H281">
        <v>0</v>
      </c>
      <c r="I281">
        <v>550001</v>
      </c>
      <c r="J281">
        <v>0</v>
      </c>
      <c r="K281" s="97">
        <v>550001</v>
      </c>
      <c r="L281">
        <f t="shared" si="9"/>
        <v>0</v>
      </c>
      <c r="M281">
        <v>0</v>
      </c>
      <c r="N281">
        <f>VLOOKUP(K281,HO!K:L,2,)</f>
        <v>0</v>
      </c>
    </row>
    <row r="282" spans="1:14" x14ac:dyDescent="0.25">
      <c r="A282">
        <v>450001</v>
      </c>
      <c r="B282">
        <v>0</v>
      </c>
      <c r="C282">
        <v>0</v>
      </c>
      <c r="D282">
        <v>0</v>
      </c>
      <c r="E282">
        <v>450001</v>
      </c>
      <c r="F282">
        <f t="shared" si="8"/>
        <v>0</v>
      </c>
      <c r="G282">
        <v>0</v>
      </c>
      <c r="H282">
        <v>0</v>
      </c>
      <c r="I282">
        <v>450001</v>
      </c>
      <c r="J282">
        <v>0</v>
      </c>
      <c r="K282" s="97">
        <v>450001</v>
      </c>
      <c r="L282">
        <f t="shared" si="9"/>
        <v>0</v>
      </c>
      <c r="M282">
        <v>0</v>
      </c>
      <c r="N282">
        <f>VLOOKUP(K282,HO!K:L,2,)</f>
        <v>0</v>
      </c>
    </row>
    <row r="283" spans="1:14" x14ac:dyDescent="0.25">
      <c r="A283">
        <v>450012</v>
      </c>
      <c r="B283">
        <v>140</v>
      </c>
      <c r="C283">
        <v>91</v>
      </c>
      <c r="D283">
        <v>49</v>
      </c>
      <c r="E283">
        <v>450012</v>
      </c>
      <c r="F283">
        <f t="shared" si="8"/>
        <v>192</v>
      </c>
      <c r="G283">
        <v>69</v>
      </c>
      <c r="H283">
        <v>123</v>
      </c>
      <c r="I283">
        <v>450013</v>
      </c>
      <c r="J283">
        <v>3898</v>
      </c>
      <c r="K283" s="97">
        <v>450012</v>
      </c>
      <c r="L283">
        <f t="shared" si="9"/>
        <v>110</v>
      </c>
      <c r="M283">
        <v>59</v>
      </c>
      <c r="N283">
        <f>VLOOKUP(K283,HO!K:L,2,)</f>
        <v>51</v>
      </c>
    </row>
    <row r="284" spans="1:14" x14ac:dyDescent="0.25">
      <c r="A284">
        <v>450013</v>
      </c>
      <c r="B284">
        <v>1117</v>
      </c>
      <c r="C284">
        <v>1020</v>
      </c>
      <c r="D284">
        <v>97</v>
      </c>
      <c r="E284">
        <v>450013</v>
      </c>
      <c r="F284">
        <f t="shared" si="8"/>
        <v>4677</v>
      </c>
      <c r="G284">
        <v>543</v>
      </c>
      <c r="H284">
        <v>4134</v>
      </c>
      <c r="I284">
        <v>450012</v>
      </c>
      <c r="J284">
        <v>111</v>
      </c>
      <c r="K284" s="97">
        <v>450013</v>
      </c>
      <c r="L284">
        <f t="shared" si="9"/>
        <v>4014</v>
      </c>
      <c r="M284">
        <v>1076</v>
      </c>
      <c r="N284">
        <f>VLOOKUP(K284,HO!K:L,2,)</f>
        <v>2938</v>
      </c>
    </row>
    <row r="285" spans="1:14" x14ac:dyDescent="0.25">
      <c r="A285">
        <v>887715</v>
      </c>
      <c r="B285">
        <v>99</v>
      </c>
      <c r="C285">
        <v>99</v>
      </c>
      <c r="D285">
        <v>0</v>
      </c>
      <c r="E285">
        <v>887715</v>
      </c>
      <c r="F285">
        <f t="shared" si="8"/>
        <v>87</v>
      </c>
      <c r="G285">
        <v>87</v>
      </c>
      <c r="H285">
        <v>0</v>
      </c>
      <c r="I285">
        <v>887715</v>
      </c>
      <c r="J285">
        <v>74</v>
      </c>
      <c r="K285" s="97">
        <v>887715</v>
      </c>
      <c r="L285">
        <f t="shared" si="9"/>
        <v>14</v>
      </c>
      <c r="M285">
        <v>14</v>
      </c>
      <c r="N285">
        <f>VLOOKUP(K285,HO!K:L,2,)</f>
        <v>0</v>
      </c>
    </row>
    <row r="286" spans="1:14" x14ac:dyDescent="0.25">
      <c r="A286">
        <v>887517</v>
      </c>
      <c r="B286">
        <v>313</v>
      </c>
      <c r="C286">
        <v>310</v>
      </c>
      <c r="D286">
        <v>3</v>
      </c>
      <c r="E286">
        <v>887517</v>
      </c>
      <c r="F286">
        <f t="shared" si="8"/>
        <v>132</v>
      </c>
      <c r="G286">
        <v>132</v>
      </c>
      <c r="H286">
        <v>0</v>
      </c>
      <c r="I286">
        <v>887517</v>
      </c>
      <c r="J286">
        <v>125</v>
      </c>
      <c r="K286" s="97">
        <v>887517</v>
      </c>
      <c r="L286">
        <f t="shared" si="9"/>
        <v>80</v>
      </c>
      <c r="M286">
        <v>80</v>
      </c>
      <c r="N286">
        <f>VLOOKUP(K286,HO!K:L,2,)</f>
        <v>0</v>
      </c>
    </row>
    <row r="287" spans="1:14" x14ac:dyDescent="0.25">
      <c r="A287">
        <v>150035</v>
      </c>
      <c r="B287">
        <v>196</v>
      </c>
      <c r="C287">
        <v>65</v>
      </c>
      <c r="D287">
        <v>131</v>
      </c>
      <c r="E287">
        <v>150035</v>
      </c>
      <c r="F287">
        <f t="shared" si="8"/>
        <v>129</v>
      </c>
      <c r="G287">
        <v>80</v>
      </c>
      <c r="H287">
        <v>49</v>
      </c>
      <c r="I287">
        <v>150035</v>
      </c>
      <c r="J287">
        <v>91</v>
      </c>
      <c r="K287" s="97">
        <v>150035</v>
      </c>
      <c r="L287">
        <f t="shared" si="9"/>
        <v>8</v>
      </c>
      <c r="M287">
        <v>8</v>
      </c>
      <c r="N287">
        <f>VLOOKUP(K287,HO!K:L,2,)</f>
        <v>0</v>
      </c>
    </row>
    <row r="288" spans="1:14" x14ac:dyDescent="0.25">
      <c r="A288" t="s">
        <v>1009</v>
      </c>
      <c r="B288">
        <v>0</v>
      </c>
      <c r="C288">
        <v>0</v>
      </c>
      <c r="D288">
        <v>0</v>
      </c>
      <c r="E288" t="s">
        <v>1009</v>
      </c>
      <c r="F288">
        <f t="shared" si="8"/>
        <v>0</v>
      </c>
      <c r="G288">
        <v>0</v>
      </c>
      <c r="H288">
        <v>0</v>
      </c>
      <c r="I288" t="s">
        <v>1009</v>
      </c>
      <c r="J288">
        <v>0</v>
      </c>
      <c r="K288" s="99" t="s">
        <v>1009</v>
      </c>
      <c r="L288">
        <f t="shared" si="9"/>
        <v>0</v>
      </c>
      <c r="M288">
        <v>0</v>
      </c>
      <c r="N288">
        <f>VLOOKUP(K288,HO!K:L,2,)</f>
        <v>0</v>
      </c>
    </row>
    <row r="289" spans="1:14" x14ac:dyDescent="0.25">
      <c r="A289" t="s">
        <v>1010</v>
      </c>
      <c r="B289">
        <v>4</v>
      </c>
      <c r="C289">
        <v>0</v>
      </c>
      <c r="D289">
        <v>4</v>
      </c>
      <c r="E289" t="s">
        <v>1010</v>
      </c>
      <c r="F289">
        <f t="shared" si="8"/>
        <v>4</v>
      </c>
      <c r="G289">
        <v>0</v>
      </c>
      <c r="H289">
        <v>4</v>
      </c>
      <c r="I289" t="s">
        <v>1010</v>
      </c>
      <c r="J289">
        <v>3</v>
      </c>
      <c r="K289" s="99" t="s">
        <v>1010</v>
      </c>
      <c r="L289">
        <f t="shared" si="9"/>
        <v>1</v>
      </c>
      <c r="M289">
        <v>0</v>
      </c>
      <c r="N289">
        <f>VLOOKUP(K289,HO!K:L,2,)</f>
        <v>1</v>
      </c>
    </row>
    <row r="290" spans="1:14" x14ac:dyDescent="0.25">
      <c r="A290" t="s">
        <v>1011</v>
      </c>
      <c r="B290">
        <v>1</v>
      </c>
      <c r="C290">
        <v>0</v>
      </c>
      <c r="D290">
        <v>1</v>
      </c>
      <c r="E290" t="s">
        <v>1011</v>
      </c>
      <c r="F290">
        <f t="shared" si="8"/>
        <v>1</v>
      </c>
      <c r="G290">
        <v>0</v>
      </c>
      <c r="H290">
        <v>1</v>
      </c>
      <c r="I290" t="s">
        <v>1011</v>
      </c>
      <c r="J290">
        <v>1</v>
      </c>
      <c r="K290" s="99" t="s">
        <v>1011</v>
      </c>
      <c r="L290">
        <f t="shared" si="9"/>
        <v>0</v>
      </c>
      <c r="M290">
        <v>0</v>
      </c>
      <c r="N290">
        <f>VLOOKUP(K290,HO!K:L,2,)</f>
        <v>0</v>
      </c>
    </row>
    <row r="291" spans="1:14" x14ac:dyDescent="0.25">
      <c r="A291" t="s">
        <v>1014</v>
      </c>
      <c r="B291">
        <v>3186</v>
      </c>
      <c r="C291">
        <v>2709</v>
      </c>
      <c r="D291">
        <v>477</v>
      </c>
      <c r="E291" t="s">
        <v>1014</v>
      </c>
      <c r="F291">
        <f t="shared" si="8"/>
        <v>161</v>
      </c>
      <c r="G291">
        <v>155</v>
      </c>
      <c r="H291">
        <v>6</v>
      </c>
      <c r="I291" t="s">
        <v>1014</v>
      </c>
      <c r="J291">
        <v>8962</v>
      </c>
      <c r="K291" s="99" t="s">
        <v>1014</v>
      </c>
      <c r="L291">
        <f t="shared" si="9"/>
        <v>9246</v>
      </c>
      <c r="M291">
        <v>2204</v>
      </c>
      <c r="N291">
        <f>VLOOKUP(K291,HO!K:L,2,)</f>
        <v>7042</v>
      </c>
    </row>
    <row r="292" spans="1:14" x14ac:dyDescent="0.25">
      <c r="A292" t="s">
        <v>1015</v>
      </c>
      <c r="B292">
        <v>1753</v>
      </c>
      <c r="C292">
        <v>768</v>
      </c>
      <c r="D292">
        <v>985</v>
      </c>
      <c r="E292" t="s">
        <v>1015</v>
      </c>
      <c r="F292">
        <f t="shared" si="8"/>
        <v>2821</v>
      </c>
      <c r="G292">
        <v>582</v>
      </c>
      <c r="H292">
        <v>2239</v>
      </c>
      <c r="I292" t="s">
        <v>1015</v>
      </c>
      <c r="J292">
        <v>4550</v>
      </c>
      <c r="K292" s="99" t="s">
        <v>1015</v>
      </c>
      <c r="L292">
        <f t="shared" si="9"/>
        <v>194</v>
      </c>
      <c r="M292">
        <v>194</v>
      </c>
      <c r="N292">
        <f>VLOOKUP(K292,HO!K:L,2,)</f>
        <v>0</v>
      </c>
    </row>
    <row r="293" spans="1:14" x14ac:dyDescent="0.25">
      <c r="A293" t="s">
        <v>1016</v>
      </c>
      <c r="B293">
        <v>600</v>
      </c>
      <c r="C293">
        <v>563</v>
      </c>
      <c r="D293">
        <v>37</v>
      </c>
      <c r="E293" t="s">
        <v>1016</v>
      </c>
      <c r="F293">
        <f t="shared" si="8"/>
        <v>739</v>
      </c>
      <c r="G293">
        <v>635</v>
      </c>
      <c r="H293">
        <v>104</v>
      </c>
      <c r="I293" t="s">
        <v>1016</v>
      </c>
      <c r="J293">
        <v>1143</v>
      </c>
      <c r="K293" s="99" t="s">
        <v>1016</v>
      </c>
      <c r="L293">
        <f t="shared" si="9"/>
        <v>155</v>
      </c>
      <c r="M293">
        <v>145</v>
      </c>
      <c r="N293">
        <f>VLOOKUP(K293,HO!K:L,2,)</f>
        <v>10</v>
      </c>
    </row>
    <row r="294" spans="1:14" x14ac:dyDescent="0.25">
      <c r="A294" t="s">
        <v>1017</v>
      </c>
      <c r="B294">
        <v>837</v>
      </c>
      <c r="C294">
        <v>222</v>
      </c>
      <c r="D294">
        <v>615</v>
      </c>
      <c r="E294" t="s">
        <v>1017</v>
      </c>
      <c r="F294">
        <f t="shared" si="8"/>
        <v>217</v>
      </c>
      <c r="G294">
        <v>216</v>
      </c>
      <c r="H294">
        <v>1</v>
      </c>
      <c r="I294" t="s">
        <v>1017</v>
      </c>
      <c r="J294">
        <v>1288</v>
      </c>
      <c r="K294" s="99" t="s">
        <v>1017</v>
      </c>
      <c r="L294">
        <f t="shared" si="9"/>
        <v>1125</v>
      </c>
      <c r="M294">
        <v>261</v>
      </c>
      <c r="N294">
        <f>VLOOKUP(K294,HO!K:L,2,)</f>
        <v>864</v>
      </c>
    </row>
    <row r="295" spans="1:14" x14ac:dyDescent="0.25">
      <c r="A295" t="s">
        <v>1018</v>
      </c>
      <c r="B295">
        <v>30</v>
      </c>
      <c r="C295">
        <v>18</v>
      </c>
      <c r="D295">
        <v>12</v>
      </c>
      <c r="E295" t="s">
        <v>1018</v>
      </c>
      <c r="F295">
        <f t="shared" si="8"/>
        <v>18</v>
      </c>
      <c r="G295">
        <v>15</v>
      </c>
      <c r="H295">
        <v>3</v>
      </c>
      <c r="I295" t="s">
        <v>1018</v>
      </c>
      <c r="J295">
        <v>18</v>
      </c>
      <c r="K295" s="99" t="s">
        <v>1018</v>
      </c>
      <c r="L295">
        <f t="shared" si="9"/>
        <v>9</v>
      </c>
      <c r="M295">
        <v>8</v>
      </c>
      <c r="N295">
        <f>VLOOKUP(K295,HO!K:L,2,)</f>
        <v>1</v>
      </c>
    </row>
    <row r="296" spans="1:14" x14ac:dyDescent="0.25">
      <c r="A296" t="s">
        <v>1019</v>
      </c>
      <c r="B296">
        <v>134</v>
      </c>
      <c r="C296">
        <v>44</v>
      </c>
      <c r="D296">
        <v>90</v>
      </c>
      <c r="E296" t="s">
        <v>1019</v>
      </c>
      <c r="F296">
        <f t="shared" si="8"/>
        <v>90</v>
      </c>
      <c r="G296">
        <v>56</v>
      </c>
      <c r="H296">
        <v>34</v>
      </c>
      <c r="I296" t="s">
        <v>1019</v>
      </c>
      <c r="J296">
        <v>80</v>
      </c>
      <c r="K296" s="99" t="s">
        <v>1019</v>
      </c>
      <c r="L296">
        <f t="shared" si="9"/>
        <v>38</v>
      </c>
      <c r="M296">
        <v>23</v>
      </c>
      <c r="N296">
        <f>VLOOKUP(K296,HO!K:L,2,)</f>
        <v>15</v>
      </c>
    </row>
    <row r="297" spans="1:14" x14ac:dyDescent="0.25">
      <c r="A297" t="s">
        <v>1020</v>
      </c>
      <c r="B297">
        <v>162</v>
      </c>
      <c r="C297">
        <v>16</v>
      </c>
      <c r="D297">
        <v>146</v>
      </c>
      <c r="E297" t="s">
        <v>1020</v>
      </c>
      <c r="F297">
        <f t="shared" si="8"/>
        <v>135</v>
      </c>
      <c r="G297">
        <v>17</v>
      </c>
      <c r="H297">
        <v>118</v>
      </c>
      <c r="I297" t="s">
        <v>1020</v>
      </c>
      <c r="J297">
        <v>135</v>
      </c>
      <c r="K297" s="99" t="s">
        <v>1020</v>
      </c>
      <c r="L297">
        <f t="shared" si="9"/>
        <v>70</v>
      </c>
      <c r="M297">
        <v>20</v>
      </c>
      <c r="N297">
        <f>VLOOKUP(K297,HO!K:L,2,)</f>
        <v>50</v>
      </c>
    </row>
    <row r="298" spans="1:14" x14ac:dyDescent="0.25">
      <c r="A298" t="s">
        <v>1021</v>
      </c>
      <c r="B298">
        <v>2</v>
      </c>
      <c r="C298">
        <v>0</v>
      </c>
      <c r="D298">
        <v>2</v>
      </c>
      <c r="E298" t="s">
        <v>1021</v>
      </c>
      <c r="F298">
        <f t="shared" si="8"/>
        <v>2</v>
      </c>
      <c r="G298">
        <v>0</v>
      </c>
      <c r="H298">
        <v>2</v>
      </c>
      <c r="I298" t="s">
        <v>1021</v>
      </c>
      <c r="J298">
        <v>2</v>
      </c>
      <c r="K298" s="99" t="s">
        <v>1021</v>
      </c>
      <c r="L298">
        <f t="shared" si="9"/>
        <v>0</v>
      </c>
      <c r="M298">
        <v>0</v>
      </c>
      <c r="N298">
        <f>VLOOKUP(K298,HO!K:L,2,)</f>
        <v>0</v>
      </c>
    </row>
    <row r="299" spans="1:14" x14ac:dyDescent="0.25">
      <c r="A299" t="s">
        <v>1022</v>
      </c>
      <c r="B299">
        <v>25</v>
      </c>
      <c r="C299">
        <v>1</v>
      </c>
      <c r="D299">
        <v>24</v>
      </c>
      <c r="E299" t="s">
        <v>1022</v>
      </c>
      <c r="F299">
        <f t="shared" si="8"/>
        <v>17</v>
      </c>
      <c r="G299">
        <v>1</v>
      </c>
      <c r="H299">
        <v>16</v>
      </c>
      <c r="I299" t="s">
        <v>1022</v>
      </c>
      <c r="J299">
        <v>18</v>
      </c>
      <c r="K299" s="99" t="s">
        <v>1022</v>
      </c>
      <c r="L299">
        <f t="shared" si="9"/>
        <v>1</v>
      </c>
      <c r="M299">
        <v>1</v>
      </c>
      <c r="N299">
        <f>VLOOKUP(K299,HO!K:L,2,)</f>
        <v>0</v>
      </c>
    </row>
    <row r="300" spans="1:14" x14ac:dyDescent="0.25">
      <c r="A300" t="s">
        <v>1023</v>
      </c>
      <c r="B300">
        <v>13</v>
      </c>
      <c r="C300">
        <v>8</v>
      </c>
      <c r="D300">
        <v>5</v>
      </c>
      <c r="E300" t="s">
        <v>1023</v>
      </c>
      <c r="F300">
        <f t="shared" si="8"/>
        <v>10</v>
      </c>
      <c r="G300">
        <v>9</v>
      </c>
      <c r="H300">
        <v>1</v>
      </c>
      <c r="I300" t="s">
        <v>1023</v>
      </c>
      <c r="J300">
        <v>10</v>
      </c>
      <c r="K300" s="99" t="s">
        <v>1023</v>
      </c>
      <c r="L300">
        <f t="shared" si="9"/>
        <v>7</v>
      </c>
      <c r="M300">
        <v>7</v>
      </c>
      <c r="N300">
        <f>VLOOKUP(K300,HO!K:L,2,)</f>
        <v>0</v>
      </c>
    </row>
    <row r="301" spans="1:14" x14ac:dyDescent="0.25">
      <c r="A301">
        <v>450016</v>
      </c>
      <c r="B301">
        <v>0</v>
      </c>
      <c r="C301">
        <v>0</v>
      </c>
      <c r="D301">
        <v>0</v>
      </c>
      <c r="E301">
        <v>450016</v>
      </c>
      <c r="F301">
        <f t="shared" si="8"/>
        <v>0</v>
      </c>
      <c r="G301">
        <v>0</v>
      </c>
      <c r="H301">
        <v>0</v>
      </c>
      <c r="I301">
        <v>450016</v>
      </c>
      <c r="J301">
        <v>0</v>
      </c>
      <c r="K301" s="97">
        <v>450016</v>
      </c>
      <c r="L301">
        <f t="shared" si="9"/>
        <v>0</v>
      </c>
      <c r="M301">
        <v>0</v>
      </c>
      <c r="N301">
        <f>VLOOKUP(K301,HO!K:L,2,)</f>
        <v>0</v>
      </c>
    </row>
    <row r="302" spans="1:14" x14ac:dyDescent="0.25">
      <c r="A302" t="s">
        <v>1027</v>
      </c>
      <c r="B302">
        <v>6</v>
      </c>
      <c r="C302">
        <v>6</v>
      </c>
      <c r="D302">
        <v>0</v>
      </c>
      <c r="E302" t="s">
        <v>1027</v>
      </c>
      <c r="F302">
        <f t="shared" si="8"/>
        <v>6</v>
      </c>
      <c r="G302">
        <v>6</v>
      </c>
      <c r="H302">
        <v>0</v>
      </c>
      <c r="I302" t="s">
        <v>1027</v>
      </c>
      <c r="J302">
        <v>6</v>
      </c>
      <c r="K302" s="98" t="s">
        <v>1027</v>
      </c>
      <c r="L302">
        <f t="shared" si="9"/>
        <v>6</v>
      </c>
      <c r="M302">
        <v>6</v>
      </c>
      <c r="N302">
        <f>VLOOKUP(K302,HO!K:L,2,)</f>
        <v>0</v>
      </c>
    </row>
    <row r="303" spans="1:14" x14ac:dyDescent="0.25">
      <c r="A303" t="s">
        <v>1028</v>
      </c>
      <c r="B303">
        <v>0</v>
      </c>
      <c r="C303">
        <v>0</v>
      </c>
      <c r="D303">
        <v>0</v>
      </c>
      <c r="E303" t="s">
        <v>1028</v>
      </c>
      <c r="F303">
        <f t="shared" si="8"/>
        <v>0</v>
      </c>
      <c r="G303">
        <v>0</v>
      </c>
      <c r="H303">
        <v>0</v>
      </c>
      <c r="I303" t="s">
        <v>1028</v>
      </c>
      <c r="J303">
        <v>0</v>
      </c>
      <c r="K303" s="98" t="s">
        <v>1028</v>
      </c>
      <c r="L303">
        <f t="shared" si="9"/>
        <v>0</v>
      </c>
      <c r="M303">
        <v>0</v>
      </c>
      <c r="N303">
        <f>VLOOKUP(K303,HO!K:L,2,)</f>
        <v>0</v>
      </c>
    </row>
    <row r="304" spans="1:14" x14ac:dyDescent="0.25">
      <c r="A304" t="s">
        <v>1029</v>
      </c>
      <c r="B304">
        <v>2.2222222222224586E-3</v>
      </c>
      <c r="C304">
        <v>0</v>
      </c>
      <c r="D304">
        <v>2.2222222222224586E-3</v>
      </c>
      <c r="E304" t="s">
        <v>1029</v>
      </c>
      <c r="F304">
        <f t="shared" si="8"/>
        <v>2.2222222222224586E-3</v>
      </c>
      <c r="G304">
        <v>0</v>
      </c>
      <c r="H304">
        <v>2.2222222222224586E-3</v>
      </c>
      <c r="I304" t="s">
        <v>1029</v>
      </c>
      <c r="J304">
        <v>2.2222222222224586E-3</v>
      </c>
      <c r="K304" s="98" t="s">
        <v>1029</v>
      </c>
      <c r="L304">
        <f t="shared" si="9"/>
        <v>2.2222222222224586E-3</v>
      </c>
      <c r="M304">
        <v>0</v>
      </c>
      <c r="N304">
        <f>VLOOKUP(K304,HO!K:L,2,)</f>
        <v>2.2222222222224586E-3</v>
      </c>
    </row>
    <row r="305" spans="1:14" x14ac:dyDescent="0.25">
      <c r="A305" t="s">
        <v>1030</v>
      </c>
      <c r="B305">
        <v>4</v>
      </c>
      <c r="C305">
        <v>4</v>
      </c>
      <c r="D305">
        <v>0</v>
      </c>
      <c r="E305" t="s">
        <v>1030</v>
      </c>
      <c r="F305">
        <f t="shared" si="8"/>
        <v>1</v>
      </c>
      <c r="G305">
        <v>1</v>
      </c>
      <c r="H305">
        <v>0</v>
      </c>
      <c r="I305" t="s">
        <v>1030</v>
      </c>
      <c r="J305">
        <v>1</v>
      </c>
      <c r="K305" s="98" t="s">
        <v>1030</v>
      </c>
      <c r="L305">
        <f t="shared" si="9"/>
        <v>0</v>
      </c>
      <c r="M305">
        <v>0</v>
      </c>
      <c r="N305">
        <f>VLOOKUP(K305,HO!K:L,2,)</f>
        <v>0</v>
      </c>
    </row>
    <row r="306" spans="1:14" x14ac:dyDescent="0.25">
      <c r="A306" t="s">
        <v>1031</v>
      </c>
      <c r="B306">
        <v>0</v>
      </c>
      <c r="C306">
        <v>0</v>
      </c>
      <c r="D306">
        <v>0</v>
      </c>
      <c r="E306" t="s">
        <v>1031</v>
      </c>
      <c r="F306">
        <f t="shared" si="8"/>
        <v>0</v>
      </c>
      <c r="G306">
        <v>0</v>
      </c>
      <c r="H306">
        <v>0</v>
      </c>
      <c r="I306" t="s">
        <v>1031</v>
      </c>
      <c r="J306">
        <v>0</v>
      </c>
      <c r="K306" s="98" t="s">
        <v>1031</v>
      </c>
      <c r="L306">
        <f t="shared" si="9"/>
        <v>0</v>
      </c>
      <c r="M306">
        <v>0</v>
      </c>
      <c r="N306">
        <f>VLOOKUP(K306,HO!K:L,2,)</f>
        <v>0</v>
      </c>
    </row>
    <row r="307" spans="1:14" x14ac:dyDescent="0.25">
      <c r="A307" t="s">
        <v>1032</v>
      </c>
      <c r="B307">
        <v>0</v>
      </c>
      <c r="C307">
        <v>0</v>
      </c>
      <c r="D307">
        <v>0</v>
      </c>
      <c r="E307" t="s">
        <v>1032</v>
      </c>
      <c r="F307">
        <f t="shared" si="8"/>
        <v>0</v>
      </c>
      <c r="G307">
        <v>0</v>
      </c>
      <c r="H307">
        <v>0</v>
      </c>
      <c r="I307" t="s">
        <v>1032</v>
      </c>
      <c r="J307">
        <v>0</v>
      </c>
      <c r="K307" s="98" t="s">
        <v>1032</v>
      </c>
      <c r="L307">
        <f t="shared" si="9"/>
        <v>0</v>
      </c>
      <c r="M307">
        <v>0</v>
      </c>
      <c r="N307">
        <f>VLOOKUP(K307,HO!K:L,2,)</f>
        <v>0</v>
      </c>
    </row>
    <row r="308" spans="1:14" x14ac:dyDescent="0.25">
      <c r="A308" t="s">
        <v>1033</v>
      </c>
      <c r="B308">
        <v>0</v>
      </c>
      <c r="C308">
        <v>0</v>
      </c>
      <c r="D308">
        <v>0</v>
      </c>
      <c r="E308" t="s">
        <v>1033</v>
      </c>
      <c r="F308">
        <f t="shared" si="8"/>
        <v>0</v>
      </c>
      <c r="G308">
        <v>0</v>
      </c>
      <c r="H308">
        <v>0</v>
      </c>
      <c r="I308" t="s">
        <v>1033</v>
      </c>
      <c r="J308">
        <v>0</v>
      </c>
      <c r="K308" s="98" t="s">
        <v>1033</v>
      </c>
      <c r="L308">
        <f t="shared" si="9"/>
        <v>0</v>
      </c>
      <c r="M308">
        <v>0</v>
      </c>
      <c r="N308">
        <f>VLOOKUP(K308,HO!K:L,2,)</f>
        <v>0</v>
      </c>
    </row>
    <row r="309" spans="1:14" x14ac:dyDescent="0.25">
      <c r="A309" t="s">
        <v>1034</v>
      </c>
      <c r="B309">
        <v>3</v>
      </c>
      <c r="C309">
        <v>3</v>
      </c>
      <c r="D309">
        <v>0</v>
      </c>
      <c r="E309" t="s">
        <v>1034</v>
      </c>
      <c r="F309">
        <f t="shared" si="8"/>
        <v>3</v>
      </c>
      <c r="G309">
        <v>3</v>
      </c>
      <c r="H309">
        <v>0</v>
      </c>
      <c r="I309" t="s">
        <v>1034</v>
      </c>
      <c r="J309">
        <v>3</v>
      </c>
      <c r="K309" s="98" t="s">
        <v>1034</v>
      </c>
      <c r="L309">
        <f t="shared" si="9"/>
        <v>0</v>
      </c>
      <c r="M309">
        <v>0</v>
      </c>
      <c r="N309">
        <f>VLOOKUP(K309,HO!K:L,2,)</f>
        <v>0</v>
      </c>
    </row>
    <row r="310" spans="1:14" x14ac:dyDescent="0.25">
      <c r="A310">
        <v>869084</v>
      </c>
      <c r="B310">
        <v>49</v>
      </c>
      <c r="C310">
        <v>49</v>
      </c>
      <c r="D310">
        <v>0</v>
      </c>
      <c r="E310">
        <v>869084</v>
      </c>
      <c r="F310">
        <f t="shared" si="8"/>
        <v>400</v>
      </c>
      <c r="G310">
        <v>368</v>
      </c>
      <c r="H310">
        <v>32</v>
      </c>
      <c r="I310">
        <v>869084</v>
      </c>
      <c r="J310">
        <v>799</v>
      </c>
      <c r="K310" s="97">
        <v>869084</v>
      </c>
      <c r="L310">
        <f t="shared" si="9"/>
        <v>1216</v>
      </c>
      <c r="M310">
        <v>553</v>
      </c>
      <c r="N310">
        <f>VLOOKUP(K310,HO!K:L,2,)</f>
        <v>663</v>
      </c>
    </row>
    <row r="311" spans="1:14" x14ac:dyDescent="0.25">
      <c r="A311" t="s">
        <v>1038</v>
      </c>
      <c r="B311">
        <v>334</v>
      </c>
      <c r="C311">
        <v>253</v>
      </c>
      <c r="D311">
        <v>81</v>
      </c>
      <c r="E311" t="s">
        <v>1038</v>
      </c>
      <c r="F311">
        <f t="shared" si="8"/>
        <v>368</v>
      </c>
      <c r="G311">
        <v>368</v>
      </c>
      <c r="H311">
        <v>0</v>
      </c>
      <c r="I311" t="s">
        <v>1038</v>
      </c>
      <c r="J311">
        <v>1507</v>
      </c>
      <c r="K311" s="98" t="s">
        <v>1038</v>
      </c>
      <c r="L311">
        <f t="shared" si="9"/>
        <v>1536</v>
      </c>
      <c r="M311">
        <v>694</v>
      </c>
      <c r="N311">
        <f>VLOOKUP(K311,HO!K:L,2,)</f>
        <v>842</v>
      </c>
    </row>
    <row r="312" spans="1:14" x14ac:dyDescent="0.25">
      <c r="A312" t="s">
        <v>1039</v>
      </c>
      <c r="B312">
        <v>171</v>
      </c>
      <c r="C312">
        <v>54</v>
      </c>
      <c r="D312">
        <v>117</v>
      </c>
      <c r="E312" t="s">
        <v>1039</v>
      </c>
      <c r="F312">
        <f t="shared" si="8"/>
        <v>168</v>
      </c>
      <c r="G312">
        <v>51</v>
      </c>
      <c r="H312">
        <v>117</v>
      </c>
      <c r="I312" t="s">
        <v>1039</v>
      </c>
      <c r="J312">
        <v>168</v>
      </c>
      <c r="K312" s="98" t="s">
        <v>1039</v>
      </c>
      <c r="L312">
        <f t="shared" si="9"/>
        <v>156</v>
      </c>
      <c r="M312">
        <v>63</v>
      </c>
      <c r="N312">
        <f>VLOOKUP(K312,HO!K:L,2,)</f>
        <v>93</v>
      </c>
    </row>
    <row r="313" spans="1:14" x14ac:dyDescent="0.25">
      <c r="A313" t="s">
        <v>1040</v>
      </c>
      <c r="B313">
        <v>98</v>
      </c>
      <c r="C313">
        <v>57</v>
      </c>
      <c r="D313">
        <v>41</v>
      </c>
      <c r="E313" t="s">
        <v>1040</v>
      </c>
      <c r="F313">
        <f t="shared" si="8"/>
        <v>74</v>
      </c>
      <c r="G313">
        <v>57</v>
      </c>
      <c r="H313">
        <v>17</v>
      </c>
      <c r="I313" t="s">
        <v>1040</v>
      </c>
      <c r="J313">
        <v>74</v>
      </c>
      <c r="K313" s="98" t="s">
        <v>1040</v>
      </c>
      <c r="L313">
        <f t="shared" si="9"/>
        <v>69</v>
      </c>
      <c r="M313">
        <v>60</v>
      </c>
      <c r="N313">
        <f>VLOOKUP(K313,HO!K:L,2,)</f>
        <v>9</v>
      </c>
    </row>
    <row r="314" spans="1:14" x14ac:dyDescent="0.25">
      <c r="A314" t="s">
        <v>1041</v>
      </c>
      <c r="B314">
        <v>539</v>
      </c>
      <c r="C314">
        <v>118</v>
      </c>
      <c r="D314">
        <v>421</v>
      </c>
      <c r="E314" t="s">
        <v>1041</v>
      </c>
      <c r="F314">
        <f t="shared" si="8"/>
        <v>298</v>
      </c>
      <c r="G314">
        <v>216</v>
      </c>
      <c r="H314">
        <v>82</v>
      </c>
      <c r="I314" t="s">
        <v>1041</v>
      </c>
      <c r="J314">
        <v>249</v>
      </c>
      <c r="K314" s="98" t="s">
        <v>1041</v>
      </c>
      <c r="L314">
        <f t="shared" si="9"/>
        <v>177</v>
      </c>
      <c r="M314">
        <v>168</v>
      </c>
      <c r="N314">
        <f>VLOOKUP(K314,HO!K:L,2,)</f>
        <v>9</v>
      </c>
    </row>
    <row r="315" spans="1:14" x14ac:dyDescent="0.25">
      <c r="A315" t="s">
        <v>1042</v>
      </c>
      <c r="B315">
        <v>17</v>
      </c>
      <c r="C315">
        <v>17</v>
      </c>
      <c r="D315">
        <v>0</v>
      </c>
      <c r="E315" t="s">
        <v>1042</v>
      </c>
      <c r="F315">
        <f t="shared" si="8"/>
        <v>7</v>
      </c>
      <c r="G315">
        <v>6</v>
      </c>
      <c r="H315">
        <v>1</v>
      </c>
      <c r="I315" t="s">
        <v>1042</v>
      </c>
      <c r="J315">
        <v>4</v>
      </c>
      <c r="K315" s="98" t="s">
        <v>1042</v>
      </c>
      <c r="L315">
        <f t="shared" si="9"/>
        <v>1</v>
      </c>
      <c r="M315">
        <v>1</v>
      </c>
      <c r="N315">
        <f>VLOOKUP(K315,HO!K:L,2,)</f>
        <v>0</v>
      </c>
    </row>
    <row r="316" spans="1:14" x14ac:dyDescent="0.25">
      <c r="A316" t="s">
        <v>1043</v>
      </c>
      <c r="B316">
        <v>0</v>
      </c>
      <c r="C316">
        <v>0</v>
      </c>
      <c r="D316">
        <v>0</v>
      </c>
      <c r="E316" t="s">
        <v>1043</v>
      </c>
      <c r="F316">
        <f t="shared" si="8"/>
        <v>0</v>
      </c>
      <c r="G316">
        <v>0</v>
      </c>
      <c r="H316">
        <v>0</v>
      </c>
      <c r="I316" t="s">
        <v>1043</v>
      </c>
      <c r="J316">
        <v>0</v>
      </c>
      <c r="K316" s="98" t="s">
        <v>1043</v>
      </c>
      <c r="L316">
        <f t="shared" si="9"/>
        <v>0</v>
      </c>
      <c r="M316">
        <v>0</v>
      </c>
      <c r="N316">
        <f>VLOOKUP(K316,HO!K:L,2,)</f>
        <v>0</v>
      </c>
    </row>
    <row r="317" spans="1:14" x14ac:dyDescent="0.25">
      <c r="A317" t="s">
        <v>1044</v>
      </c>
      <c r="B317">
        <v>56</v>
      </c>
      <c r="C317">
        <v>56</v>
      </c>
      <c r="D317">
        <v>0</v>
      </c>
      <c r="E317" t="s">
        <v>1044</v>
      </c>
      <c r="F317">
        <f t="shared" si="8"/>
        <v>21</v>
      </c>
      <c r="G317">
        <v>21</v>
      </c>
      <c r="H317">
        <v>0</v>
      </c>
      <c r="I317" t="s">
        <v>1044</v>
      </c>
      <c r="J317">
        <v>14</v>
      </c>
      <c r="K317" s="98" t="s">
        <v>1044</v>
      </c>
      <c r="L317">
        <f t="shared" si="9"/>
        <v>0</v>
      </c>
      <c r="M317">
        <v>0</v>
      </c>
      <c r="N317">
        <f>VLOOKUP(K317,HO!K:L,2,)</f>
        <v>0</v>
      </c>
    </row>
    <row r="318" spans="1:14" x14ac:dyDescent="0.25">
      <c r="A318" t="s">
        <v>1045</v>
      </c>
      <c r="B318">
        <v>2</v>
      </c>
      <c r="C318">
        <v>2</v>
      </c>
      <c r="D318">
        <v>0</v>
      </c>
      <c r="E318" t="s">
        <v>1045</v>
      </c>
      <c r="F318">
        <f t="shared" si="8"/>
        <v>3</v>
      </c>
      <c r="G318">
        <v>2</v>
      </c>
      <c r="H318">
        <v>1</v>
      </c>
      <c r="I318" t="s">
        <v>1045</v>
      </c>
      <c r="J318">
        <v>3</v>
      </c>
      <c r="K318" s="98" t="s">
        <v>1045</v>
      </c>
      <c r="L318">
        <f t="shared" si="9"/>
        <v>1</v>
      </c>
      <c r="M318">
        <v>0</v>
      </c>
      <c r="N318">
        <f>VLOOKUP(K318,HO!K:L,2,)</f>
        <v>1</v>
      </c>
    </row>
    <row r="319" spans="1:14" x14ac:dyDescent="0.25">
      <c r="A319">
        <v>887716</v>
      </c>
      <c r="B319">
        <v>483</v>
      </c>
      <c r="C319">
        <v>286</v>
      </c>
      <c r="D319">
        <v>197</v>
      </c>
      <c r="E319">
        <v>887716</v>
      </c>
      <c r="F319">
        <f t="shared" si="8"/>
        <v>273</v>
      </c>
      <c r="G319">
        <v>239</v>
      </c>
      <c r="H319">
        <v>34</v>
      </c>
      <c r="I319">
        <v>887716</v>
      </c>
      <c r="J319">
        <v>215</v>
      </c>
      <c r="K319" s="97">
        <v>887716</v>
      </c>
      <c r="L319">
        <f t="shared" si="9"/>
        <v>489</v>
      </c>
      <c r="M319">
        <v>218</v>
      </c>
      <c r="N319">
        <f>VLOOKUP(K319,HO!K:L,2,)</f>
        <v>271</v>
      </c>
    </row>
    <row r="320" spans="1:14" x14ac:dyDescent="0.25">
      <c r="A320" t="s">
        <v>1049</v>
      </c>
      <c r="B320">
        <v>1</v>
      </c>
      <c r="C320">
        <v>0</v>
      </c>
      <c r="D320">
        <v>1</v>
      </c>
      <c r="E320" t="s">
        <v>1049</v>
      </c>
      <c r="F320">
        <f t="shared" si="8"/>
        <v>0</v>
      </c>
      <c r="G320">
        <v>0</v>
      </c>
      <c r="H320">
        <v>0</v>
      </c>
      <c r="I320" t="s">
        <v>1049</v>
      </c>
      <c r="J320">
        <v>0</v>
      </c>
      <c r="K320" s="98" t="s">
        <v>1049</v>
      </c>
      <c r="L320">
        <f t="shared" si="9"/>
        <v>0</v>
      </c>
      <c r="M320">
        <v>0</v>
      </c>
      <c r="N320">
        <f>VLOOKUP(K320,HO!K:L,2,)</f>
        <v>0</v>
      </c>
    </row>
    <row r="321" spans="1:14" x14ac:dyDescent="0.25">
      <c r="A321">
        <v>888811</v>
      </c>
      <c r="B321">
        <v>523</v>
      </c>
      <c r="C321">
        <v>102</v>
      </c>
      <c r="D321">
        <v>421</v>
      </c>
      <c r="E321">
        <v>888811</v>
      </c>
      <c r="F321">
        <f t="shared" si="8"/>
        <v>309</v>
      </c>
      <c r="G321">
        <v>96</v>
      </c>
      <c r="H321">
        <v>213</v>
      </c>
      <c r="I321">
        <v>888811</v>
      </c>
      <c r="J321">
        <v>288</v>
      </c>
      <c r="K321" s="97">
        <v>888811</v>
      </c>
      <c r="L321">
        <f t="shared" si="9"/>
        <v>48</v>
      </c>
      <c r="M321">
        <v>48</v>
      </c>
      <c r="N321">
        <f>VLOOKUP(K321,HO!K:L,2,)</f>
        <v>0</v>
      </c>
    </row>
    <row r="322" spans="1:14" x14ac:dyDescent="0.25">
      <c r="A322">
        <v>888770</v>
      </c>
      <c r="B322">
        <v>417</v>
      </c>
      <c r="C322">
        <v>272</v>
      </c>
      <c r="D322">
        <v>145</v>
      </c>
      <c r="E322">
        <v>888770</v>
      </c>
      <c r="F322">
        <f t="shared" ref="F322:F385" si="10">G322+H322</f>
        <v>307</v>
      </c>
      <c r="G322">
        <v>173</v>
      </c>
      <c r="H322">
        <v>134</v>
      </c>
      <c r="I322">
        <v>888770</v>
      </c>
      <c r="J322">
        <v>409</v>
      </c>
      <c r="K322" s="97">
        <v>888770</v>
      </c>
      <c r="L322">
        <f t="shared" ref="L322:L385" si="11">M322+N322</f>
        <v>184</v>
      </c>
      <c r="M322">
        <v>156</v>
      </c>
      <c r="N322">
        <f>VLOOKUP(K322,HO!K:L,2,)</f>
        <v>28</v>
      </c>
    </row>
    <row r="323" spans="1:14" x14ac:dyDescent="0.25">
      <c r="A323" t="s">
        <v>1061</v>
      </c>
      <c r="B323">
        <v>1</v>
      </c>
      <c r="C323">
        <v>0</v>
      </c>
      <c r="D323">
        <v>1</v>
      </c>
      <c r="E323" t="s">
        <v>1061</v>
      </c>
      <c r="F323">
        <f t="shared" si="10"/>
        <v>1</v>
      </c>
      <c r="G323">
        <v>0</v>
      </c>
      <c r="H323">
        <v>1</v>
      </c>
      <c r="I323" t="s">
        <v>1061</v>
      </c>
      <c r="J323">
        <v>1</v>
      </c>
      <c r="K323" s="97" t="s">
        <v>1061</v>
      </c>
      <c r="L323">
        <f t="shared" si="11"/>
        <v>1</v>
      </c>
      <c r="M323">
        <v>0</v>
      </c>
      <c r="N323">
        <f>VLOOKUP(K323,HO!K:L,2,)</f>
        <v>1</v>
      </c>
    </row>
    <row r="324" spans="1:14" x14ac:dyDescent="0.25">
      <c r="A324" t="s">
        <v>1062</v>
      </c>
      <c r="B324">
        <v>686</v>
      </c>
      <c r="C324">
        <v>652</v>
      </c>
      <c r="D324">
        <v>34</v>
      </c>
      <c r="E324" t="s">
        <v>1062</v>
      </c>
      <c r="F324">
        <f t="shared" si="10"/>
        <v>108</v>
      </c>
      <c r="G324">
        <v>108</v>
      </c>
      <c r="H324">
        <v>0</v>
      </c>
      <c r="I324" t="s">
        <v>1062</v>
      </c>
      <c r="J324">
        <v>1188</v>
      </c>
      <c r="K324" s="102" t="s">
        <v>1062</v>
      </c>
      <c r="L324">
        <f t="shared" si="11"/>
        <v>150</v>
      </c>
      <c r="M324">
        <v>150</v>
      </c>
      <c r="N324">
        <f>VLOOKUP(K324,HO!K:L,2,)</f>
        <v>0</v>
      </c>
    </row>
    <row r="325" spans="1:14" x14ac:dyDescent="0.25">
      <c r="A325" t="s">
        <v>1063</v>
      </c>
      <c r="B325">
        <v>2282</v>
      </c>
      <c r="C325">
        <v>1012</v>
      </c>
      <c r="D325">
        <v>1270</v>
      </c>
      <c r="E325" t="s">
        <v>1063</v>
      </c>
      <c r="F325">
        <f t="shared" si="10"/>
        <v>181</v>
      </c>
      <c r="G325">
        <v>176</v>
      </c>
      <c r="H325">
        <v>5</v>
      </c>
      <c r="I325" t="s">
        <v>1063</v>
      </c>
      <c r="J325">
        <v>894</v>
      </c>
      <c r="K325" s="102" t="s">
        <v>1063</v>
      </c>
      <c r="L325">
        <f t="shared" si="11"/>
        <v>77</v>
      </c>
      <c r="M325">
        <v>77</v>
      </c>
      <c r="N325">
        <f>VLOOKUP(K325,HO!K:L,2,)</f>
        <v>0</v>
      </c>
    </row>
    <row r="326" spans="1:14" x14ac:dyDescent="0.25">
      <c r="A326" t="s">
        <v>1064</v>
      </c>
      <c r="B326">
        <v>2131</v>
      </c>
      <c r="C326">
        <v>334</v>
      </c>
      <c r="D326">
        <v>1797</v>
      </c>
      <c r="E326" t="s">
        <v>1064</v>
      </c>
      <c r="F326">
        <f t="shared" si="10"/>
        <v>3222</v>
      </c>
      <c r="G326">
        <v>353</v>
      </c>
      <c r="H326">
        <v>2869</v>
      </c>
      <c r="I326" t="s">
        <v>1064</v>
      </c>
      <c r="J326">
        <v>4227</v>
      </c>
      <c r="K326" s="99" t="s">
        <v>1064</v>
      </c>
      <c r="L326">
        <f t="shared" si="11"/>
        <v>3066</v>
      </c>
      <c r="M326">
        <v>401</v>
      </c>
      <c r="N326">
        <f>VLOOKUP(K326,HO!K:L,2,)</f>
        <v>2665</v>
      </c>
    </row>
    <row r="327" spans="1:14" x14ac:dyDescent="0.25">
      <c r="A327" t="s">
        <v>1065</v>
      </c>
      <c r="B327">
        <v>815</v>
      </c>
      <c r="C327">
        <v>427</v>
      </c>
      <c r="D327">
        <v>388</v>
      </c>
      <c r="E327" t="s">
        <v>1065</v>
      </c>
      <c r="F327">
        <f t="shared" si="10"/>
        <v>1088</v>
      </c>
      <c r="G327">
        <v>328</v>
      </c>
      <c r="H327">
        <v>760</v>
      </c>
      <c r="I327" t="s">
        <v>1065</v>
      </c>
      <c r="J327">
        <v>981</v>
      </c>
      <c r="K327" s="99" t="s">
        <v>1065</v>
      </c>
      <c r="L327">
        <f t="shared" si="11"/>
        <v>299</v>
      </c>
      <c r="M327">
        <v>299</v>
      </c>
      <c r="N327">
        <f>VLOOKUP(K327,HO!K:L,2,)</f>
        <v>0</v>
      </c>
    </row>
    <row r="328" spans="1:14" x14ac:dyDescent="0.25">
      <c r="A328" t="s">
        <v>1066</v>
      </c>
      <c r="B328">
        <v>310</v>
      </c>
      <c r="C328">
        <v>286</v>
      </c>
      <c r="D328">
        <v>24</v>
      </c>
      <c r="E328" t="s">
        <v>1066</v>
      </c>
      <c r="F328">
        <f t="shared" si="10"/>
        <v>74</v>
      </c>
      <c r="G328">
        <v>74</v>
      </c>
      <c r="H328">
        <v>0</v>
      </c>
      <c r="I328" t="s">
        <v>1066</v>
      </c>
      <c r="J328">
        <v>2896</v>
      </c>
      <c r="K328" s="99" t="s">
        <v>1066</v>
      </c>
      <c r="L328">
        <f t="shared" si="11"/>
        <v>3644</v>
      </c>
      <c r="M328">
        <v>342</v>
      </c>
      <c r="N328">
        <f>VLOOKUP(K328,HO!K:L,2,)</f>
        <v>3302</v>
      </c>
    </row>
    <row r="329" spans="1:14" x14ac:dyDescent="0.25">
      <c r="A329" t="s">
        <v>1067</v>
      </c>
      <c r="B329">
        <v>6</v>
      </c>
      <c r="C329">
        <v>6</v>
      </c>
      <c r="D329">
        <v>0</v>
      </c>
      <c r="E329" t="s">
        <v>1067</v>
      </c>
      <c r="F329">
        <f t="shared" si="10"/>
        <v>21</v>
      </c>
      <c r="G329">
        <v>12</v>
      </c>
      <c r="H329">
        <v>9</v>
      </c>
      <c r="I329" t="s">
        <v>1067</v>
      </c>
      <c r="J329">
        <v>12</v>
      </c>
      <c r="K329" s="99" t="s">
        <v>1067</v>
      </c>
      <c r="L329">
        <f t="shared" si="11"/>
        <v>8</v>
      </c>
      <c r="M329">
        <v>8</v>
      </c>
      <c r="N329">
        <f>VLOOKUP(K329,HO!K:L,2,)</f>
        <v>0</v>
      </c>
    </row>
    <row r="330" spans="1:14" x14ac:dyDescent="0.25">
      <c r="A330" t="s">
        <v>1068</v>
      </c>
      <c r="B330">
        <v>0</v>
      </c>
      <c r="C330">
        <v>0</v>
      </c>
      <c r="D330">
        <v>0</v>
      </c>
      <c r="E330" t="s">
        <v>1068</v>
      </c>
      <c r="F330">
        <f t="shared" si="10"/>
        <v>0</v>
      </c>
      <c r="G330">
        <v>0</v>
      </c>
      <c r="H330">
        <v>0</v>
      </c>
      <c r="I330" t="s">
        <v>1068</v>
      </c>
      <c r="J330">
        <v>0</v>
      </c>
      <c r="K330" s="99" t="s">
        <v>1068</v>
      </c>
      <c r="L330">
        <f t="shared" si="11"/>
        <v>0</v>
      </c>
      <c r="M330">
        <v>0</v>
      </c>
      <c r="N330">
        <f>VLOOKUP(K330,HO!K:L,2,)</f>
        <v>0</v>
      </c>
    </row>
    <row r="331" spans="1:14" x14ac:dyDescent="0.25">
      <c r="A331" t="s">
        <v>1069</v>
      </c>
      <c r="B331">
        <v>0</v>
      </c>
      <c r="C331">
        <v>0</v>
      </c>
      <c r="D331">
        <v>0</v>
      </c>
      <c r="E331" t="s">
        <v>1069</v>
      </c>
      <c r="F331">
        <f t="shared" si="10"/>
        <v>0</v>
      </c>
      <c r="G331">
        <v>0</v>
      </c>
      <c r="H331">
        <v>0</v>
      </c>
      <c r="I331" t="s">
        <v>1069</v>
      </c>
      <c r="J331">
        <v>0</v>
      </c>
      <c r="K331" s="99" t="s">
        <v>1069</v>
      </c>
      <c r="L331">
        <f t="shared" si="11"/>
        <v>0</v>
      </c>
      <c r="M331">
        <v>0</v>
      </c>
      <c r="N331">
        <f>VLOOKUP(K331,HO!K:L,2,)</f>
        <v>0</v>
      </c>
    </row>
    <row r="332" spans="1:14" x14ac:dyDescent="0.25">
      <c r="A332" t="s">
        <v>1070</v>
      </c>
      <c r="B332">
        <v>0</v>
      </c>
      <c r="C332">
        <v>0</v>
      </c>
      <c r="D332">
        <v>0</v>
      </c>
      <c r="E332" t="s">
        <v>1070</v>
      </c>
      <c r="F332">
        <f t="shared" si="10"/>
        <v>84</v>
      </c>
      <c r="G332">
        <v>8</v>
      </c>
      <c r="H332">
        <v>76</v>
      </c>
      <c r="I332" t="s">
        <v>1070</v>
      </c>
      <c r="J332">
        <v>797</v>
      </c>
      <c r="K332" s="99" t="s">
        <v>1070</v>
      </c>
      <c r="L332">
        <f t="shared" si="11"/>
        <v>85</v>
      </c>
      <c r="M332">
        <v>39</v>
      </c>
      <c r="N332">
        <f>VLOOKUP(K332,HO!K:L,2,)</f>
        <v>46</v>
      </c>
    </row>
    <row r="333" spans="1:14" x14ac:dyDescent="0.25">
      <c r="A333" t="s">
        <v>1071</v>
      </c>
      <c r="B333">
        <v>0</v>
      </c>
      <c r="C333">
        <v>0</v>
      </c>
      <c r="D333">
        <v>0</v>
      </c>
      <c r="E333" t="s">
        <v>1071</v>
      </c>
      <c r="F333">
        <f t="shared" si="10"/>
        <v>0</v>
      </c>
      <c r="G333">
        <v>0</v>
      </c>
      <c r="H333">
        <v>0</v>
      </c>
      <c r="I333" t="s">
        <v>1071</v>
      </c>
      <c r="J333">
        <v>168</v>
      </c>
      <c r="K333" s="99" t="s">
        <v>1071</v>
      </c>
      <c r="L333">
        <f t="shared" si="11"/>
        <v>48</v>
      </c>
      <c r="M333">
        <v>48</v>
      </c>
      <c r="N333">
        <f>VLOOKUP(K333,HO!K:L,2,)</f>
        <v>0</v>
      </c>
    </row>
    <row r="334" spans="1:14" x14ac:dyDescent="0.25">
      <c r="A334" t="s">
        <v>1072</v>
      </c>
      <c r="B334">
        <v>35</v>
      </c>
      <c r="C334">
        <v>35</v>
      </c>
      <c r="D334">
        <v>0</v>
      </c>
      <c r="E334" t="s">
        <v>1072</v>
      </c>
      <c r="F334">
        <f t="shared" si="10"/>
        <v>34</v>
      </c>
      <c r="G334">
        <v>33</v>
      </c>
      <c r="H334">
        <v>1</v>
      </c>
      <c r="I334" t="s">
        <v>1072</v>
      </c>
      <c r="J334">
        <v>28</v>
      </c>
      <c r="K334" s="99" t="s">
        <v>1072</v>
      </c>
      <c r="L334">
        <f t="shared" si="11"/>
        <v>20</v>
      </c>
      <c r="M334">
        <v>19</v>
      </c>
      <c r="N334">
        <f>VLOOKUP(K334,HO!K:L,2,)</f>
        <v>1</v>
      </c>
    </row>
    <row r="335" spans="1:14" x14ac:dyDescent="0.25">
      <c r="A335" t="s">
        <v>1073</v>
      </c>
      <c r="B335">
        <v>302</v>
      </c>
      <c r="C335">
        <v>50</v>
      </c>
      <c r="D335">
        <v>252</v>
      </c>
      <c r="E335" t="s">
        <v>1073</v>
      </c>
      <c r="F335">
        <f t="shared" si="10"/>
        <v>408</v>
      </c>
      <c r="G335">
        <v>91</v>
      </c>
      <c r="H335">
        <v>317</v>
      </c>
      <c r="I335" t="s">
        <v>1073</v>
      </c>
      <c r="J335">
        <v>885</v>
      </c>
      <c r="K335" s="99" t="s">
        <v>1073</v>
      </c>
      <c r="L335">
        <f t="shared" si="11"/>
        <v>123</v>
      </c>
      <c r="M335">
        <v>122</v>
      </c>
      <c r="N335">
        <f>VLOOKUP(K335,HO!K:L,2,)</f>
        <v>1</v>
      </c>
    </row>
    <row r="336" spans="1:14" x14ac:dyDescent="0.25">
      <c r="A336" t="s">
        <v>1074</v>
      </c>
      <c r="B336">
        <v>474</v>
      </c>
      <c r="C336">
        <v>72</v>
      </c>
      <c r="D336">
        <v>402</v>
      </c>
      <c r="E336" t="s">
        <v>1074</v>
      </c>
      <c r="F336">
        <f t="shared" si="10"/>
        <v>970</v>
      </c>
      <c r="G336">
        <v>208</v>
      </c>
      <c r="H336">
        <v>762</v>
      </c>
      <c r="I336" t="s">
        <v>1074</v>
      </c>
      <c r="J336">
        <v>1254</v>
      </c>
      <c r="K336" s="99" t="s">
        <v>1074</v>
      </c>
      <c r="L336">
        <f t="shared" si="11"/>
        <v>1121</v>
      </c>
      <c r="M336">
        <v>121</v>
      </c>
      <c r="N336">
        <f>VLOOKUP(K336,HO!K:L,2,)</f>
        <v>1000</v>
      </c>
    </row>
    <row r="337" spans="1:14" x14ac:dyDescent="0.25">
      <c r="A337" t="s">
        <v>1075</v>
      </c>
      <c r="B337">
        <v>0</v>
      </c>
      <c r="C337">
        <v>0</v>
      </c>
      <c r="D337">
        <v>0</v>
      </c>
      <c r="E337" t="s">
        <v>1075</v>
      </c>
      <c r="F337">
        <f t="shared" si="10"/>
        <v>75</v>
      </c>
      <c r="G337">
        <v>75</v>
      </c>
      <c r="H337">
        <v>0</v>
      </c>
      <c r="I337" t="s">
        <v>1075</v>
      </c>
      <c r="J337">
        <v>45</v>
      </c>
      <c r="K337" s="99" t="s">
        <v>1075</v>
      </c>
      <c r="L337">
        <f t="shared" si="11"/>
        <v>0</v>
      </c>
      <c r="M337">
        <v>0</v>
      </c>
      <c r="N337">
        <f>VLOOKUP(K337,HO!K:L,2,)</f>
        <v>0</v>
      </c>
    </row>
    <row r="338" spans="1:14" x14ac:dyDescent="0.25">
      <c r="A338" t="s">
        <v>1076</v>
      </c>
      <c r="B338">
        <v>5</v>
      </c>
      <c r="C338">
        <v>5</v>
      </c>
      <c r="D338">
        <v>0</v>
      </c>
      <c r="E338" t="s">
        <v>1076</v>
      </c>
      <c r="F338">
        <f t="shared" si="10"/>
        <v>35</v>
      </c>
      <c r="G338">
        <v>35</v>
      </c>
      <c r="H338">
        <v>0</v>
      </c>
      <c r="I338" t="s">
        <v>1076</v>
      </c>
      <c r="J338">
        <v>33</v>
      </c>
      <c r="K338" s="99" t="s">
        <v>1076</v>
      </c>
      <c r="L338">
        <f t="shared" si="11"/>
        <v>0</v>
      </c>
      <c r="M338">
        <v>0</v>
      </c>
      <c r="N338">
        <f>VLOOKUP(K338,HO!K:L,2,)</f>
        <v>0</v>
      </c>
    </row>
    <row r="339" spans="1:14" x14ac:dyDescent="0.25">
      <c r="A339" t="s">
        <v>1077</v>
      </c>
      <c r="B339">
        <v>96</v>
      </c>
      <c r="C339">
        <v>73</v>
      </c>
      <c r="D339">
        <v>23</v>
      </c>
      <c r="E339" t="s">
        <v>1077</v>
      </c>
      <c r="F339">
        <f t="shared" si="10"/>
        <v>61</v>
      </c>
      <c r="G339">
        <v>61</v>
      </c>
      <c r="H339">
        <v>0</v>
      </c>
      <c r="I339" t="s">
        <v>1077</v>
      </c>
      <c r="J339">
        <v>56</v>
      </c>
      <c r="K339" s="99" t="s">
        <v>1077</v>
      </c>
      <c r="L339">
        <f t="shared" si="11"/>
        <v>56</v>
      </c>
      <c r="M339">
        <v>56</v>
      </c>
      <c r="N339">
        <f>VLOOKUP(K339,HO!K:L,2,)</f>
        <v>0</v>
      </c>
    </row>
    <row r="340" spans="1:14" x14ac:dyDescent="0.25">
      <c r="A340" t="s">
        <v>1078</v>
      </c>
      <c r="B340">
        <v>1494</v>
      </c>
      <c r="C340">
        <v>222</v>
      </c>
      <c r="D340">
        <v>1272</v>
      </c>
      <c r="E340" t="s">
        <v>1078</v>
      </c>
      <c r="F340">
        <f t="shared" si="10"/>
        <v>254</v>
      </c>
      <c r="G340">
        <v>209</v>
      </c>
      <c r="H340">
        <v>45</v>
      </c>
      <c r="I340" t="s">
        <v>1078</v>
      </c>
      <c r="J340">
        <v>1299</v>
      </c>
      <c r="K340" s="99" t="s">
        <v>1078</v>
      </c>
      <c r="L340">
        <f t="shared" si="11"/>
        <v>42</v>
      </c>
      <c r="M340">
        <v>42</v>
      </c>
      <c r="N340">
        <f>VLOOKUP(K340,HO!K:L,2,)</f>
        <v>0</v>
      </c>
    </row>
    <row r="341" spans="1:14" x14ac:dyDescent="0.25">
      <c r="A341">
        <v>846438</v>
      </c>
      <c r="B341">
        <v>0</v>
      </c>
      <c r="C341">
        <v>0</v>
      </c>
      <c r="D341">
        <v>0</v>
      </c>
      <c r="E341">
        <v>846438</v>
      </c>
      <c r="F341">
        <f t="shared" si="10"/>
        <v>0</v>
      </c>
      <c r="G341">
        <v>0</v>
      </c>
      <c r="H341">
        <v>0</v>
      </c>
      <c r="I341">
        <v>846438</v>
      </c>
      <c r="J341">
        <v>0</v>
      </c>
      <c r="K341" s="97">
        <v>846438</v>
      </c>
      <c r="L341">
        <f t="shared" si="11"/>
        <v>0</v>
      </c>
      <c r="M341">
        <v>0</v>
      </c>
      <c r="N341">
        <f>VLOOKUP(K341,HO!K:L,2,)</f>
        <v>0</v>
      </c>
    </row>
    <row r="342" spans="1:14" x14ac:dyDescent="0.25">
      <c r="A342" t="s">
        <v>1079</v>
      </c>
      <c r="B342">
        <v>11</v>
      </c>
      <c r="C342">
        <v>11</v>
      </c>
      <c r="D342">
        <v>0</v>
      </c>
      <c r="E342" t="s">
        <v>1079</v>
      </c>
      <c r="F342">
        <f t="shared" si="10"/>
        <v>7</v>
      </c>
      <c r="G342">
        <v>7</v>
      </c>
      <c r="H342">
        <v>0</v>
      </c>
      <c r="I342" t="s">
        <v>1079</v>
      </c>
      <c r="J342">
        <v>56</v>
      </c>
      <c r="K342" s="99" t="s">
        <v>1079</v>
      </c>
      <c r="L342">
        <f t="shared" si="11"/>
        <v>39.6</v>
      </c>
      <c r="M342">
        <v>39.6</v>
      </c>
      <c r="N342">
        <f>VLOOKUP(K342,HO!K:L,2,)</f>
        <v>0</v>
      </c>
    </row>
    <row r="343" spans="1:14" x14ac:dyDescent="0.25">
      <c r="A343" t="s">
        <v>1080</v>
      </c>
      <c r="B343">
        <v>0</v>
      </c>
      <c r="C343">
        <v>0</v>
      </c>
      <c r="D343">
        <v>0</v>
      </c>
      <c r="E343" t="s">
        <v>1080</v>
      </c>
      <c r="F343">
        <f t="shared" si="10"/>
        <v>0</v>
      </c>
      <c r="G343">
        <v>0</v>
      </c>
      <c r="H343">
        <v>0</v>
      </c>
      <c r="I343" t="s">
        <v>1080</v>
      </c>
      <c r="J343">
        <v>0</v>
      </c>
      <c r="K343" s="99" t="s">
        <v>1080</v>
      </c>
      <c r="L343">
        <f t="shared" si="11"/>
        <v>0</v>
      </c>
      <c r="M343">
        <v>0</v>
      </c>
      <c r="N343">
        <f>VLOOKUP(K343,HO!K:L,2,)</f>
        <v>0</v>
      </c>
    </row>
    <row r="344" spans="1:14" x14ac:dyDescent="0.25">
      <c r="A344" t="s">
        <v>1081</v>
      </c>
      <c r="B344">
        <v>166.995</v>
      </c>
      <c r="C344">
        <v>31</v>
      </c>
      <c r="D344">
        <v>135.995</v>
      </c>
      <c r="E344" t="s">
        <v>1081</v>
      </c>
      <c r="F344">
        <f t="shared" si="10"/>
        <v>96.995000000000005</v>
      </c>
      <c r="G344">
        <v>47</v>
      </c>
      <c r="H344">
        <v>49.995000000000005</v>
      </c>
      <c r="I344" t="s">
        <v>1081</v>
      </c>
      <c r="J344">
        <v>72</v>
      </c>
      <c r="K344" s="99" t="s">
        <v>1081</v>
      </c>
      <c r="L344">
        <f t="shared" si="11"/>
        <v>12</v>
      </c>
      <c r="M344">
        <v>12</v>
      </c>
      <c r="N344">
        <f>VLOOKUP(K344,HO!K:L,2,)</f>
        <v>0</v>
      </c>
    </row>
    <row r="345" spans="1:14" x14ac:dyDescent="0.25">
      <c r="A345" t="s">
        <v>1085</v>
      </c>
      <c r="B345">
        <v>96</v>
      </c>
      <c r="C345">
        <v>0</v>
      </c>
      <c r="D345">
        <v>96</v>
      </c>
      <c r="E345" t="s">
        <v>1085</v>
      </c>
      <c r="F345">
        <f t="shared" si="10"/>
        <v>96</v>
      </c>
      <c r="G345">
        <v>0</v>
      </c>
      <c r="H345">
        <v>96</v>
      </c>
      <c r="I345" t="s">
        <v>1085</v>
      </c>
      <c r="J345">
        <v>96</v>
      </c>
      <c r="K345" s="99" t="s">
        <v>1085</v>
      </c>
      <c r="L345">
        <f t="shared" si="11"/>
        <v>72</v>
      </c>
      <c r="M345">
        <v>0</v>
      </c>
      <c r="N345">
        <f>VLOOKUP(K345,HO!K:L,2,)</f>
        <v>72</v>
      </c>
    </row>
    <row r="346" spans="1:14" x14ac:dyDescent="0.25">
      <c r="A346" t="s">
        <v>1093</v>
      </c>
      <c r="B346">
        <v>8</v>
      </c>
      <c r="C346">
        <v>8</v>
      </c>
      <c r="D346">
        <v>0</v>
      </c>
      <c r="E346" t="s">
        <v>1093</v>
      </c>
      <c r="F346">
        <f t="shared" si="10"/>
        <v>2</v>
      </c>
      <c r="G346">
        <v>2</v>
      </c>
      <c r="H346">
        <v>0</v>
      </c>
      <c r="I346" t="s">
        <v>1093</v>
      </c>
      <c r="J346">
        <v>68</v>
      </c>
      <c r="K346" s="99" t="s">
        <v>1093</v>
      </c>
      <c r="L346">
        <f t="shared" si="11"/>
        <v>17</v>
      </c>
      <c r="M346">
        <v>16</v>
      </c>
      <c r="N346">
        <f>VLOOKUP(K346,HO!K:L,2,)</f>
        <v>1</v>
      </c>
    </row>
    <row r="347" spans="1:14" x14ac:dyDescent="0.25">
      <c r="A347">
        <v>891553</v>
      </c>
      <c r="B347">
        <v>608</v>
      </c>
      <c r="C347">
        <v>276</v>
      </c>
      <c r="D347">
        <v>332</v>
      </c>
      <c r="E347">
        <v>891553</v>
      </c>
      <c r="F347">
        <f t="shared" si="10"/>
        <v>132</v>
      </c>
      <c r="G347">
        <v>132</v>
      </c>
      <c r="H347">
        <v>0</v>
      </c>
      <c r="I347">
        <v>891553</v>
      </c>
      <c r="J347">
        <v>110</v>
      </c>
      <c r="K347" s="97">
        <v>891553</v>
      </c>
      <c r="L347">
        <f t="shared" si="11"/>
        <v>460</v>
      </c>
      <c r="M347">
        <v>295</v>
      </c>
      <c r="N347">
        <f>VLOOKUP(K347,HO!K:L,2,)</f>
        <v>165</v>
      </c>
    </row>
    <row r="348" spans="1:14" x14ac:dyDescent="0.25">
      <c r="A348">
        <v>887513</v>
      </c>
      <c r="B348">
        <v>516</v>
      </c>
      <c r="C348">
        <v>432</v>
      </c>
      <c r="D348">
        <v>84</v>
      </c>
      <c r="E348">
        <v>887513</v>
      </c>
      <c r="F348">
        <f t="shared" si="10"/>
        <v>456</v>
      </c>
      <c r="G348">
        <v>410</v>
      </c>
      <c r="H348">
        <v>46</v>
      </c>
      <c r="I348">
        <v>887513</v>
      </c>
      <c r="J348">
        <v>424</v>
      </c>
      <c r="K348" s="97">
        <v>887513</v>
      </c>
      <c r="L348">
        <f t="shared" si="11"/>
        <v>356</v>
      </c>
      <c r="M348">
        <v>280</v>
      </c>
      <c r="N348">
        <f>VLOOKUP(K348,HO!K:L,2,)</f>
        <v>76</v>
      </c>
    </row>
    <row r="349" spans="1:14" x14ac:dyDescent="0.25">
      <c r="A349">
        <v>894325</v>
      </c>
      <c r="B349">
        <v>163</v>
      </c>
      <c r="C349">
        <v>49</v>
      </c>
      <c r="D349">
        <v>114</v>
      </c>
      <c r="E349">
        <v>894325</v>
      </c>
      <c r="F349">
        <f t="shared" si="10"/>
        <v>29</v>
      </c>
      <c r="G349">
        <v>29</v>
      </c>
      <c r="H349">
        <v>0</v>
      </c>
      <c r="I349">
        <v>894325</v>
      </c>
      <c r="J349">
        <v>27</v>
      </c>
      <c r="K349" s="97">
        <v>894325</v>
      </c>
      <c r="L349">
        <f t="shared" si="11"/>
        <v>132</v>
      </c>
      <c r="M349">
        <v>65</v>
      </c>
      <c r="N349">
        <f>VLOOKUP(K349,HO!K:L,2,)</f>
        <v>67</v>
      </c>
    </row>
    <row r="350" spans="1:14" x14ac:dyDescent="0.25">
      <c r="A350">
        <v>887713</v>
      </c>
      <c r="B350">
        <v>108</v>
      </c>
      <c r="C350">
        <v>50</v>
      </c>
      <c r="D350">
        <v>58</v>
      </c>
      <c r="E350">
        <v>887713</v>
      </c>
      <c r="F350">
        <f t="shared" si="10"/>
        <v>136</v>
      </c>
      <c r="G350">
        <v>49</v>
      </c>
      <c r="H350">
        <v>87</v>
      </c>
      <c r="I350">
        <v>887713</v>
      </c>
      <c r="J350">
        <v>129</v>
      </c>
      <c r="K350" s="97">
        <v>887713</v>
      </c>
      <c r="L350">
        <f t="shared" si="11"/>
        <v>29.98</v>
      </c>
      <c r="M350">
        <v>29.98</v>
      </c>
      <c r="N350">
        <f>VLOOKUP(K350,HO!K:L,2,)</f>
        <v>0</v>
      </c>
    </row>
    <row r="351" spans="1:14" x14ac:dyDescent="0.25">
      <c r="A351" t="s">
        <v>1115</v>
      </c>
      <c r="B351">
        <v>11</v>
      </c>
      <c r="C351">
        <v>0</v>
      </c>
      <c r="D351">
        <v>11</v>
      </c>
      <c r="E351" t="s">
        <v>1115</v>
      </c>
      <c r="F351">
        <f t="shared" si="10"/>
        <v>10</v>
      </c>
      <c r="G351">
        <v>0</v>
      </c>
      <c r="H351">
        <v>10</v>
      </c>
      <c r="I351" t="s">
        <v>1115</v>
      </c>
      <c r="J351">
        <v>5</v>
      </c>
      <c r="K351" s="103" t="s">
        <v>1115</v>
      </c>
      <c r="L351">
        <f t="shared" si="11"/>
        <v>0</v>
      </c>
      <c r="M351">
        <v>0</v>
      </c>
      <c r="N351">
        <f>VLOOKUP(K351,HO!K:L,2,)</f>
        <v>0</v>
      </c>
    </row>
    <row r="352" spans="1:14" x14ac:dyDescent="0.25">
      <c r="A352" t="s">
        <v>1116</v>
      </c>
      <c r="B352">
        <v>4.9444444444444429</v>
      </c>
      <c r="C352">
        <v>4</v>
      </c>
      <c r="D352">
        <v>0.94444444444444287</v>
      </c>
      <c r="E352" t="s">
        <v>1116</v>
      </c>
      <c r="F352">
        <f t="shared" si="10"/>
        <v>8.9444444444444429</v>
      </c>
      <c r="G352">
        <v>8</v>
      </c>
      <c r="H352">
        <v>0.94444444444444287</v>
      </c>
      <c r="I352" t="s">
        <v>1116</v>
      </c>
      <c r="J352">
        <v>49.944444444444443</v>
      </c>
      <c r="K352" s="103" t="s">
        <v>1116</v>
      </c>
      <c r="L352">
        <f t="shared" si="11"/>
        <v>23.944444444444443</v>
      </c>
      <c r="M352">
        <v>22</v>
      </c>
      <c r="N352">
        <f>VLOOKUP(K352,HO!K:L,2,)</f>
        <v>1.9444444444444429</v>
      </c>
    </row>
    <row r="353" spans="1:14" x14ac:dyDescent="0.25">
      <c r="A353" t="s">
        <v>1117</v>
      </c>
      <c r="B353">
        <v>11</v>
      </c>
      <c r="C353">
        <v>10</v>
      </c>
      <c r="D353">
        <v>1</v>
      </c>
      <c r="E353" t="s">
        <v>1117</v>
      </c>
      <c r="F353">
        <f t="shared" si="10"/>
        <v>61</v>
      </c>
      <c r="G353">
        <v>39</v>
      </c>
      <c r="H353">
        <v>22</v>
      </c>
      <c r="I353" t="s">
        <v>1117</v>
      </c>
      <c r="J353">
        <v>125</v>
      </c>
      <c r="K353" s="103" t="s">
        <v>1117</v>
      </c>
      <c r="L353">
        <f t="shared" si="11"/>
        <v>29</v>
      </c>
      <c r="M353">
        <v>28</v>
      </c>
      <c r="N353">
        <f>VLOOKUP(K353,HO!K:L,2,)</f>
        <v>1</v>
      </c>
    </row>
    <row r="354" spans="1:14" x14ac:dyDescent="0.25">
      <c r="A354" t="s">
        <v>1118</v>
      </c>
      <c r="B354">
        <v>25</v>
      </c>
      <c r="C354">
        <v>25</v>
      </c>
      <c r="D354">
        <v>0</v>
      </c>
      <c r="E354" t="s">
        <v>1118</v>
      </c>
      <c r="F354">
        <f t="shared" si="10"/>
        <v>47</v>
      </c>
      <c r="G354">
        <v>43</v>
      </c>
      <c r="H354">
        <v>4</v>
      </c>
      <c r="I354" t="s">
        <v>1118</v>
      </c>
      <c r="J354">
        <v>66</v>
      </c>
      <c r="K354" s="103" t="s">
        <v>1118</v>
      </c>
      <c r="L354">
        <f t="shared" si="11"/>
        <v>22</v>
      </c>
      <c r="M354">
        <v>22</v>
      </c>
      <c r="N354">
        <f>VLOOKUP(K354,HO!K:L,2,)</f>
        <v>0</v>
      </c>
    </row>
    <row r="355" spans="1:14" x14ac:dyDescent="0.25">
      <c r="A355" t="s">
        <v>1107</v>
      </c>
      <c r="B355">
        <v>823</v>
      </c>
      <c r="C355">
        <v>822</v>
      </c>
      <c r="D355">
        <v>1</v>
      </c>
      <c r="E355" t="s">
        <v>1107</v>
      </c>
      <c r="F355">
        <f t="shared" si="10"/>
        <v>7218</v>
      </c>
      <c r="G355">
        <v>2870</v>
      </c>
      <c r="H355">
        <v>4348</v>
      </c>
      <c r="I355" t="s">
        <v>1107</v>
      </c>
      <c r="J355">
        <v>21811</v>
      </c>
      <c r="K355" s="102" t="s">
        <v>1107</v>
      </c>
      <c r="L355">
        <f t="shared" si="11"/>
        <v>9596</v>
      </c>
      <c r="M355">
        <v>1850</v>
      </c>
      <c r="N355">
        <f>VLOOKUP(K355,HO!K:L,2,)</f>
        <v>7746</v>
      </c>
    </row>
    <row r="356" spans="1:14" x14ac:dyDescent="0.25">
      <c r="A356" t="s">
        <v>1108</v>
      </c>
      <c r="B356">
        <v>1391</v>
      </c>
      <c r="C356">
        <v>793</v>
      </c>
      <c r="D356">
        <v>598</v>
      </c>
      <c r="E356" t="s">
        <v>1108</v>
      </c>
      <c r="F356">
        <f t="shared" si="10"/>
        <v>4357</v>
      </c>
      <c r="G356">
        <v>628</v>
      </c>
      <c r="H356">
        <v>3729</v>
      </c>
      <c r="I356" t="s">
        <v>1108</v>
      </c>
      <c r="J356">
        <v>4315</v>
      </c>
      <c r="K356" s="102" t="s">
        <v>1108</v>
      </c>
      <c r="L356">
        <f t="shared" si="11"/>
        <v>3591</v>
      </c>
      <c r="M356">
        <v>435</v>
      </c>
      <c r="N356">
        <f>VLOOKUP(K356,HO!K:L,2,)</f>
        <v>3156</v>
      </c>
    </row>
    <row r="357" spans="1:14" x14ac:dyDescent="0.25">
      <c r="A357">
        <v>891908</v>
      </c>
      <c r="B357">
        <v>481</v>
      </c>
      <c r="C357">
        <v>52</v>
      </c>
      <c r="D357">
        <v>429</v>
      </c>
      <c r="E357">
        <v>891908</v>
      </c>
      <c r="F357">
        <f t="shared" si="10"/>
        <v>469</v>
      </c>
      <c r="G357">
        <v>51</v>
      </c>
      <c r="H357">
        <v>418</v>
      </c>
      <c r="I357">
        <v>891908</v>
      </c>
      <c r="J357">
        <v>468</v>
      </c>
      <c r="K357" s="97">
        <v>891908</v>
      </c>
      <c r="L357">
        <f t="shared" si="11"/>
        <v>436</v>
      </c>
      <c r="M357">
        <v>69</v>
      </c>
      <c r="N357">
        <f>VLOOKUP(K357,HO!K:L,2,)</f>
        <v>367</v>
      </c>
    </row>
    <row r="358" spans="1:14" x14ac:dyDescent="0.25">
      <c r="A358">
        <v>896345</v>
      </c>
      <c r="B358">
        <v>159</v>
      </c>
      <c r="C358">
        <v>63</v>
      </c>
      <c r="D358">
        <v>96</v>
      </c>
      <c r="E358">
        <v>896345</v>
      </c>
      <c r="F358">
        <f t="shared" si="10"/>
        <v>119</v>
      </c>
      <c r="G358">
        <v>119</v>
      </c>
      <c r="H358">
        <v>0</v>
      </c>
      <c r="I358">
        <v>896345</v>
      </c>
      <c r="J358">
        <v>105</v>
      </c>
      <c r="K358" s="97">
        <v>896345</v>
      </c>
      <c r="L358">
        <f t="shared" si="11"/>
        <v>38</v>
      </c>
      <c r="M358">
        <v>38</v>
      </c>
      <c r="N358">
        <f>VLOOKUP(K358,HO!K:L,2,)</f>
        <v>0</v>
      </c>
    </row>
    <row r="359" spans="1:14" x14ac:dyDescent="0.25">
      <c r="A359" t="s">
        <v>1119</v>
      </c>
      <c r="B359">
        <v>630</v>
      </c>
      <c r="C359">
        <v>0</v>
      </c>
      <c r="D359">
        <v>630</v>
      </c>
      <c r="E359" t="s">
        <v>1119</v>
      </c>
      <c r="F359">
        <f t="shared" si="10"/>
        <v>614</v>
      </c>
      <c r="G359">
        <v>0</v>
      </c>
      <c r="H359">
        <v>614</v>
      </c>
      <c r="I359" t="s">
        <v>1119</v>
      </c>
      <c r="J359">
        <v>617</v>
      </c>
      <c r="K359" s="104" t="s">
        <v>1119</v>
      </c>
      <c r="L359">
        <f t="shared" si="11"/>
        <v>596</v>
      </c>
      <c r="M359">
        <v>9</v>
      </c>
      <c r="N359">
        <f>VLOOKUP(K359,HO!K:L,2,)</f>
        <v>587</v>
      </c>
    </row>
    <row r="360" spans="1:14" x14ac:dyDescent="0.25">
      <c r="A360" t="s">
        <v>1120</v>
      </c>
      <c r="B360">
        <v>1090</v>
      </c>
      <c r="C360">
        <v>416</v>
      </c>
      <c r="D360">
        <v>674</v>
      </c>
      <c r="E360" t="s">
        <v>1120</v>
      </c>
      <c r="F360">
        <f t="shared" si="10"/>
        <v>4195</v>
      </c>
      <c r="G360">
        <v>456</v>
      </c>
      <c r="H360">
        <v>3739</v>
      </c>
      <c r="I360" t="s">
        <v>1120</v>
      </c>
      <c r="J360">
        <v>5319</v>
      </c>
      <c r="K360" s="105" t="s">
        <v>1120</v>
      </c>
      <c r="L360">
        <f t="shared" si="11"/>
        <v>2090</v>
      </c>
      <c r="M360">
        <v>717</v>
      </c>
      <c r="N360">
        <f>VLOOKUP(K360,HO!K:L,2,)</f>
        <v>1373</v>
      </c>
    </row>
    <row r="361" spans="1:14" x14ac:dyDescent="0.25">
      <c r="A361" t="s">
        <v>1121</v>
      </c>
      <c r="B361">
        <v>298</v>
      </c>
      <c r="C361">
        <v>298</v>
      </c>
      <c r="D361">
        <v>0</v>
      </c>
      <c r="E361" t="s">
        <v>1121</v>
      </c>
      <c r="F361">
        <f t="shared" si="10"/>
        <v>1102</v>
      </c>
      <c r="G361">
        <v>256</v>
      </c>
      <c r="H361">
        <v>846</v>
      </c>
      <c r="I361" t="s">
        <v>1121</v>
      </c>
      <c r="J361">
        <v>1303</v>
      </c>
      <c r="K361" s="105" t="s">
        <v>1121</v>
      </c>
      <c r="L361">
        <f t="shared" si="11"/>
        <v>189</v>
      </c>
      <c r="M361">
        <v>189</v>
      </c>
      <c r="N361">
        <f>VLOOKUP(K361,HO!K:L,2,)</f>
        <v>0</v>
      </c>
    </row>
    <row r="362" spans="1:14" x14ac:dyDescent="0.25">
      <c r="A362" t="s">
        <v>1122</v>
      </c>
      <c r="B362">
        <v>4</v>
      </c>
      <c r="C362">
        <v>4</v>
      </c>
      <c r="D362">
        <v>0</v>
      </c>
      <c r="E362" t="s">
        <v>1122</v>
      </c>
      <c r="F362">
        <f t="shared" si="10"/>
        <v>31</v>
      </c>
      <c r="G362">
        <v>2</v>
      </c>
      <c r="H362">
        <v>29</v>
      </c>
      <c r="I362" t="s">
        <v>1122</v>
      </c>
      <c r="J362">
        <v>28.270000000000003</v>
      </c>
      <c r="K362" s="100" t="s">
        <v>1122</v>
      </c>
      <c r="L362">
        <f t="shared" si="11"/>
        <v>4.9999999999999929</v>
      </c>
      <c r="M362">
        <v>4.9999999999999929</v>
      </c>
      <c r="N362">
        <f>VLOOKUP(K362,HO!K:L,2,)</f>
        <v>0</v>
      </c>
    </row>
    <row r="363" spans="1:14" x14ac:dyDescent="0.25">
      <c r="A363" t="s">
        <v>1113</v>
      </c>
      <c r="B363">
        <v>0</v>
      </c>
      <c r="C363">
        <v>0</v>
      </c>
      <c r="D363">
        <v>0</v>
      </c>
      <c r="E363" t="s">
        <v>1113</v>
      </c>
      <c r="F363">
        <f t="shared" si="10"/>
        <v>0</v>
      </c>
      <c r="G363">
        <v>0</v>
      </c>
      <c r="H363">
        <v>0</v>
      </c>
      <c r="I363" t="s">
        <v>1113</v>
      </c>
      <c r="J363">
        <v>0</v>
      </c>
      <c r="K363" s="106" t="s">
        <v>1113</v>
      </c>
      <c r="L363">
        <f t="shared" si="11"/>
        <v>0</v>
      </c>
      <c r="M363">
        <v>0</v>
      </c>
      <c r="N363">
        <f>VLOOKUP(K363,HO!K:L,2,)</f>
        <v>0</v>
      </c>
    </row>
    <row r="364" spans="1:14" x14ac:dyDescent="0.25">
      <c r="A364" t="s">
        <v>1114</v>
      </c>
      <c r="B364">
        <v>0</v>
      </c>
      <c r="C364">
        <v>0</v>
      </c>
      <c r="D364">
        <v>0</v>
      </c>
      <c r="E364" t="s">
        <v>1114</v>
      </c>
      <c r="F364">
        <f t="shared" si="10"/>
        <v>0</v>
      </c>
      <c r="G364">
        <v>0</v>
      </c>
      <c r="H364">
        <v>0</v>
      </c>
      <c r="I364" t="s">
        <v>1114</v>
      </c>
      <c r="J364">
        <v>0</v>
      </c>
      <c r="K364" s="106" t="s">
        <v>1114</v>
      </c>
      <c r="L364">
        <f t="shared" si="11"/>
        <v>0</v>
      </c>
      <c r="M364">
        <v>0</v>
      </c>
      <c r="N364">
        <f>VLOOKUP(K364,HO!K:L,2,)</f>
        <v>0</v>
      </c>
    </row>
    <row r="365" spans="1:14" x14ac:dyDescent="0.25">
      <c r="A365" t="s">
        <v>1123</v>
      </c>
      <c r="B365">
        <v>4730</v>
      </c>
      <c r="C365">
        <v>1317</v>
      </c>
      <c r="D365">
        <v>3413</v>
      </c>
      <c r="E365" t="s">
        <v>1123</v>
      </c>
      <c r="F365">
        <f t="shared" si="10"/>
        <v>1532</v>
      </c>
      <c r="G365">
        <v>798</v>
      </c>
      <c r="H365">
        <v>734</v>
      </c>
      <c r="I365" t="s">
        <v>1123</v>
      </c>
      <c r="J365">
        <v>537</v>
      </c>
      <c r="K365" s="107" t="s">
        <v>1123</v>
      </c>
      <c r="L365">
        <f t="shared" si="11"/>
        <v>150</v>
      </c>
      <c r="M365">
        <v>150</v>
      </c>
      <c r="N365">
        <f>VLOOKUP(K365,HO!K:L,2,)</f>
        <v>0</v>
      </c>
    </row>
    <row r="366" spans="1:14" x14ac:dyDescent="0.25">
      <c r="A366" t="s">
        <v>1124</v>
      </c>
      <c r="B366">
        <v>0</v>
      </c>
      <c r="C366">
        <v>0</v>
      </c>
      <c r="D366">
        <v>0</v>
      </c>
      <c r="E366" t="s">
        <v>1124</v>
      </c>
      <c r="F366">
        <f t="shared" si="10"/>
        <v>0</v>
      </c>
      <c r="G366">
        <v>0</v>
      </c>
      <c r="H366">
        <v>0</v>
      </c>
      <c r="I366" t="s">
        <v>1124</v>
      </c>
      <c r="J366">
        <v>0</v>
      </c>
      <c r="K366" s="107" t="s">
        <v>1124</v>
      </c>
      <c r="L366">
        <f t="shared" si="11"/>
        <v>0</v>
      </c>
      <c r="M366">
        <v>0</v>
      </c>
      <c r="N366">
        <f>VLOOKUP(K366,HO!K:L,2,)</f>
        <v>0</v>
      </c>
    </row>
    <row r="367" spans="1:14" x14ac:dyDescent="0.25">
      <c r="A367">
        <v>894333</v>
      </c>
      <c r="B367">
        <v>1077</v>
      </c>
      <c r="C367">
        <v>383</v>
      </c>
      <c r="D367">
        <v>694</v>
      </c>
      <c r="E367">
        <v>894333</v>
      </c>
      <c r="F367">
        <f t="shared" si="10"/>
        <v>207</v>
      </c>
      <c r="G367">
        <v>189</v>
      </c>
      <c r="H367">
        <v>18</v>
      </c>
      <c r="I367">
        <v>894333</v>
      </c>
      <c r="J367">
        <v>247</v>
      </c>
      <c r="K367" s="108">
        <v>894333</v>
      </c>
      <c r="L367">
        <f t="shared" si="11"/>
        <v>566</v>
      </c>
      <c r="M367">
        <v>256</v>
      </c>
      <c r="N367">
        <f>VLOOKUP(K367,HO!K:L,2,)</f>
        <v>310</v>
      </c>
    </row>
    <row r="368" spans="1:14" x14ac:dyDescent="0.25">
      <c r="A368" t="s">
        <v>1127</v>
      </c>
      <c r="B368">
        <v>0</v>
      </c>
      <c r="C368">
        <v>0</v>
      </c>
      <c r="D368">
        <v>0</v>
      </c>
      <c r="E368" t="s">
        <v>1127</v>
      </c>
      <c r="F368">
        <f t="shared" si="10"/>
        <v>0</v>
      </c>
      <c r="G368">
        <v>0</v>
      </c>
      <c r="H368">
        <v>0</v>
      </c>
      <c r="I368" t="s">
        <v>1127</v>
      </c>
      <c r="J368">
        <v>0</v>
      </c>
      <c r="K368" s="109" t="s">
        <v>1127</v>
      </c>
      <c r="L368">
        <f t="shared" si="11"/>
        <v>0</v>
      </c>
      <c r="M368">
        <v>0</v>
      </c>
      <c r="N368">
        <f>VLOOKUP(K368,HO!K:L,2,)</f>
        <v>0</v>
      </c>
    </row>
    <row r="369" spans="1:14" x14ac:dyDescent="0.25">
      <c r="A369" t="s">
        <v>1102</v>
      </c>
      <c r="B369">
        <v>2</v>
      </c>
      <c r="C369">
        <v>2</v>
      </c>
      <c r="D369">
        <v>0</v>
      </c>
      <c r="E369" t="s">
        <v>1102</v>
      </c>
      <c r="F369">
        <f t="shared" si="10"/>
        <v>2</v>
      </c>
      <c r="G369">
        <v>2</v>
      </c>
      <c r="H369">
        <v>0</v>
      </c>
      <c r="I369" t="s">
        <v>1102</v>
      </c>
      <c r="J369">
        <v>2</v>
      </c>
      <c r="K369" s="108" t="s">
        <v>1102</v>
      </c>
      <c r="L369">
        <f t="shared" si="11"/>
        <v>2</v>
      </c>
      <c r="M369">
        <v>0</v>
      </c>
      <c r="N369">
        <f>VLOOKUP(K369,HO!K:L,2,)</f>
        <v>2</v>
      </c>
    </row>
    <row r="370" spans="1:14" x14ac:dyDescent="0.25">
      <c r="A370" t="s">
        <v>1128</v>
      </c>
      <c r="B370">
        <v>0</v>
      </c>
      <c r="C370">
        <v>0</v>
      </c>
      <c r="D370">
        <v>0</v>
      </c>
      <c r="E370" t="s">
        <v>1128</v>
      </c>
      <c r="F370">
        <f t="shared" si="10"/>
        <v>0</v>
      </c>
      <c r="G370">
        <v>0</v>
      </c>
      <c r="H370">
        <v>0</v>
      </c>
      <c r="I370" t="s">
        <v>1128</v>
      </c>
      <c r="J370">
        <v>0</v>
      </c>
      <c r="K370" s="109" t="s">
        <v>1128</v>
      </c>
      <c r="L370">
        <f t="shared" si="11"/>
        <v>0</v>
      </c>
      <c r="M370">
        <v>0</v>
      </c>
      <c r="N370">
        <f>VLOOKUP(K370,HO!K:L,2,)</f>
        <v>0</v>
      </c>
    </row>
    <row r="371" spans="1:14" x14ac:dyDescent="0.25">
      <c r="A371" t="s">
        <v>1129</v>
      </c>
      <c r="B371">
        <v>24.300000000000011</v>
      </c>
      <c r="C371">
        <v>23</v>
      </c>
      <c r="D371">
        <v>1.3000000000000114</v>
      </c>
      <c r="E371" t="s">
        <v>1129</v>
      </c>
      <c r="F371">
        <f t="shared" si="10"/>
        <v>55.150000000000006</v>
      </c>
      <c r="G371">
        <v>53</v>
      </c>
      <c r="H371">
        <v>2.1500000000000057</v>
      </c>
      <c r="I371" t="s">
        <v>1129</v>
      </c>
      <c r="J371">
        <v>189.15</v>
      </c>
      <c r="K371" s="109" t="s">
        <v>1129</v>
      </c>
      <c r="L371">
        <f t="shared" si="11"/>
        <v>23.025000000000027</v>
      </c>
      <c r="M371">
        <v>23</v>
      </c>
      <c r="N371">
        <f>VLOOKUP(K371,HO!K:L,2,)</f>
        <v>2.5000000000027001E-2</v>
      </c>
    </row>
    <row r="372" spans="1:14" x14ac:dyDescent="0.25">
      <c r="A372" t="s">
        <v>1130</v>
      </c>
      <c r="B372">
        <v>0</v>
      </c>
      <c r="C372">
        <v>0</v>
      </c>
      <c r="D372">
        <v>0</v>
      </c>
      <c r="E372" t="s">
        <v>1130</v>
      </c>
      <c r="F372">
        <f t="shared" si="10"/>
        <v>0</v>
      </c>
      <c r="G372">
        <v>0</v>
      </c>
      <c r="H372">
        <v>0</v>
      </c>
      <c r="I372" t="s">
        <v>1130</v>
      </c>
      <c r="J372">
        <v>0</v>
      </c>
      <c r="K372" s="109" t="s">
        <v>1130</v>
      </c>
      <c r="L372">
        <f t="shared" si="11"/>
        <v>0</v>
      </c>
      <c r="M372">
        <v>0</v>
      </c>
      <c r="N372">
        <f>VLOOKUP(K372,HO!K:L,2,)</f>
        <v>0</v>
      </c>
    </row>
    <row r="373" spans="1:14" x14ac:dyDescent="0.25">
      <c r="A373" t="s">
        <v>1135</v>
      </c>
      <c r="B373">
        <v>0</v>
      </c>
      <c r="C373">
        <v>0</v>
      </c>
      <c r="D373">
        <v>0</v>
      </c>
      <c r="E373" t="s">
        <v>1135</v>
      </c>
      <c r="F373">
        <f t="shared" si="10"/>
        <v>0</v>
      </c>
      <c r="G373">
        <v>0</v>
      </c>
      <c r="H373">
        <v>0</v>
      </c>
      <c r="I373" t="s">
        <v>1135</v>
      </c>
      <c r="J373">
        <v>0</v>
      </c>
      <c r="K373" s="109" t="s">
        <v>1135</v>
      </c>
      <c r="L373">
        <f t="shared" si="11"/>
        <v>0</v>
      </c>
      <c r="M373">
        <v>0</v>
      </c>
      <c r="N373">
        <f>VLOOKUP(K373,HO!K:L,2,)</f>
        <v>0</v>
      </c>
    </row>
    <row r="374" spans="1:14" x14ac:dyDescent="0.25">
      <c r="A374">
        <v>889677</v>
      </c>
      <c r="B374">
        <v>10</v>
      </c>
      <c r="C374">
        <v>0</v>
      </c>
      <c r="D374">
        <v>10</v>
      </c>
      <c r="E374">
        <v>889677</v>
      </c>
      <c r="F374">
        <f t="shared" si="10"/>
        <v>9</v>
      </c>
      <c r="G374">
        <v>1</v>
      </c>
      <c r="H374">
        <v>8</v>
      </c>
      <c r="I374">
        <v>889677</v>
      </c>
      <c r="J374">
        <v>9</v>
      </c>
      <c r="K374" s="108">
        <v>889677</v>
      </c>
      <c r="L374">
        <f t="shared" si="11"/>
        <v>1</v>
      </c>
      <c r="M374">
        <v>1</v>
      </c>
      <c r="N374">
        <f>VLOOKUP(K374,HO!K:L,2,)</f>
        <v>0</v>
      </c>
    </row>
    <row r="375" spans="1:14" x14ac:dyDescent="0.25">
      <c r="A375" t="s">
        <v>1138</v>
      </c>
      <c r="B375">
        <v>113</v>
      </c>
      <c r="C375">
        <v>48</v>
      </c>
      <c r="D375">
        <v>65</v>
      </c>
      <c r="E375" t="s">
        <v>1138</v>
      </c>
      <c r="F375">
        <f t="shared" si="10"/>
        <v>288</v>
      </c>
      <c r="G375">
        <v>76</v>
      </c>
      <c r="H375">
        <v>212</v>
      </c>
      <c r="I375" t="s">
        <v>1138</v>
      </c>
      <c r="J375">
        <v>656</v>
      </c>
      <c r="K375" s="100" t="s">
        <v>1138</v>
      </c>
      <c r="L375">
        <f t="shared" si="11"/>
        <v>322</v>
      </c>
      <c r="M375">
        <v>134</v>
      </c>
      <c r="N375">
        <f>VLOOKUP(K375,HO!K:L,2,)</f>
        <v>188</v>
      </c>
    </row>
    <row r="376" spans="1:14" x14ac:dyDescent="0.25">
      <c r="A376" t="s">
        <v>1139</v>
      </c>
      <c r="B376">
        <v>0</v>
      </c>
      <c r="C376">
        <v>0</v>
      </c>
      <c r="D376">
        <v>0</v>
      </c>
      <c r="E376" t="s">
        <v>1139</v>
      </c>
      <c r="F376">
        <f t="shared" si="10"/>
        <v>0</v>
      </c>
      <c r="G376">
        <v>0</v>
      </c>
      <c r="H376">
        <v>0</v>
      </c>
      <c r="I376" t="s">
        <v>1139</v>
      </c>
      <c r="J376">
        <v>0</v>
      </c>
      <c r="K376" s="108" t="s">
        <v>1139</v>
      </c>
      <c r="L376">
        <f t="shared" si="11"/>
        <v>0</v>
      </c>
      <c r="M376">
        <v>0</v>
      </c>
      <c r="N376">
        <f>VLOOKUP(K376,HO!K:L,2,)</f>
        <v>0</v>
      </c>
    </row>
    <row r="377" spans="1:14" x14ac:dyDescent="0.25">
      <c r="A377" t="s">
        <v>1140</v>
      </c>
      <c r="B377">
        <v>0</v>
      </c>
      <c r="C377">
        <v>0</v>
      </c>
      <c r="D377">
        <v>0</v>
      </c>
      <c r="E377" t="s">
        <v>1140</v>
      </c>
      <c r="F377">
        <f t="shared" si="10"/>
        <v>35</v>
      </c>
      <c r="G377">
        <v>0</v>
      </c>
      <c r="H377">
        <v>35</v>
      </c>
      <c r="I377" t="s">
        <v>1140</v>
      </c>
      <c r="J377">
        <v>0</v>
      </c>
      <c r="K377" s="108" t="s">
        <v>1140</v>
      </c>
      <c r="L377">
        <f t="shared" si="11"/>
        <v>0</v>
      </c>
      <c r="M377">
        <v>0</v>
      </c>
      <c r="N377">
        <f>VLOOKUP(K377,HO!K:L,2,)</f>
        <v>0</v>
      </c>
    </row>
    <row r="378" spans="1:14" x14ac:dyDescent="0.25">
      <c r="A378" t="s">
        <v>1141</v>
      </c>
      <c r="B378">
        <v>1</v>
      </c>
      <c r="C378">
        <v>1</v>
      </c>
      <c r="D378">
        <v>0</v>
      </c>
      <c r="E378" t="s">
        <v>1141</v>
      </c>
      <c r="F378">
        <f t="shared" si="10"/>
        <v>29</v>
      </c>
      <c r="G378">
        <v>11</v>
      </c>
      <c r="H378">
        <v>18</v>
      </c>
      <c r="I378" t="s">
        <v>1141</v>
      </c>
      <c r="J378">
        <v>6</v>
      </c>
      <c r="K378" s="108" t="s">
        <v>1141</v>
      </c>
      <c r="L378">
        <f t="shared" si="11"/>
        <v>0</v>
      </c>
      <c r="M378">
        <v>0</v>
      </c>
      <c r="N378">
        <f>VLOOKUP(K378,HO!K:L,2,)</f>
        <v>0</v>
      </c>
    </row>
    <row r="379" spans="1:14" x14ac:dyDescent="0.25">
      <c r="A379" t="s">
        <v>1144</v>
      </c>
      <c r="B379">
        <v>49</v>
      </c>
      <c r="C379">
        <v>11</v>
      </c>
      <c r="D379">
        <v>38</v>
      </c>
      <c r="E379" t="s">
        <v>1144</v>
      </c>
      <c r="F379">
        <f t="shared" si="10"/>
        <v>17</v>
      </c>
      <c r="G379">
        <v>17</v>
      </c>
      <c r="H379">
        <v>0</v>
      </c>
      <c r="I379" t="s">
        <v>1144</v>
      </c>
      <c r="J379">
        <v>13</v>
      </c>
      <c r="K379" s="108" t="s">
        <v>1144</v>
      </c>
      <c r="L379">
        <f t="shared" si="11"/>
        <v>54</v>
      </c>
      <c r="M379">
        <v>13</v>
      </c>
      <c r="N379">
        <f>VLOOKUP(K379,HO!K:L,2,)</f>
        <v>41</v>
      </c>
    </row>
    <row r="380" spans="1:14" x14ac:dyDescent="0.25">
      <c r="A380" t="s">
        <v>1145</v>
      </c>
      <c r="B380">
        <v>0</v>
      </c>
      <c r="C380">
        <v>0</v>
      </c>
      <c r="D380">
        <v>0</v>
      </c>
      <c r="E380" t="s">
        <v>1145</v>
      </c>
      <c r="F380">
        <f t="shared" si="10"/>
        <v>0</v>
      </c>
      <c r="G380">
        <v>0</v>
      </c>
      <c r="H380">
        <v>0</v>
      </c>
      <c r="I380" t="s">
        <v>1145</v>
      </c>
      <c r="J380">
        <v>0</v>
      </c>
      <c r="K380" s="108" t="s">
        <v>1145</v>
      </c>
      <c r="L380">
        <f t="shared" si="11"/>
        <v>0</v>
      </c>
      <c r="M380">
        <v>0</v>
      </c>
      <c r="N380">
        <f>VLOOKUP(K380,HO!K:L,2,)</f>
        <v>0</v>
      </c>
    </row>
    <row r="381" spans="1:14" x14ac:dyDescent="0.25">
      <c r="A381" t="s">
        <v>1146</v>
      </c>
      <c r="B381">
        <v>14</v>
      </c>
      <c r="C381">
        <v>9</v>
      </c>
      <c r="D381">
        <v>5</v>
      </c>
      <c r="E381" t="s">
        <v>1146</v>
      </c>
      <c r="F381">
        <f t="shared" si="10"/>
        <v>9</v>
      </c>
      <c r="G381">
        <v>9</v>
      </c>
      <c r="H381">
        <v>0</v>
      </c>
      <c r="I381" t="s">
        <v>1146</v>
      </c>
      <c r="J381">
        <v>9</v>
      </c>
      <c r="K381" s="108" t="s">
        <v>1146</v>
      </c>
      <c r="L381">
        <f t="shared" si="11"/>
        <v>5</v>
      </c>
      <c r="M381">
        <v>5</v>
      </c>
      <c r="N381">
        <f>VLOOKUP(K381,HO!K:L,2,)</f>
        <v>0</v>
      </c>
    </row>
    <row r="382" spans="1:14" x14ac:dyDescent="0.25">
      <c r="A382" t="s">
        <v>1147</v>
      </c>
      <c r="B382">
        <v>87</v>
      </c>
      <c r="C382">
        <v>27</v>
      </c>
      <c r="D382">
        <v>60</v>
      </c>
      <c r="E382" t="s">
        <v>1147</v>
      </c>
      <c r="F382">
        <f t="shared" si="10"/>
        <v>240</v>
      </c>
      <c r="G382">
        <v>69</v>
      </c>
      <c r="H382">
        <v>171</v>
      </c>
      <c r="I382" t="s">
        <v>1147</v>
      </c>
      <c r="J382">
        <v>61</v>
      </c>
      <c r="K382" s="108" t="s">
        <v>1147</v>
      </c>
      <c r="L382">
        <f t="shared" si="11"/>
        <v>42</v>
      </c>
      <c r="M382">
        <v>42</v>
      </c>
      <c r="N382">
        <f>VLOOKUP(K382,HO!K:L,2,)</f>
        <v>0</v>
      </c>
    </row>
    <row r="383" spans="1:14" x14ac:dyDescent="0.25">
      <c r="A383" t="s">
        <v>1148</v>
      </c>
      <c r="B383">
        <v>94</v>
      </c>
      <c r="C383">
        <v>60</v>
      </c>
      <c r="D383">
        <v>34</v>
      </c>
      <c r="E383" t="s">
        <v>1148</v>
      </c>
      <c r="F383">
        <f t="shared" si="10"/>
        <v>433</v>
      </c>
      <c r="G383">
        <v>120</v>
      </c>
      <c r="H383">
        <v>313</v>
      </c>
      <c r="I383" t="s">
        <v>1148</v>
      </c>
      <c r="J383">
        <v>347</v>
      </c>
      <c r="K383" s="108" t="s">
        <v>1148</v>
      </c>
      <c r="L383">
        <f t="shared" si="11"/>
        <v>379</v>
      </c>
      <c r="M383">
        <v>152</v>
      </c>
      <c r="N383">
        <f>VLOOKUP(K383,HO!K:L,2,)</f>
        <v>227</v>
      </c>
    </row>
    <row r="384" spans="1:14" x14ac:dyDescent="0.25">
      <c r="A384" t="s">
        <v>1149</v>
      </c>
      <c r="B384">
        <v>8</v>
      </c>
      <c r="C384">
        <v>0</v>
      </c>
      <c r="D384">
        <v>8</v>
      </c>
      <c r="E384" t="s">
        <v>1149</v>
      </c>
      <c r="F384">
        <f t="shared" si="10"/>
        <v>7</v>
      </c>
      <c r="G384">
        <v>2</v>
      </c>
      <c r="H384">
        <v>5</v>
      </c>
      <c r="I384" t="s">
        <v>1149</v>
      </c>
      <c r="J384">
        <v>3</v>
      </c>
      <c r="K384" s="100" t="s">
        <v>1149</v>
      </c>
      <c r="L384">
        <f t="shared" si="11"/>
        <v>2</v>
      </c>
      <c r="M384">
        <v>1</v>
      </c>
      <c r="N384">
        <f>VLOOKUP(K384,HO!K:L,2,)</f>
        <v>1</v>
      </c>
    </row>
    <row r="385" spans="1:14" x14ac:dyDescent="0.25">
      <c r="A385" t="s">
        <v>1152</v>
      </c>
      <c r="B385">
        <v>45</v>
      </c>
      <c r="C385">
        <v>0</v>
      </c>
      <c r="D385">
        <v>45</v>
      </c>
      <c r="E385" t="s">
        <v>1152</v>
      </c>
      <c r="F385">
        <f t="shared" si="10"/>
        <v>35</v>
      </c>
      <c r="G385">
        <v>11</v>
      </c>
      <c r="H385">
        <v>24</v>
      </c>
      <c r="I385" t="s">
        <v>1152</v>
      </c>
      <c r="J385">
        <v>28</v>
      </c>
      <c r="K385" s="109" t="s">
        <v>1152</v>
      </c>
      <c r="L385">
        <f t="shared" si="11"/>
        <v>0</v>
      </c>
      <c r="M385">
        <v>0</v>
      </c>
      <c r="N385">
        <f>VLOOKUP(K385,HO!K:L,2,)</f>
        <v>0</v>
      </c>
    </row>
    <row r="386" spans="1:14" x14ac:dyDescent="0.25">
      <c r="A386" t="s">
        <v>1153</v>
      </c>
      <c r="B386">
        <v>54</v>
      </c>
      <c r="C386">
        <v>21</v>
      </c>
      <c r="D386">
        <v>33</v>
      </c>
      <c r="E386" t="s">
        <v>1153</v>
      </c>
      <c r="F386">
        <f t="shared" ref="F386:F391" si="12">G386+H386</f>
        <v>10</v>
      </c>
      <c r="G386">
        <v>10</v>
      </c>
      <c r="H386">
        <v>0</v>
      </c>
      <c r="I386" t="s">
        <v>1153</v>
      </c>
      <c r="J386">
        <v>5</v>
      </c>
      <c r="K386" s="109" t="s">
        <v>1153</v>
      </c>
      <c r="L386">
        <f t="shared" ref="L386:L396" si="13">M386+N386</f>
        <v>3</v>
      </c>
      <c r="M386">
        <v>3</v>
      </c>
      <c r="N386">
        <f>VLOOKUP(K386,HO!K:L,2,)</f>
        <v>0</v>
      </c>
    </row>
    <row r="387" spans="1:14" x14ac:dyDescent="0.25">
      <c r="A387" t="s">
        <v>1154</v>
      </c>
      <c r="B387">
        <v>51</v>
      </c>
      <c r="C387">
        <v>23</v>
      </c>
      <c r="D387">
        <v>28</v>
      </c>
      <c r="E387" t="s">
        <v>1154</v>
      </c>
      <c r="F387">
        <f t="shared" si="12"/>
        <v>5</v>
      </c>
      <c r="G387">
        <v>5</v>
      </c>
      <c r="H387">
        <v>0</v>
      </c>
      <c r="I387" t="s">
        <v>1154</v>
      </c>
      <c r="J387">
        <v>3</v>
      </c>
      <c r="K387" s="109" t="s">
        <v>1154</v>
      </c>
      <c r="L387">
        <f t="shared" si="13"/>
        <v>0</v>
      </c>
      <c r="M387">
        <v>0</v>
      </c>
      <c r="N387">
        <f>VLOOKUP(K387,HO!K:L,2,)</f>
        <v>0</v>
      </c>
    </row>
    <row r="388" spans="1:14" x14ac:dyDescent="0.25">
      <c r="E388" t="s">
        <v>1157</v>
      </c>
      <c r="F388">
        <f t="shared" si="12"/>
        <v>77</v>
      </c>
      <c r="G388">
        <v>0</v>
      </c>
      <c r="H388">
        <v>77</v>
      </c>
      <c r="I388" t="s">
        <v>1157</v>
      </c>
      <c r="J388">
        <v>51</v>
      </c>
      <c r="K388" s="109" t="s">
        <v>1157</v>
      </c>
      <c r="L388">
        <f t="shared" si="13"/>
        <v>6</v>
      </c>
      <c r="M388">
        <v>0</v>
      </c>
      <c r="N388">
        <f>VLOOKUP(K388,HO!K:L,2,)</f>
        <v>6</v>
      </c>
    </row>
    <row r="389" spans="1:14" x14ac:dyDescent="0.25">
      <c r="E389" t="s">
        <v>1158</v>
      </c>
      <c r="F389">
        <f t="shared" si="12"/>
        <v>60</v>
      </c>
      <c r="G389">
        <v>0</v>
      </c>
      <c r="H389">
        <v>60</v>
      </c>
      <c r="I389" t="s">
        <v>1158</v>
      </c>
      <c r="J389">
        <v>60</v>
      </c>
      <c r="K389" s="109" t="s">
        <v>1158</v>
      </c>
      <c r="L389">
        <f t="shared" si="13"/>
        <v>60</v>
      </c>
      <c r="M389">
        <v>0</v>
      </c>
      <c r="N389">
        <f>VLOOKUP(K389,HO!K:L,2,)</f>
        <v>60</v>
      </c>
    </row>
    <row r="390" spans="1:14" x14ac:dyDescent="0.25">
      <c r="E390" t="s">
        <v>1159</v>
      </c>
      <c r="F390">
        <f t="shared" si="12"/>
        <v>58</v>
      </c>
      <c r="G390">
        <v>0</v>
      </c>
      <c r="H390">
        <v>58</v>
      </c>
      <c r="I390" t="s">
        <v>1159</v>
      </c>
      <c r="J390">
        <v>56</v>
      </c>
      <c r="K390" s="109" t="s">
        <v>1159</v>
      </c>
      <c r="L390">
        <f t="shared" si="13"/>
        <v>46</v>
      </c>
      <c r="M390">
        <v>3</v>
      </c>
      <c r="N390">
        <f>VLOOKUP(K390,HO!K:L,2,)</f>
        <v>43</v>
      </c>
    </row>
    <row r="391" spans="1:14" x14ac:dyDescent="0.25">
      <c r="E391">
        <v>897409</v>
      </c>
      <c r="F391">
        <f t="shared" si="12"/>
        <v>372</v>
      </c>
      <c r="G391">
        <v>143</v>
      </c>
      <c r="H391">
        <v>229</v>
      </c>
      <c r="I391">
        <v>897409</v>
      </c>
      <c r="J391">
        <v>892</v>
      </c>
      <c r="K391" s="108">
        <v>897409</v>
      </c>
      <c r="L391">
        <f t="shared" si="13"/>
        <v>1141</v>
      </c>
      <c r="M391">
        <v>265</v>
      </c>
      <c r="N391">
        <f>VLOOKUP(K391,HO!K:L,2,)</f>
        <v>876</v>
      </c>
    </row>
    <row r="392" spans="1:14" x14ac:dyDescent="0.25">
      <c r="I392">
        <v>883081</v>
      </c>
      <c r="J392">
        <v>4</v>
      </c>
      <c r="K392" s="108">
        <v>883081</v>
      </c>
      <c r="L392">
        <f t="shared" si="13"/>
        <v>25</v>
      </c>
      <c r="M392">
        <v>25</v>
      </c>
      <c r="N392">
        <f>VLOOKUP(K392,HO!K:L,2,)</f>
        <v>0</v>
      </c>
    </row>
    <row r="393" spans="1:14" x14ac:dyDescent="0.25">
      <c r="I393" t="s">
        <v>1164</v>
      </c>
      <c r="J393">
        <v>236</v>
      </c>
      <c r="K393" s="109" t="s">
        <v>1164</v>
      </c>
      <c r="L393">
        <f t="shared" si="13"/>
        <v>52</v>
      </c>
      <c r="M393">
        <v>52</v>
      </c>
      <c r="N393">
        <f>VLOOKUP(K393,HO!K:L,2,)</f>
        <v>0</v>
      </c>
    </row>
    <row r="394" spans="1:14" x14ac:dyDescent="0.25">
      <c r="K394" s="108" t="s">
        <v>1166</v>
      </c>
      <c r="L394">
        <f t="shared" si="13"/>
        <v>0</v>
      </c>
      <c r="M394">
        <v>0</v>
      </c>
      <c r="N394">
        <f>VLOOKUP(K394,HO!K:L,2,)</f>
        <v>0</v>
      </c>
    </row>
    <row r="395" spans="1:14" x14ac:dyDescent="0.25">
      <c r="K395" s="108">
        <v>900685</v>
      </c>
      <c r="L395">
        <f t="shared" si="13"/>
        <v>4286</v>
      </c>
      <c r="M395">
        <v>1365</v>
      </c>
      <c r="N395">
        <f>VLOOKUP(K395,HO!K:L,2,)</f>
        <v>2921</v>
      </c>
    </row>
    <row r="396" spans="1:14" x14ac:dyDescent="0.25">
      <c r="K396" s="110">
        <v>150165</v>
      </c>
      <c r="L396">
        <f t="shared" si="13"/>
        <v>193</v>
      </c>
      <c r="M396">
        <v>106</v>
      </c>
      <c r="N396">
        <f>VLOOKUP(K396,HO!K:L,2,)</f>
        <v>87</v>
      </c>
    </row>
  </sheetData>
  <conditionalFormatting sqref="K42">
    <cfRule type="duplicateValues" dxfId="2" priority="1"/>
  </conditionalFormatting>
  <conditionalFormatting sqref="K63">
    <cfRule type="duplicateValues" dxfId="1" priority="3"/>
  </conditionalFormatting>
  <conditionalFormatting sqref="K85">
    <cfRule type="duplicateValues" dxfId="0" priority="2"/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G16"/>
  <sheetViews>
    <sheetView zoomScaleNormal="100" workbookViewId="0">
      <selection activeCell="D20" sqref="D20"/>
    </sheetView>
  </sheetViews>
  <sheetFormatPr defaultRowHeight="15" x14ac:dyDescent="0.25"/>
  <cols>
    <col min="1" max="1" width="12" style="1" customWidth="1"/>
    <col min="2" max="2" width="38.7109375" style="1" customWidth="1"/>
    <col min="3" max="3" width="15" style="1" customWidth="1"/>
    <col min="4" max="4" width="9.7109375" style="1" bestFit="1" customWidth="1"/>
    <col min="5" max="6" width="12.140625" style="37" customWidth="1"/>
    <col min="7" max="7" width="34.140625" style="1" customWidth="1"/>
    <col min="8" max="8" width="9.5703125" style="1" bestFit="1" customWidth="1"/>
    <col min="9" max="16384" width="9.140625" style="1"/>
  </cols>
  <sheetData>
    <row r="5" spans="1:7" ht="18.75" customHeight="1" x14ac:dyDescent="0.25"/>
    <row r="6" spans="1:7" ht="15.75" thickBot="1" x14ac:dyDescent="0.3"/>
    <row r="7" spans="1:7" ht="20.25" customHeight="1" x14ac:dyDescent="0.25">
      <c r="A7" s="54" t="s">
        <v>1046</v>
      </c>
      <c r="B7" s="56" t="s">
        <v>1</v>
      </c>
      <c r="C7" s="54" t="s">
        <v>271</v>
      </c>
      <c r="D7" s="53" t="s">
        <v>3</v>
      </c>
      <c r="E7" s="53" t="s">
        <v>277</v>
      </c>
      <c r="F7" s="53" t="s">
        <v>259</v>
      </c>
      <c r="G7" s="53" t="s">
        <v>1112</v>
      </c>
    </row>
    <row r="8" spans="1:7" ht="26.25" customHeight="1" x14ac:dyDescent="0.25">
      <c r="A8" s="55" t="s">
        <v>1175</v>
      </c>
      <c r="B8" s="27" t="s">
        <v>99</v>
      </c>
      <c r="C8" s="27" t="s">
        <v>101</v>
      </c>
      <c r="D8" s="27" t="s">
        <v>62</v>
      </c>
      <c r="E8" s="55">
        <f>4*20</f>
        <v>80</v>
      </c>
      <c r="F8" s="55">
        <v>20</v>
      </c>
      <c r="G8" s="55" t="s">
        <v>1174</v>
      </c>
    </row>
    <row r="10" spans="1:7" ht="15.75" thickBot="1" x14ac:dyDescent="0.3"/>
    <row r="11" spans="1:7" x14ac:dyDescent="0.25">
      <c r="A11" s="54" t="s">
        <v>1046</v>
      </c>
      <c r="B11" s="56" t="s">
        <v>1</v>
      </c>
      <c r="C11" s="54" t="s">
        <v>271</v>
      </c>
      <c r="D11" s="53" t="s">
        <v>3</v>
      </c>
      <c r="E11" s="53" t="s">
        <v>277</v>
      </c>
      <c r="F11" s="53" t="s">
        <v>259</v>
      </c>
      <c r="G11" s="53" t="s">
        <v>1112</v>
      </c>
    </row>
    <row r="12" spans="1:7" x14ac:dyDescent="0.25">
      <c r="A12" s="55" t="s">
        <v>1176</v>
      </c>
      <c r="B12" s="27" t="s">
        <v>99</v>
      </c>
      <c r="C12" s="27" t="s">
        <v>101</v>
      </c>
      <c r="D12" s="27" t="s">
        <v>62</v>
      </c>
      <c r="E12" s="55">
        <f>4*20</f>
        <v>80</v>
      </c>
      <c r="F12" s="55">
        <v>20</v>
      </c>
      <c r="G12" s="55" t="s">
        <v>1174</v>
      </c>
    </row>
    <row r="14" spans="1:7" ht="15.75" thickBot="1" x14ac:dyDescent="0.3"/>
    <row r="15" spans="1:7" x14ac:dyDescent="0.25">
      <c r="A15" s="54" t="s">
        <v>1046</v>
      </c>
      <c r="B15" s="56" t="s">
        <v>1</v>
      </c>
      <c r="C15" s="54" t="s">
        <v>271</v>
      </c>
      <c r="D15" s="53" t="s">
        <v>3</v>
      </c>
      <c r="E15" s="53" t="s">
        <v>277</v>
      </c>
      <c r="F15" s="53" t="s">
        <v>259</v>
      </c>
      <c r="G15" s="53" t="s">
        <v>1112</v>
      </c>
    </row>
    <row r="16" spans="1:7" x14ac:dyDescent="0.25">
      <c r="A16" s="55" t="s">
        <v>1177</v>
      </c>
      <c r="B16" s="27" t="s">
        <v>99</v>
      </c>
      <c r="C16" s="27" t="s">
        <v>101</v>
      </c>
      <c r="D16" s="27" t="s">
        <v>62</v>
      </c>
      <c r="E16" s="55">
        <f>4*20</f>
        <v>80</v>
      </c>
      <c r="F16" s="55">
        <v>20</v>
      </c>
      <c r="G16" s="55" t="s">
        <v>1174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79"/>
  <sheetViews>
    <sheetView workbookViewId="0">
      <selection activeCell="F1" sqref="F1"/>
    </sheetView>
  </sheetViews>
  <sheetFormatPr defaultRowHeight="15" x14ac:dyDescent="0.25"/>
  <sheetData>
    <row r="1" spans="1:9" x14ac:dyDescent="0.25">
      <c r="A1">
        <v>3831236</v>
      </c>
      <c r="B1">
        <v>0</v>
      </c>
      <c r="C1">
        <v>0</v>
      </c>
      <c r="E1">
        <v>3831236</v>
      </c>
      <c r="F1">
        <v>0</v>
      </c>
      <c r="G1">
        <v>0</v>
      </c>
      <c r="H1">
        <v>0</v>
      </c>
      <c r="I1">
        <v>0</v>
      </c>
    </row>
    <row r="2" spans="1:9" x14ac:dyDescent="0.25">
      <c r="A2">
        <v>21212204</v>
      </c>
      <c r="B2">
        <v>0</v>
      </c>
      <c r="C2">
        <v>0</v>
      </c>
      <c r="E2">
        <v>21212204</v>
      </c>
      <c r="F2">
        <v>0</v>
      </c>
      <c r="G2">
        <v>0</v>
      </c>
      <c r="H2">
        <v>0</v>
      </c>
      <c r="I2">
        <v>0</v>
      </c>
    </row>
    <row r="3" spans="1:9" x14ac:dyDescent="0.25">
      <c r="A3">
        <v>21192875</v>
      </c>
      <c r="B3">
        <v>0</v>
      </c>
      <c r="C3">
        <v>0</v>
      </c>
      <c r="E3">
        <v>21192875</v>
      </c>
      <c r="F3">
        <v>0</v>
      </c>
      <c r="G3">
        <v>0</v>
      </c>
      <c r="H3">
        <v>0</v>
      </c>
      <c r="I3">
        <v>0</v>
      </c>
    </row>
    <row r="4" spans="1:9" x14ac:dyDescent="0.25">
      <c r="A4">
        <v>477556</v>
      </c>
      <c r="B4">
        <v>0</v>
      </c>
      <c r="C4">
        <v>0</v>
      </c>
      <c r="E4">
        <v>477556</v>
      </c>
      <c r="F4">
        <v>0</v>
      </c>
      <c r="G4">
        <v>0</v>
      </c>
      <c r="H4">
        <v>0</v>
      </c>
      <c r="I4">
        <v>0</v>
      </c>
    </row>
    <row r="5" spans="1:9" x14ac:dyDescent="0.25">
      <c r="A5">
        <v>20998367</v>
      </c>
      <c r="B5">
        <v>0</v>
      </c>
      <c r="C5">
        <v>0</v>
      </c>
      <c r="E5">
        <v>20998367</v>
      </c>
      <c r="F5">
        <v>0</v>
      </c>
      <c r="G5">
        <v>0</v>
      </c>
      <c r="H5">
        <v>0</v>
      </c>
      <c r="I5">
        <v>0</v>
      </c>
    </row>
    <row r="6" spans="1:9" x14ac:dyDescent="0.25">
      <c r="A6">
        <v>21707133</v>
      </c>
      <c r="B6">
        <v>0</v>
      </c>
      <c r="C6">
        <v>0</v>
      </c>
      <c r="E6">
        <v>21707133</v>
      </c>
      <c r="F6">
        <v>0</v>
      </c>
      <c r="G6">
        <v>0</v>
      </c>
      <c r="H6">
        <v>0</v>
      </c>
      <c r="I6">
        <v>0</v>
      </c>
    </row>
    <row r="7" spans="1:9" x14ac:dyDescent="0.25">
      <c r="A7">
        <v>21707132</v>
      </c>
      <c r="B7">
        <v>0</v>
      </c>
      <c r="C7">
        <v>0</v>
      </c>
      <c r="E7">
        <v>21707132</v>
      </c>
      <c r="F7">
        <v>0</v>
      </c>
      <c r="G7">
        <v>0</v>
      </c>
      <c r="H7">
        <v>0</v>
      </c>
      <c r="I7">
        <v>0</v>
      </c>
    </row>
    <row r="8" spans="1:9" x14ac:dyDescent="0.25">
      <c r="A8">
        <v>8193841</v>
      </c>
      <c r="B8">
        <v>0</v>
      </c>
      <c r="C8">
        <v>0</v>
      </c>
      <c r="E8">
        <v>8193841</v>
      </c>
      <c r="F8">
        <v>0</v>
      </c>
      <c r="G8">
        <v>0</v>
      </c>
      <c r="H8">
        <v>0</v>
      </c>
      <c r="I8">
        <v>0</v>
      </c>
    </row>
    <row r="9" spans="1:9" x14ac:dyDescent="0.25">
      <c r="A9">
        <v>8159975</v>
      </c>
      <c r="B9">
        <v>0</v>
      </c>
      <c r="C9">
        <v>0</v>
      </c>
      <c r="E9">
        <v>8159975</v>
      </c>
      <c r="F9">
        <v>0</v>
      </c>
      <c r="G9">
        <v>0</v>
      </c>
      <c r="H9">
        <v>0</v>
      </c>
      <c r="I9">
        <v>0</v>
      </c>
    </row>
    <row r="10" spans="1:9" x14ac:dyDescent="0.25">
      <c r="A10" t="s">
        <v>289</v>
      </c>
      <c r="B10">
        <v>0</v>
      </c>
      <c r="C10">
        <v>0</v>
      </c>
      <c r="E10" t="s">
        <v>289</v>
      </c>
      <c r="F10">
        <v>0</v>
      </c>
      <c r="G10">
        <v>0</v>
      </c>
      <c r="H10">
        <v>0</v>
      </c>
      <c r="I10">
        <v>0</v>
      </c>
    </row>
    <row r="11" spans="1:9" x14ac:dyDescent="0.25">
      <c r="A11" t="s">
        <v>290</v>
      </c>
      <c r="B11">
        <v>0</v>
      </c>
      <c r="C11">
        <v>0</v>
      </c>
      <c r="E11" t="s">
        <v>290</v>
      </c>
      <c r="F11">
        <v>0</v>
      </c>
      <c r="G11">
        <v>0</v>
      </c>
      <c r="H11">
        <v>0</v>
      </c>
      <c r="I11">
        <v>0</v>
      </c>
    </row>
    <row r="12" spans="1:9" x14ac:dyDescent="0.25">
      <c r="A12" t="s">
        <v>291</v>
      </c>
      <c r="B12">
        <v>0</v>
      </c>
      <c r="C12">
        <v>0</v>
      </c>
      <c r="E12" t="s">
        <v>291</v>
      </c>
      <c r="F12">
        <v>0</v>
      </c>
      <c r="G12">
        <v>0</v>
      </c>
      <c r="H12">
        <v>0</v>
      </c>
      <c r="I12">
        <v>0</v>
      </c>
    </row>
    <row r="13" spans="1:9" x14ac:dyDescent="0.25">
      <c r="A13" t="s">
        <v>292</v>
      </c>
      <c r="B13">
        <v>0</v>
      </c>
      <c r="C13">
        <v>0</v>
      </c>
      <c r="E13" t="s">
        <v>292</v>
      </c>
      <c r="F13">
        <v>0</v>
      </c>
      <c r="G13">
        <v>0</v>
      </c>
      <c r="H13">
        <v>0</v>
      </c>
      <c r="I13">
        <v>0</v>
      </c>
    </row>
    <row r="14" spans="1:9" x14ac:dyDescent="0.25">
      <c r="A14" t="s">
        <v>293</v>
      </c>
      <c r="B14">
        <v>0</v>
      </c>
      <c r="C14">
        <v>0</v>
      </c>
      <c r="E14" t="s">
        <v>293</v>
      </c>
      <c r="F14">
        <v>0</v>
      </c>
      <c r="G14">
        <v>0</v>
      </c>
      <c r="H14">
        <v>0</v>
      </c>
      <c r="I14">
        <v>0</v>
      </c>
    </row>
    <row r="15" spans="1:9" x14ac:dyDescent="0.25">
      <c r="A15" t="s">
        <v>294</v>
      </c>
      <c r="B15">
        <v>0</v>
      </c>
      <c r="C15">
        <v>0</v>
      </c>
      <c r="E15" t="s">
        <v>294</v>
      </c>
      <c r="F15">
        <v>0</v>
      </c>
      <c r="G15">
        <v>0</v>
      </c>
      <c r="H15">
        <v>0</v>
      </c>
      <c r="I15">
        <v>0</v>
      </c>
    </row>
    <row r="16" spans="1:9" x14ac:dyDescent="0.25">
      <c r="A16" t="s">
        <v>295</v>
      </c>
      <c r="B16">
        <v>0</v>
      </c>
      <c r="C16">
        <v>0</v>
      </c>
      <c r="E16" t="s">
        <v>295</v>
      </c>
      <c r="F16">
        <v>0</v>
      </c>
      <c r="G16">
        <v>0</v>
      </c>
      <c r="H16">
        <v>0</v>
      </c>
      <c r="I16">
        <v>0</v>
      </c>
    </row>
    <row r="17" spans="1:9" x14ac:dyDescent="0.25">
      <c r="A17" t="s">
        <v>296</v>
      </c>
      <c r="B17">
        <v>0</v>
      </c>
      <c r="C17">
        <v>0</v>
      </c>
      <c r="E17" t="s">
        <v>296</v>
      </c>
      <c r="F17">
        <v>0</v>
      </c>
      <c r="G17">
        <v>0</v>
      </c>
      <c r="H17">
        <v>0</v>
      </c>
      <c r="I17">
        <v>0</v>
      </c>
    </row>
    <row r="18" spans="1:9" x14ac:dyDescent="0.25">
      <c r="A18" t="s">
        <v>297</v>
      </c>
      <c r="B18">
        <v>0</v>
      </c>
      <c r="C18">
        <v>0</v>
      </c>
      <c r="E18" t="s">
        <v>297</v>
      </c>
      <c r="F18">
        <v>0</v>
      </c>
      <c r="G18">
        <v>0</v>
      </c>
      <c r="H18">
        <v>0</v>
      </c>
      <c r="I18">
        <v>0</v>
      </c>
    </row>
    <row r="19" spans="1:9" x14ac:dyDescent="0.25">
      <c r="A19" t="s">
        <v>298</v>
      </c>
      <c r="B19">
        <v>0</v>
      </c>
      <c r="C19">
        <v>0</v>
      </c>
      <c r="E19" t="s">
        <v>298</v>
      </c>
      <c r="F19">
        <v>0</v>
      </c>
      <c r="G19">
        <v>0</v>
      </c>
      <c r="H19">
        <v>0</v>
      </c>
      <c r="I19">
        <v>0</v>
      </c>
    </row>
    <row r="20" spans="1:9" x14ac:dyDescent="0.25">
      <c r="A20" t="s">
        <v>299</v>
      </c>
      <c r="B20">
        <v>0</v>
      </c>
      <c r="C20">
        <v>0</v>
      </c>
      <c r="E20" t="s">
        <v>299</v>
      </c>
      <c r="F20">
        <v>0</v>
      </c>
      <c r="G20">
        <v>0</v>
      </c>
      <c r="H20">
        <v>0</v>
      </c>
      <c r="I20">
        <v>0</v>
      </c>
    </row>
    <row r="21" spans="1:9" x14ac:dyDescent="0.25">
      <c r="A21">
        <v>256535</v>
      </c>
      <c r="B21">
        <v>0</v>
      </c>
      <c r="C21">
        <v>0</v>
      </c>
      <c r="E21">
        <v>256535</v>
      </c>
      <c r="F21">
        <v>0</v>
      </c>
      <c r="G21">
        <v>0</v>
      </c>
      <c r="H21">
        <v>0</v>
      </c>
      <c r="I21">
        <v>0</v>
      </c>
    </row>
    <row r="22" spans="1:9" x14ac:dyDescent="0.25">
      <c r="A22" t="s">
        <v>300</v>
      </c>
      <c r="B22">
        <v>0</v>
      </c>
      <c r="C22">
        <v>0</v>
      </c>
      <c r="E22" t="s">
        <v>300</v>
      </c>
      <c r="F22">
        <v>0</v>
      </c>
      <c r="G22">
        <v>0</v>
      </c>
      <c r="H22">
        <v>0</v>
      </c>
      <c r="I22">
        <v>0</v>
      </c>
    </row>
    <row r="23" spans="1:9" x14ac:dyDescent="0.25">
      <c r="A23" t="s">
        <v>301</v>
      </c>
      <c r="B23">
        <v>0</v>
      </c>
      <c r="C23">
        <v>0</v>
      </c>
      <c r="E23" t="s">
        <v>301</v>
      </c>
      <c r="F23">
        <v>0</v>
      </c>
      <c r="G23">
        <v>0</v>
      </c>
      <c r="H23">
        <v>0</v>
      </c>
      <c r="I23">
        <v>0</v>
      </c>
    </row>
    <row r="24" spans="1:9" x14ac:dyDescent="0.25">
      <c r="A24" t="s">
        <v>302</v>
      </c>
      <c r="B24">
        <v>0</v>
      </c>
      <c r="C24">
        <v>0</v>
      </c>
      <c r="E24" t="s">
        <v>302</v>
      </c>
      <c r="F24">
        <v>0</v>
      </c>
      <c r="G24">
        <v>0</v>
      </c>
      <c r="H24">
        <v>0</v>
      </c>
      <c r="I24">
        <v>0</v>
      </c>
    </row>
    <row r="25" spans="1:9" x14ac:dyDescent="0.25">
      <c r="A25" t="s">
        <v>303</v>
      </c>
      <c r="B25">
        <v>0</v>
      </c>
      <c r="C25">
        <v>0</v>
      </c>
      <c r="E25" t="s">
        <v>303</v>
      </c>
      <c r="F25">
        <v>0</v>
      </c>
      <c r="G25">
        <v>0</v>
      </c>
      <c r="H25">
        <v>0</v>
      </c>
      <c r="I25">
        <v>0</v>
      </c>
    </row>
    <row r="26" spans="1:9" x14ac:dyDescent="0.25">
      <c r="A26" t="s">
        <v>304</v>
      </c>
      <c r="B26">
        <v>0</v>
      </c>
      <c r="C26">
        <v>0</v>
      </c>
      <c r="E26" t="s">
        <v>304</v>
      </c>
      <c r="F26">
        <v>0</v>
      </c>
      <c r="G26">
        <v>0</v>
      </c>
      <c r="H26">
        <v>0</v>
      </c>
      <c r="I26">
        <v>0</v>
      </c>
    </row>
    <row r="27" spans="1:9" x14ac:dyDescent="0.25">
      <c r="A27" t="s">
        <v>305</v>
      </c>
      <c r="B27">
        <v>0</v>
      </c>
      <c r="C27">
        <v>0</v>
      </c>
      <c r="E27" t="s">
        <v>305</v>
      </c>
      <c r="F27">
        <v>0</v>
      </c>
      <c r="G27">
        <v>0</v>
      </c>
      <c r="H27">
        <v>0</v>
      </c>
      <c r="I27">
        <v>0</v>
      </c>
    </row>
    <row r="28" spans="1:9" x14ac:dyDescent="0.25">
      <c r="A28" t="s">
        <v>306</v>
      </c>
      <c r="B28">
        <v>0</v>
      </c>
      <c r="C28">
        <v>0</v>
      </c>
      <c r="E28" t="s">
        <v>306</v>
      </c>
      <c r="F28">
        <v>0</v>
      </c>
      <c r="G28">
        <v>0</v>
      </c>
      <c r="H28">
        <v>0</v>
      </c>
      <c r="I28">
        <v>0</v>
      </c>
    </row>
    <row r="29" spans="1:9" x14ac:dyDescent="0.25">
      <c r="A29" t="s">
        <v>307</v>
      </c>
      <c r="B29">
        <v>0</v>
      </c>
      <c r="C29">
        <v>0</v>
      </c>
      <c r="E29" t="s">
        <v>307</v>
      </c>
      <c r="F29">
        <v>0</v>
      </c>
      <c r="G29">
        <v>0</v>
      </c>
      <c r="H29">
        <v>0</v>
      </c>
      <c r="I29">
        <v>0</v>
      </c>
    </row>
    <row r="30" spans="1:9" x14ac:dyDescent="0.25">
      <c r="A30" t="s">
        <v>308</v>
      </c>
      <c r="B30">
        <v>0</v>
      </c>
      <c r="C30">
        <v>0</v>
      </c>
      <c r="E30" t="s">
        <v>308</v>
      </c>
      <c r="F30">
        <v>0</v>
      </c>
      <c r="G30">
        <v>0</v>
      </c>
      <c r="H30">
        <v>0</v>
      </c>
      <c r="I30">
        <v>0</v>
      </c>
    </row>
    <row r="31" spans="1:9" x14ac:dyDescent="0.25">
      <c r="A31" t="s">
        <v>309</v>
      </c>
      <c r="B31">
        <v>0</v>
      </c>
      <c r="C31">
        <v>0</v>
      </c>
      <c r="E31" t="s">
        <v>309</v>
      </c>
      <c r="F31">
        <v>0</v>
      </c>
      <c r="G31">
        <v>0</v>
      </c>
      <c r="H31">
        <v>0</v>
      </c>
      <c r="I31">
        <v>0</v>
      </c>
    </row>
    <row r="32" spans="1:9" x14ac:dyDescent="0.25">
      <c r="A32" t="s">
        <v>310</v>
      </c>
      <c r="B32">
        <v>0</v>
      </c>
      <c r="C32">
        <v>0</v>
      </c>
      <c r="E32" t="s">
        <v>310</v>
      </c>
      <c r="F32">
        <v>0</v>
      </c>
      <c r="G32">
        <v>0</v>
      </c>
      <c r="H32">
        <v>0</v>
      </c>
      <c r="I32">
        <v>0</v>
      </c>
    </row>
    <row r="33" spans="1:9" x14ac:dyDescent="0.25">
      <c r="A33" t="s">
        <v>311</v>
      </c>
      <c r="B33">
        <v>0</v>
      </c>
      <c r="C33">
        <v>0</v>
      </c>
      <c r="E33" t="s">
        <v>311</v>
      </c>
      <c r="F33">
        <v>0</v>
      </c>
      <c r="G33">
        <v>0</v>
      </c>
      <c r="H33">
        <v>0</v>
      </c>
      <c r="I33">
        <v>0</v>
      </c>
    </row>
    <row r="34" spans="1:9" x14ac:dyDescent="0.25">
      <c r="A34" t="s">
        <v>312</v>
      </c>
      <c r="B34">
        <v>0</v>
      </c>
      <c r="C34">
        <v>0</v>
      </c>
      <c r="E34" t="s">
        <v>312</v>
      </c>
      <c r="F34">
        <v>0</v>
      </c>
      <c r="G34">
        <v>0</v>
      </c>
      <c r="H34">
        <v>0</v>
      </c>
      <c r="I34">
        <v>0</v>
      </c>
    </row>
    <row r="35" spans="1:9" x14ac:dyDescent="0.25">
      <c r="A35" t="s">
        <v>313</v>
      </c>
      <c r="B35">
        <v>0</v>
      </c>
      <c r="C35">
        <v>0</v>
      </c>
      <c r="E35" t="s">
        <v>313</v>
      </c>
      <c r="F35">
        <v>0</v>
      </c>
      <c r="G35">
        <v>0</v>
      </c>
      <c r="H35">
        <v>0</v>
      </c>
      <c r="I35">
        <v>0</v>
      </c>
    </row>
    <row r="36" spans="1:9" x14ac:dyDescent="0.25">
      <c r="A36" t="s">
        <v>314</v>
      </c>
      <c r="B36">
        <v>0</v>
      </c>
      <c r="C36">
        <v>0</v>
      </c>
      <c r="E36" t="s">
        <v>314</v>
      </c>
      <c r="F36">
        <v>0</v>
      </c>
      <c r="G36">
        <v>0</v>
      </c>
      <c r="H36">
        <v>0</v>
      </c>
      <c r="I36">
        <v>0</v>
      </c>
    </row>
    <row r="37" spans="1:9" x14ac:dyDescent="0.25">
      <c r="A37" t="s">
        <v>315</v>
      </c>
      <c r="B37">
        <v>0</v>
      </c>
      <c r="C37">
        <v>0</v>
      </c>
      <c r="E37" t="s">
        <v>315</v>
      </c>
      <c r="F37">
        <v>0</v>
      </c>
      <c r="G37">
        <v>0</v>
      </c>
      <c r="H37">
        <v>0</v>
      </c>
      <c r="I37">
        <v>0</v>
      </c>
    </row>
    <row r="38" spans="1:9" x14ac:dyDescent="0.25">
      <c r="A38" t="s">
        <v>316</v>
      </c>
      <c r="B38">
        <v>0</v>
      </c>
      <c r="C38">
        <v>0</v>
      </c>
      <c r="E38" t="s">
        <v>316</v>
      </c>
      <c r="F38">
        <v>0</v>
      </c>
      <c r="G38">
        <v>0</v>
      </c>
      <c r="H38">
        <v>0</v>
      </c>
      <c r="I38">
        <v>0</v>
      </c>
    </row>
    <row r="39" spans="1:9" x14ac:dyDescent="0.25">
      <c r="A39" t="s">
        <v>317</v>
      </c>
      <c r="B39">
        <v>0</v>
      </c>
      <c r="C39">
        <v>0</v>
      </c>
      <c r="E39" t="s">
        <v>317</v>
      </c>
      <c r="F39">
        <v>0</v>
      </c>
      <c r="G39">
        <v>0</v>
      </c>
      <c r="H39">
        <v>0</v>
      </c>
      <c r="I39">
        <v>0</v>
      </c>
    </row>
    <row r="40" spans="1:9" x14ac:dyDescent="0.25">
      <c r="A40" t="s">
        <v>318</v>
      </c>
      <c r="B40">
        <v>0</v>
      </c>
      <c r="C40">
        <v>0</v>
      </c>
      <c r="E40" t="s">
        <v>318</v>
      </c>
      <c r="F40">
        <v>0</v>
      </c>
      <c r="G40">
        <v>0</v>
      </c>
      <c r="H40">
        <v>0</v>
      </c>
      <c r="I40">
        <v>0</v>
      </c>
    </row>
    <row r="41" spans="1:9" x14ac:dyDescent="0.25">
      <c r="A41" t="s">
        <v>319</v>
      </c>
      <c r="B41">
        <v>0</v>
      </c>
      <c r="C41">
        <v>0</v>
      </c>
      <c r="E41" t="s">
        <v>319</v>
      </c>
      <c r="F41">
        <v>0</v>
      </c>
      <c r="G41">
        <v>0</v>
      </c>
      <c r="H41">
        <v>0</v>
      </c>
      <c r="I41">
        <v>0</v>
      </c>
    </row>
    <row r="42" spans="1:9" x14ac:dyDescent="0.25">
      <c r="A42" t="s">
        <v>320</v>
      </c>
      <c r="B42">
        <v>0</v>
      </c>
      <c r="C42">
        <v>0</v>
      </c>
      <c r="E42" t="s">
        <v>320</v>
      </c>
      <c r="F42">
        <v>0</v>
      </c>
      <c r="G42">
        <v>0</v>
      </c>
      <c r="H42">
        <v>0</v>
      </c>
      <c r="I42">
        <v>0</v>
      </c>
    </row>
    <row r="43" spans="1:9" x14ac:dyDescent="0.25">
      <c r="A43" t="s">
        <v>321</v>
      </c>
      <c r="B43">
        <v>0</v>
      </c>
      <c r="C43">
        <v>0</v>
      </c>
      <c r="E43" t="s">
        <v>321</v>
      </c>
      <c r="F43">
        <v>0</v>
      </c>
      <c r="G43">
        <v>0</v>
      </c>
      <c r="H43">
        <v>0</v>
      </c>
      <c r="I43">
        <v>0</v>
      </c>
    </row>
    <row r="44" spans="1:9" x14ac:dyDescent="0.25">
      <c r="A44" t="s">
        <v>322</v>
      </c>
      <c r="B44">
        <v>0</v>
      </c>
      <c r="C44">
        <v>0</v>
      </c>
      <c r="E44" t="s">
        <v>322</v>
      </c>
      <c r="F44">
        <v>0</v>
      </c>
      <c r="G44">
        <v>0</v>
      </c>
      <c r="H44">
        <v>0</v>
      </c>
      <c r="I44">
        <v>0</v>
      </c>
    </row>
    <row r="45" spans="1:9" x14ac:dyDescent="0.25">
      <c r="A45" t="s">
        <v>323</v>
      </c>
      <c r="B45">
        <v>0</v>
      </c>
      <c r="C45">
        <v>0</v>
      </c>
      <c r="E45" t="s">
        <v>323</v>
      </c>
      <c r="F45">
        <v>0</v>
      </c>
      <c r="G45">
        <v>0</v>
      </c>
      <c r="H45">
        <v>0</v>
      </c>
      <c r="I45">
        <v>0</v>
      </c>
    </row>
    <row r="46" spans="1:9" x14ac:dyDescent="0.25">
      <c r="A46" t="s">
        <v>324</v>
      </c>
      <c r="B46">
        <v>0</v>
      </c>
      <c r="C46">
        <v>0</v>
      </c>
      <c r="E46" t="s">
        <v>324</v>
      </c>
      <c r="F46">
        <v>0</v>
      </c>
      <c r="G46">
        <v>0</v>
      </c>
      <c r="H46">
        <v>0</v>
      </c>
      <c r="I46">
        <v>0</v>
      </c>
    </row>
    <row r="47" spans="1:9" x14ac:dyDescent="0.25">
      <c r="A47" t="s">
        <v>325</v>
      </c>
      <c r="B47">
        <v>0</v>
      </c>
      <c r="C47">
        <v>0</v>
      </c>
      <c r="E47" t="s">
        <v>325</v>
      </c>
      <c r="F47">
        <v>0</v>
      </c>
      <c r="G47">
        <v>0</v>
      </c>
      <c r="H47">
        <v>0</v>
      </c>
      <c r="I47">
        <v>0</v>
      </c>
    </row>
    <row r="48" spans="1:9" x14ac:dyDescent="0.25">
      <c r="A48" t="s">
        <v>326</v>
      </c>
      <c r="B48">
        <v>0</v>
      </c>
      <c r="C48">
        <v>0</v>
      </c>
      <c r="E48" t="s">
        <v>326</v>
      </c>
      <c r="F48">
        <v>0</v>
      </c>
      <c r="G48">
        <v>0</v>
      </c>
      <c r="H48">
        <v>0</v>
      </c>
      <c r="I48">
        <v>0</v>
      </c>
    </row>
    <row r="49" spans="1:9" x14ac:dyDescent="0.25">
      <c r="A49" t="s">
        <v>327</v>
      </c>
      <c r="B49">
        <v>0</v>
      </c>
      <c r="C49">
        <v>0</v>
      </c>
      <c r="E49" t="s">
        <v>327</v>
      </c>
      <c r="F49">
        <v>0</v>
      </c>
      <c r="G49">
        <v>0</v>
      </c>
      <c r="H49">
        <v>0</v>
      </c>
      <c r="I49">
        <v>0</v>
      </c>
    </row>
    <row r="50" spans="1:9" x14ac:dyDescent="0.25">
      <c r="A50" t="s">
        <v>328</v>
      </c>
      <c r="B50">
        <v>0</v>
      </c>
      <c r="C50">
        <v>0</v>
      </c>
      <c r="E50" t="s">
        <v>328</v>
      </c>
      <c r="F50">
        <v>0</v>
      </c>
      <c r="G50">
        <v>0</v>
      </c>
      <c r="H50">
        <v>0</v>
      </c>
      <c r="I50">
        <v>0</v>
      </c>
    </row>
    <row r="51" spans="1:9" x14ac:dyDescent="0.25">
      <c r="A51" t="s">
        <v>329</v>
      </c>
      <c r="B51">
        <v>0</v>
      </c>
      <c r="C51">
        <v>0</v>
      </c>
      <c r="E51" t="s">
        <v>329</v>
      </c>
      <c r="F51">
        <v>0</v>
      </c>
      <c r="G51">
        <v>0</v>
      </c>
      <c r="H51">
        <v>0</v>
      </c>
      <c r="I51">
        <v>0</v>
      </c>
    </row>
    <row r="52" spans="1:9" x14ac:dyDescent="0.25">
      <c r="A52" t="s">
        <v>330</v>
      </c>
      <c r="B52">
        <v>0</v>
      </c>
      <c r="C52">
        <v>0</v>
      </c>
      <c r="E52" t="s">
        <v>330</v>
      </c>
      <c r="F52">
        <v>0</v>
      </c>
      <c r="G52">
        <v>0</v>
      </c>
      <c r="H52">
        <v>0</v>
      </c>
      <c r="I52">
        <v>0</v>
      </c>
    </row>
    <row r="53" spans="1:9" x14ac:dyDescent="0.25">
      <c r="A53" t="s">
        <v>331</v>
      </c>
      <c r="B53">
        <v>0</v>
      </c>
      <c r="C53">
        <v>0</v>
      </c>
      <c r="E53" t="s">
        <v>331</v>
      </c>
      <c r="F53">
        <v>0</v>
      </c>
      <c r="G53">
        <v>0</v>
      </c>
      <c r="H53">
        <v>0</v>
      </c>
      <c r="I53">
        <v>0</v>
      </c>
    </row>
    <row r="54" spans="1:9" x14ac:dyDescent="0.25">
      <c r="A54" t="s">
        <v>332</v>
      </c>
      <c r="B54">
        <v>0</v>
      </c>
      <c r="C54">
        <v>0</v>
      </c>
      <c r="E54" t="s">
        <v>332</v>
      </c>
      <c r="F54">
        <v>0</v>
      </c>
      <c r="G54">
        <v>0</v>
      </c>
      <c r="H54">
        <v>0</v>
      </c>
      <c r="I54">
        <v>0</v>
      </c>
    </row>
    <row r="55" spans="1:9" x14ac:dyDescent="0.25">
      <c r="A55" t="s">
        <v>333</v>
      </c>
      <c r="B55">
        <v>0</v>
      </c>
      <c r="C55">
        <v>0</v>
      </c>
      <c r="E55" t="s">
        <v>333</v>
      </c>
      <c r="F55">
        <v>0</v>
      </c>
      <c r="G55">
        <v>0</v>
      </c>
      <c r="H55">
        <v>0</v>
      </c>
      <c r="I55">
        <v>0</v>
      </c>
    </row>
    <row r="56" spans="1:9" x14ac:dyDescent="0.25">
      <c r="A56" t="s">
        <v>334</v>
      </c>
      <c r="B56">
        <v>0</v>
      </c>
      <c r="C56">
        <v>0</v>
      </c>
      <c r="E56" t="s">
        <v>334</v>
      </c>
      <c r="F56">
        <v>0</v>
      </c>
      <c r="G56">
        <v>0</v>
      </c>
      <c r="H56">
        <v>0</v>
      </c>
      <c r="I56">
        <v>0</v>
      </c>
    </row>
    <row r="57" spans="1:9" x14ac:dyDescent="0.25">
      <c r="A57" t="s">
        <v>335</v>
      </c>
      <c r="B57">
        <v>0</v>
      </c>
      <c r="C57">
        <v>0</v>
      </c>
      <c r="E57" t="s">
        <v>335</v>
      </c>
      <c r="F57">
        <v>0</v>
      </c>
      <c r="G57">
        <v>0</v>
      </c>
      <c r="H57">
        <v>0</v>
      </c>
      <c r="I57">
        <v>0</v>
      </c>
    </row>
    <row r="58" spans="1:9" x14ac:dyDescent="0.25">
      <c r="A58" t="s">
        <v>336</v>
      </c>
      <c r="B58">
        <v>0</v>
      </c>
      <c r="C58">
        <v>0</v>
      </c>
      <c r="E58" t="s">
        <v>336</v>
      </c>
      <c r="F58">
        <v>0</v>
      </c>
      <c r="G58">
        <v>0</v>
      </c>
      <c r="H58">
        <v>0</v>
      </c>
      <c r="I58">
        <v>0</v>
      </c>
    </row>
    <row r="59" spans="1:9" x14ac:dyDescent="0.25">
      <c r="A59" t="s">
        <v>337</v>
      </c>
      <c r="B59">
        <v>0</v>
      </c>
      <c r="C59">
        <v>0</v>
      </c>
      <c r="E59" t="s">
        <v>337</v>
      </c>
      <c r="F59">
        <v>0</v>
      </c>
      <c r="G59">
        <v>0</v>
      </c>
      <c r="H59">
        <v>0</v>
      </c>
      <c r="I59">
        <v>0</v>
      </c>
    </row>
    <row r="60" spans="1:9" x14ac:dyDescent="0.25">
      <c r="A60" t="s">
        <v>338</v>
      </c>
      <c r="B60">
        <v>0</v>
      </c>
      <c r="C60">
        <v>0</v>
      </c>
      <c r="E60" t="s">
        <v>338</v>
      </c>
      <c r="F60">
        <v>0</v>
      </c>
      <c r="G60">
        <v>0</v>
      </c>
      <c r="H60">
        <v>0</v>
      </c>
      <c r="I60">
        <v>0</v>
      </c>
    </row>
    <row r="61" spans="1:9" x14ac:dyDescent="0.25">
      <c r="A61" t="s">
        <v>339</v>
      </c>
      <c r="B61">
        <v>0</v>
      </c>
      <c r="C61">
        <v>0</v>
      </c>
      <c r="E61" t="s">
        <v>339</v>
      </c>
      <c r="F61">
        <v>0</v>
      </c>
      <c r="G61">
        <v>0</v>
      </c>
      <c r="H61">
        <v>0</v>
      </c>
      <c r="I61">
        <v>0</v>
      </c>
    </row>
    <row r="62" spans="1:9" x14ac:dyDescent="0.25">
      <c r="A62" t="s">
        <v>340</v>
      </c>
      <c r="B62">
        <v>0</v>
      </c>
      <c r="C62">
        <v>0</v>
      </c>
      <c r="E62" t="s">
        <v>340</v>
      </c>
      <c r="F62">
        <v>0</v>
      </c>
      <c r="G62">
        <v>0</v>
      </c>
      <c r="H62">
        <v>0</v>
      </c>
      <c r="I62">
        <v>0</v>
      </c>
    </row>
    <row r="63" spans="1:9" x14ac:dyDescent="0.25">
      <c r="A63" t="s">
        <v>341</v>
      </c>
      <c r="B63">
        <v>0</v>
      </c>
      <c r="C63">
        <v>0</v>
      </c>
      <c r="E63" t="s">
        <v>341</v>
      </c>
      <c r="F63">
        <v>0</v>
      </c>
      <c r="G63">
        <v>0</v>
      </c>
      <c r="H63">
        <v>0</v>
      </c>
      <c r="I63">
        <v>0</v>
      </c>
    </row>
    <row r="64" spans="1:9" x14ac:dyDescent="0.25">
      <c r="A64" t="s">
        <v>342</v>
      </c>
      <c r="B64">
        <v>0</v>
      </c>
      <c r="C64">
        <v>0</v>
      </c>
      <c r="E64" t="s">
        <v>342</v>
      </c>
      <c r="F64">
        <v>0</v>
      </c>
      <c r="G64">
        <v>0</v>
      </c>
      <c r="H64">
        <v>0</v>
      </c>
      <c r="I64">
        <v>0</v>
      </c>
    </row>
    <row r="65" spans="1:9" x14ac:dyDescent="0.25">
      <c r="A65" t="s">
        <v>343</v>
      </c>
      <c r="B65">
        <v>0</v>
      </c>
      <c r="C65">
        <v>0</v>
      </c>
      <c r="E65" t="s">
        <v>343</v>
      </c>
      <c r="F65">
        <v>0</v>
      </c>
      <c r="G65">
        <v>0</v>
      </c>
      <c r="H65">
        <v>0</v>
      </c>
      <c r="I65">
        <v>0</v>
      </c>
    </row>
    <row r="66" spans="1:9" x14ac:dyDescent="0.25">
      <c r="A66" t="s">
        <v>344</v>
      </c>
      <c r="B66">
        <v>0</v>
      </c>
      <c r="C66">
        <v>0</v>
      </c>
      <c r="E66" t="s">
        <v>344</v>
      </c>
      <c r="F66">
        <v>0</v>
      </c>
      <c r="G66">
        <v>0</v>
      </c>
      <c r="H66">
        <v>0</v>
      </c>
      <c r="I66">
        <v>0</v>
      </c>
    </row>
    <row r="67" spans="1:9" x14ac:dyDescent="0.25">
      <c r="A67" t="s">
        <v>345</v>
      </c>
      <c r="B67">
        <v>0</v>
      </c>
      <c r="C67">
        <v>0</v>
      </c>
      <c r="E67" t="s">
        <v>345</v>
      </c>
      <c r="F67">
        <v>0</v>
      </c>
      <c r="G67">
        <v>0</v>
      </c>
      <c r="H67">
        <v>0</v>
      </c>
      <c r="I67">
        <v>0</v>
      </c>
    </row>
    <row r="68" spans="1:9" x14ac:dyDescent="0.25">
      <c r="A68" t="s">
        <v>346</v>
      </c>
      <c r="B68">
        <v>0</v>
      </c>
      <c r="C68">
        <v>0</v>
      </c>
      <c r="E68" t="s">
        <v>346</v>
      </c>
      <c r="F68">
        <v>0</v>
      </c>
      <c r="G68">
        <v>0</v>
      </c>
      <c r="H68">
        <v>0</v>
      </c>
      <c r="I68">
        <v>0</v>
      </c>
    </row>
    <row r="69" spans="1:9" x14ac:dyDescent="0.25">
      <c r="A69" t="s">
        <v>347</v>
      </c>
      <c r="B69">
        <v>0</v>
      </c>
      <c r="C69">
        <v>0</v>
      </c>
      <c r="E69" t="s">
        <v>347</v>
      </c>
      <c r="F69">
        <v>0</v>
      </c>
      <c r="G69">
        <v>0</v>
      </c>
      <c r="H69">
        <v>0</v>
      </c>
      <c r="I69">
        <v>0</v>
      </c>
    </row>
    <row r="70" spans="1:9" x14ac:dyDescent="0.25">
      <c r="A70" t="s">
        <v>348</v>
      </c>
      <c r="B70">
        <v>0</v>
      </c>
      <c r="C70">
        <v>0</v>
      </c>
      <c r="E70" t="s">
        <v>348</v>
      </c>
      <c r="F70">
        <v>0</v>
      </c>
      <c r="G70">
        <v>0</v>
      </c>
      <c r="H70">
        <v>0</v>
      </c>
      <c r="I70">
        <v>0</v>
      </c>
    </row>
    <row r="71" spans="1:9" x14ac:dyDescent="0.25">
      <c r="A71" t="s">
        <v>349</v>
      </c>
      <c r="B71">
        <v>0</v>
      </c>
      <c r="C71">
        <v>0</v>
      </c>
      <c r="E71" t="s">
        <v>349</v>
      </c>
      <c r="F71">
        <v>0</v>
      </c>
      <c r="G71">
        <v>0</v>
      </c>
      <c r="H71">
        <v>0</v>
      </c>
      <c r="I71">
        <v>0</v>
      </c>
    </row>
    <row r="72" spans="1:9" x14ac:dyDescent="0.25">
      <c r="A72" t="s">
        <v>350</v>
      </c>
      <c r="B72">
        <v>0</v>
      </c>
      <c r="C72">
        <v>0</v>
      </c>
      <c r="E72" t="s">
        <v>350</v>
      </c>
      <c r="F72">
        <v>0</v>
      </c>
      <c r="G72">
        <v>0</v>
      </c>
      <c r="H72">
        <v>0</v>
      </c>
      <c r="I72">
        <v>0</v>
      </c>
    </row>
    <row r="73" spans="1:9" x14ac:dyDescent="0.25">
      <c r="A73" t="s">
        <v>351</v>
      </c>
      <c r="B73">
        <v>0</v>
      </c>
      <c r="C73">
        <v>0</v>
      </c>
      <c r="E73" t="s">
        <v>351</v>
      </c>
      <c r="F73">
        <v>0</v>
      </c>
      <c r="G73">
        <v>0</v>
      </c>
      <c r="H73">
        <v>0</v>
      </c>
      <c r="I73">
        <v>0</v>
      </c>
    </row>
    <row r="74" spans="1:9" x14ac:dyDescent="0.25">
      <c r="A74" t="s">
        <v>352</v>
      </c>
      <c r="B74">
        <v>0</v>
      </c>
      <c r="C74">
        <v>0</v>
      </c>
      <c r="E74" t="s">
        <v>352</v>
      </c>
      <c r="F74">
        <v>0</v>
      </c>
      <c r="G74">
        <v>0</v>
      </c>
      <c r="H74">
        <v>0</v>
      </c>
      <c r="I74">
        <v>0</v>
      </c>
    </row>
    <row r="75" spans="1:9" x14ac:dyDescent="0.25">
      <c r="A75" t="s">
        <v>353</v>
      </c>
      <c r="B75">
        <v>0</v>
      </c>
      <c r="C75">
        <v>0</v>
      </c>
      <c r="E75" t="s">
        <v>353</v>
      </c>
      <c r="F75">
        <v>0</v>
      </c>
      <c r="G75">
        <v>0</v>
      </c>
      <c r="H75">
        <v>0</v>
      </c>
      <c r="I75">
        <v>0</v>
      </c>
    </row>
    <row r="76" spans="1:9" x14ac:dyDescent="0.25">
      <c r="A76" t="s">
        <v>354</v>
      </c>
      <c r="B76">
        <v>0</v>
      </c>
      <c r="C76">
        <v>0</v>
      </c>
      <c r="E76" t="s">
        <v>354</v>
      </c>
      <c r="F76">
        <v>0</v>
      </c>
      <c r="G76">
        <v>0</v>
      </c>
      <c r="H76">
        <v>0</v>
      </c>
      <c r="I76">
        <v>0</v>
      </c>
    </row>
    <row r="77" spans="1:9" x14ac:dyDescent="0.25">
      <c r="A77" t="s">
        <v>355</v>
      </c>
      <c r="B77">
        <v>0</v>
      </c>
      <c r="C77">
        <v>0</v>
      </c>
      <c r="E77" t="s">
        <v>355</v>
      </c>
      <c r="F77">
        <v>0</v>
      </c>
      <c r="G77">
        <v>0</v>
      </c>
      <c r="H77">
        <v>0</v>
      </c>
      <c r="I77">
        <v>0</v>
      </c>
    </row>
    <row r="78" spans="1:9" x14ac:dyDescent="0.25">
      <c r="A78" t="s">
        <v>356</v>
      </c>
      <c r="B78">
        <v>0</v>
      </c>
      <c r="C78">
        <v>0</v>
      </c>
      <c r="E78" t="s">
        <v>356</v>
      </c>
      <c r="F78">
        <v>0</v>
      </c>
      <c r="G78">
        <v>0</v>
      </c>
      <c r="H78">
        <v>0</v>
      </c>
      <c r="I78">
        <v>0</v>
      </c>
    </row>
    <row r="79" spans="1:9" x14ac:dyDescent="0.25">
      <c r="A79" t="s">
        <v>357</v>
      </c>
      <c r="B79">
        <v>0</v>
      </c>
      <c r="C79">
        <v>0</v>
      </c>
      <c r="E79" t="s">
        <v>357</v>
      </c>
      <c r="F79">
        <v>0</v>
      </c>
      <c r="G79">
        <v>0</v>
      </c>
      <c r="H79">
        <v>0</v>
      </c>
      <c r="I79">
        <v>0</v>
      </c>
    </row>
    <row r="80" spans="1:9" x14ac:dyDescent="0.25">
      <c r="A80" t="s">
        <v>358</v>
      </c>
      <c r="B80">
        <v>0</v>
      </c>
      <c r="C80">
        <v>0</v>
      </c>
      <c r="E80" t="s">
        <v>358</v>
      </c>
      <c r="F80">
        <v>0</v>
      </c>
      <c r="G80">
        <v>0</v>
      </c>
      <c r="H80">
        <v>0</v>
      </c>
      <c r="I80">
        <v>0</v>
      </c>
    </row>
    <row r="81" spans="1:9" x14ac:dyDescent="0.25">
      <c r="A81" t="s">
        <v>359</v>
      </c>
      <c r="B81">
        <v>0</v>
      </c>
      <c r="C81">
        <v>0</v>
      </c>
      <c r="E81" t="s">
        <v>359</v>
      </c>
      <c r="F81">
        <v>0</v>
      </c>
      <c r="G81">
        <v>0</v>
      </c>
      <c r="H81">
        <v>0</v>
      </c>
      <c r="I81">
        <v>0</v>
      </c>
    </row>
    <row r="82" spans="1:9" x14ac:dyDescent="0.25">
      <c r="A82" t="s">
        <v>360</v>
      </c>
      <c r="B82">
        <v>0</v>
      </c>
      <c r="C82">
        <v>0</v>
      </c>
      <c r="E82" t="s">
        <v>360</v>
      </c>
      <c r="F82">
        <v>0</v>
      </c>
      <c r="G82">
        <v>0</v>
      </c>
      <c r="H82">
        <v>0</v>
      </c>
      <c r="I82">
        <v>0</v>
      </c>
    </row>
    <row r="83" spans="1:9" x14ac:dyDescent="0.25">
      <c r="A83" t="s">
        <v>361</v>
      </c>
      <c r="B83">
        <v>0</v>
      </c>
      <c r="C83">
        <v>0</v>
      </c>
      <c r="E83" t="s">
        <v>361</v>
      </c>
      <c r="F83">
        <v>0</v>
      </c>
      <c r="G83">
        <v>0</v>
      </c>
      <c r="H83">
        <v>0</v>
      </c>
      <c r="I83">
        <v>0</v>
      </c>
    </row>
    <row r="84" spans="1:9" x14ac:dyDescent="0.25">
      <c r="A84" t="s">
        <v>362</v>
      </c>
      <c r="B84">
        <v>0</v>
      </c>
      <c r="C84">
        <v>0</v>
      </c>
      <c r="E84" t="s">
        <v>362</v>
      </c>
      <c r="F84">
        <v>0</v>
      </c>
      <c r="G84">
        <v>0</v>
      </c>
      <c r="H84">
        <v>0</v>
      </c>
      <c r="I84">
        <v>0</v>
      </c>
    </row>
    <row r="85" spans="1:9" x14ac:dyDescent="0.25">
      <c r="A85" t="s">
        <v>363</v>
      </c>
      <c r="B85">
        <v>0</v>
      </c>
      <c r="C85">
        <v>0</v>
      </c>
      <c r="E85" t="s">
        <v>363</v>
      </c>
      <c r="F85">
        <v>0</v>
      </c>
      <c r="G85">
        <v>0</v>
      </c>
      <c r="H85">
        <v>0</v>
      </c>
      <c r="I85">
        <v>0</v>
      </c>
    </row>
    <row r="86" spans="1:9" x14ac:dyDescent="0.25">
      <c r="A86" t="s">
        <v>364</v>
      </c>
      <c r="B86">
        <v>0</v>
      </c>
      <c r="C86">
        <v>0</v>
      </c>
      <c r="E86" t="s">
        <v>364</v>
      </c>
      <c r="F86">
        <v>0</v>
      </c>
      <c r="G86">
        <v>0</v>
      </c>
      <c r="H86">
        <v>0</v>
      </c>
      <c r="I86">
        <v>0</v>
      </c>
    </row>
    <row r="87" spans="1:9" x14ac:dyDescent="0.25">
      <c r="A87" t="s">
        <v>365</v>
      </c>
      <c r="B87">
        <v>0</v>
      </c>
      <c r="C87">
        <v>0</v>
      </c>
      <c r="E87" t="s">
        <v>365</v>
      </c>
      <c r="F87">
        <v>0</v>
      </c>
      <c r="G87">
        <v>0</v>
      </c>
      <c r="H87">
        <v>0</v>
      </c>
      <c r="I87">
        <v>0</v>
      </c>
    </row>
    <row r="88" spans="1:9" x14ac:dyDescent="0.25">
      <c r="A88" t="s">
        <v>366</v>
      </c>
      <c r="B88">
        <v>0</v>
      </c>
      <c r="C88">
        <v>0</v>
      </c>
      <c r="E88" t="s">
        <v>366</v>
      </c>
      <c r="F88">
        <v>0</v>
      </c>
      <c r="G88">
        <v>0</v>
      </c>
      <c r="H88">
        <v>0</v>
      </c>
      <c r="I88">
        <v>0</v>
      </c>
    </row>
    <row r="89" spans="1:9" x14ac:dyDescent="0.25">
      <c r="A89" t="s">
        <v>367</v>
      </c>
      <c r="B89">
        <v>0</v>
      </c>
      <c r="C89">
        <v>0</v>
      </c>
      <c r="E89" t="s">
        <v>367</v>
      </c>
      <c r="F89">
        <v>0</v>
      </c>
      <c r="G89">
        <v>0</v>
      </c>
      <c r="H89">
        <v>0</v>
      </c>
      <c r="I89">
        <v>0</v>
      </c>
    </row>
    <row r="90" spans="1:9" x14ac:dyDescent="0.25">
      <c r="A90" t="s">
        <v>368</v>
      </c>
      <c r="B90">
        <v>0</v>
      </c>
      <c r="C90">
        <v>0</v>
      </c>
      <c r="E90" t="s">
        <v>368</v>
      </c>
      <c r="F90">
        <v>0</v>
      </c>
      <c r="G90">
        <v>0</v>
      </c>
      <c r="H90">
        <v>0</v>
      </c>
      <c r="I90">
        <v>0</v>
      </c>
    </row>
    <row r="91" spans="1:9" x14ac:dyDescent="0.25">
      <c r="A91" t="s">
        <v>369</v>
      </c>
      <c r="B91">
        <v>0</v>
      </c>
      <c r="C91">
        <v>0</v>
      </c>
      <c r="E91" t="s">
        <v>369</v>
      </c>
      <c r="F91">
        <v>0</v>
      </c>
      <c r="G91">
        <v>0</v>
      </c>
      <c r="H91">
        <v>0</v>
      </c>
      <c r="I91">
        <v>0</v>
      </c>
    </row>
    <row r="92" spans="1:9" x14ac:dyDescent="0.25">
      <c r="A92" t="s">
        <v>370</v>
      </c>
      <c r="B92">
        <v>0</v>
      </c>
      <c r="C92">
        <v>0</v>
      </c>
      <c r="E92" t="s">
        <v>370</v>
      </c>
      <c r="F92">
        <v>0</v>
      </c>
      <c r="G92">
        <v>0</v>
      </c>
      <c r="H92">
        <v>0</v>
      </c>
      <c r="I92">
        <v>0</v>
      </c>
    </row>
    <row r="93" spans="1:9" x14ac:dyDescent="0.25">
      <c r="A93" t="s">
        <v>371</v>
      </c>
      <c r="B93">
        <v>0</v>
      </c>
      <c r="C93">
        <v>0</v>
      </c>
      <c r="E93" t="s">
        <v>371</v>
      </c>
      <c r="F93">
        <v>0</v>
      </c>
      <c r="G93">
        <v>0</v>
      </c>
      <c r="H93">
        <v>0</v>
      </c>
      <c r="I93">
        <v>0</v>
      </c>
    </row>
    <row r="94" spans="1:9" x14ac:dyDescent="0.25">
      <c r="A94" t="s">
        <v>372</v>
      </c>
      <c r="B94">
        <v>0</v>
      </c>
      <c r="C94">
        <v>0</v>
      </c>
      <c r="E94" t="s">
        <v>372</v>
      </c>
      <c r="F94">
        <v>0</v>
      </c>
      <c r="G94">
        <v>0</v>
      </c>
      <c r="H94">
        <v>0</v>
      </c>
      <c r="I94">
        <v>0</v>
      </c>
    </row>
    <row r="95" spans="1:9" x14ac:dyDescent="0.25">
      <c r="A95" t="s">
        <v>373</v>
      </c>
      <c r="B95">
        <v>0</v>
      </c>
      <c r="C95">
        <v>0</v>
      </c>
      <c r="E95" t="s">
        <v>373</v>
      </c>
      <c r="F95">
        <v>0</v>
      </c>
      <c r="G95">
        <v>0</v>
      </c>
      <c r="H95">
        <v>0</v>
      </c>
      <c r="I95">
        <v>0</v>
      </c>
    </row>
    <row r="96" spans="1:9" x14ac:dyDescent="0.25">
      <c r="A96" t="s">
        <v>374</v>
      </c>
      <c r="B96">
        <v>0</v>
      </c>
      <c r="C96">
        <v>0</v>
      </c>
      <c r="E96" t="s">
        <v>374</v>
      </c>
      <c r="F96">
        <v>0</v>
      </c>
      <c r="G96">
        <v>0</v>
      </c>
      <c r="H96">
        <v>0</v>
      </c>
      <c r="I96">
        <v>0</v>
      </c>
    </row>
    <row r="97" spans="1:9" x14ac:dyDescent="0.25">
      <c r="A97" t="s">
        <v>375</v>
      </c>
      <c r="B97">
        <v>0</v>
      </c>
      <c r="C97">
        <v>0</v>
      </c>
      <c r="E97" t="s">
        <v>375</v>
      </c>
      <c r="F97">
        <v>0</v>
      </c>
      <c r="G97">
        <v>0</v>
      </c>
      <c r="H97">
        <v>0</v>
      </c>
      <c r="I97">
        <v>0</v>
      </c>
    </row>
    <row r="98" spans="1:9" x14ac:dyDescent="0.25">
      <c r="A98" t="s">
        <v>376</v>
      </c>
      <c r="B98">
        <v>0</v>
      </c>
      <c r="C98">
        <v>0</v>
      </c>
      <c r="E98" t="s">
        <v>376</v>
      </c>
      <c r="F98">
        <v>0</v>
      </c>
      <c r="G98">
        <v>0</v>
      </c>
      <c r="H98">
        <v>0</v>
      </c>
      <c r="I98">
        <v>0</v>
      </c>
    </row>
    <row r="99" spans="1:9" x14ac:dyDescent="0.25">
      <c r="A99" t="s">
        <v>377</v>
      </c>
      <c r="B99">
        <v>0</v>
      </c>
      <c r="C99">
        <v>0</v>
      </c>
      <c r="E99" t="s">
        <v>377</v>
      </c>
      <c r="F99">
        <v>0</v>
      </c>
      <c r="G99">
        <v>0</v>
      </c>
      <c r="H99">
        <v>0</v>
      </c>
      <c r="I99">
        <v>0</v>
      </c>
    </row>
    <row r="100" spans="1:9" x14ac:dyDescent="0.25">
      <c r="A100" t="s">
        <v>378</v>
      </c>
      <c r="B100">
        <v>0</v>
      </c>
      <c r="C100">
        <v>0</v>
      </c>
      <c r="E100" t="s">
        <v>378</v>
      </c>
      <c r="F100">
        <v>0</v>
      </c>
      <c r="G100">
        <v>0</v>
      </c>
      <c r="H100">
        <v>0</v>
      </c>
      <c r="I100">
        <v>0</v>
      </c>
    </row>
    <row r="101" spans="1:9" x14ac:dyDescent="0.25">
      <c r="A101" t="s">
        <v>379</v>
      </c>
      <c r="B101">
        <v>0</v>
      </c>
      <c r="C101">
        <v>0</v>
      </c>
      <c r="E101" t="s">
        <v>379</v>
      </c>
      <c r="F101">
        <v>0</v>
      </c>
      <c r="G101">
        <v>0</v>
      </c>
      <c r="H101">
        <v>0</v>
      </c>
      <c r="I101">
        <v>0</v>
      </c>
    </row>
    <row r="102" spans="1:9" x14ac:dyDescent="0.25">
      <c r="A102" t="s">
        <v>380</v>
      </c>
      <c r="B102">
        <v>0</v>
      </c>
      <c r="C102">
        <v>0</v>
      </c>
      <c r="E102" t="s">
        <v>380</v>
      </c>
      <c r="F102">
        <v>0</v>
      </c>
      <c r="G102">
        <v>0</v>
      </c>
      <c r="H102">
        <v>0</v>
      </c>
      <c r="I102">
        <v>0</v>
      </c>
    </row>
    <row r="103" spans="1:9" x14ac:dyDescent="0.25">
      <c r="A103" t="s">
        <v>381</v>
      </c>
      <c r="B103">
        <v>0</v>
      </c>
      <c r="C103">
        <v>0</v>
      </c>
      <c r="E103" t="s">
        <v>381</v>
      </c>
      <c r="F103">
        <v>0</v>
      </c>
      <c r="G103">
        <v>0</v>
      </c>
      <c r="H103">
        <v>0</v>
      </c>
      <c r="I103">
        <v>0</v>
      </c>
    </row>
    <row r="104" spans="1:9" x14ac:dyDescent="0.25">
      <c r="A104" t="s">
        <v>382</v>
      </c>
      <c r="B104">
        <v>0</v>
      </c>
      <c r="C104">
        <v>0</v>
      </c>
      <c r="E104" t="s">
        <v>382</v>
      </c>
      <c r="F104">
        <v>0</v>
      </c>
      <c r="G104">
        <v>0</v>
      </c>
      <c r="H104">
        <v>0</v>
      </c>
      <c r="I104">
        <v>0</v>
      </c>
    </row>
    <row r="105" spans="1:9" x14ac:dyDescent="0.25">
      <c r="A105" t="s">
        <v>380</v>
      </c>
      <c r="B105">
        <v>0</v>
      </c>
      <c r="C105">
        <v>0</v>
      </c>
      <c r="E105" t="s">
        <v>380</v>
      </c>
      <c r="F105">
        <v>0</v>
      </c>
      <c r="G105">
        <v>0</v>
      </c>
      <c r="H105">
        <v>0</v>
      </c>
      <c r="I105">
        <v>0</v>
      </c>
    </row>
    <row r="106" spans="1:9" x14ac:dyDescent="0.25">
      <c r="A106" t="s">
        <v>383</v>
      </c>
      <c r="B106">
        <v>0</v>
      </c>
      <c r="C106">
        <v>0</v>
      </c>
      <c r="E106" t="s">
        <v>383</v>
      </c>
      <c r="F106">
        <v>0</v>
      </c>
      <c r="G106">
        <v>0</v>
      </c>
      <c r="H106">
        <v>0</v>
      </c>
      <c r="I106">
        <v>0</v>
      </c>
    </row>
    <row r="107" spans="1:9" x14ac:dyDescent="0.25">
      <c r="A107" t="s">
        <v>384</v>
      </c>
      <c r="B107">
        <v>0</v>
      </c>
      <c r="C107">
        <v>0</v>
      </c>
      <c r="E107" t="s">
        <v>384</v>
      </c>
      <c r="F107">
        <v>0</v>
      </c>
      <c r="G107">
        <v>0</v>
      </c>
      <c r="H107">
        <v>0</v>
      </c>
      <c r="I107">
        <v>0</v>
      </c>
    </row>
    <row r="108" spans="1:9" x14ac:dyDescent="0.25">
      <c r="A108" t="s">
        <v>385</v>
      </c>
      <c r="B108">
        <v>0</v>
      </c>
      <c r="C108">
        <v>0</v>
      </c>
      <c r="E108" t="s">
        <v>385</v>
      </c>
      <c r="F108">
        <v>0</v>
      </c>
      <c r="G108">
        <v>0</v>
      </c>
      <c r="H108">
        <v>0</v>
      </c>
      <c r="I108">
        <v>0</v>
      </c>
    </row>
    <row r="109" spans="1:9" x14ac:dyDescent="0.25">
      <c r="A109" t="s">
        <v>386</v>
      </c>
      <c r="B109">
        <v>0</v>
      </c>
      <c r="C109">
        <v>0</v>
      </c>
      <c r="E109" t="s">
        <v>386</v>
      </c>
      <c r="F109">
        <v>0</v>
      </c>
      <c r="G109">
        <v>0</v>
      </c>
      <c r="H109">
        <v>0</v>
      </c>
      <c r="I109">
        <v>0</v>
      </c>
    </row>
    <row r="110" spans="1:9" x14ac:dyDescent="0.25">
      <c r="A110" t="s">
        <v>387</v>
      </c>
      <c r="B110">
        <v>0</v>
      </c>
      <c r="C110">
        <v>0</v>
      </c>
      <c r="E110" t="s">
        <v>387</v>
      </c>
      <c r="F110">
        <v>0</v>
      </c>
      <c r="G110">
        <v>0</v>
      </c>
      <c r="H110">
        <v>0</v>
      </c>
      <c r="I110">
        <v>0</v>
      </c>
    </row>
    <row r="111" spans="1:9" x14ac:dyDescent="0.25">
      <c r="A111" t="s">
        <v>388</v>
      </c>
      <c r="B111">
        <v>0</v>
      </c>
      <c r="C111">
        <v>0</v>
      </c>
      <c r="E111" t="s">
        <v>388</v>
      </c>
      <c r="F111">
        <v>0</v>
      </c>
      <c r="G111">
        <v>0</v>
      </c>
      <c r="H111">
        <v>0</v>
      </c>
      <c r="I111">
        <v>0</v>
      </c>
    </row>
    <row r="112" spans="1:9" x14ac:dyDescent="0.25">
      <c r="A112" t="s">
        <v>389</v>
      </c>
      <c r="B112">
        <v>0</v>
      </c>
      <c r="C112">
        <v>0</v>
      </c>
      <c r="E112" t="s">
        <v>389</v>
      </c>
      <c r="F112">
        <v>0</v>
      </c>
      <c r="G112">
        <v>0</v>
      </c>
      <c r="H112">
        <v>0</v>
      </c>
      <c r="I112">
        <v>0</v>
      </c>
    </row>
    <row r="113" spans="1:9" x14ac:dyDescent="0.25">
      <c r="A113" t="s">
        <v>390</v>
      </c>
      <c r="B113">
        <v>0</v>
      </c>
      <c r="C113">
        <v>0</v>
      </c>
      <c r="E113" t="s">
        <v>390</v>
      </c>
      <c r="F113">
        <v>0</v>
      </c>
      <c r="G113">
        <v>0</v>
      </c>
      <c r="H113">
        <v>0</v>
      </c>
      <c r="I113">
        <v>0</v>
      </c>
    </row>
    <row r="114" spans="1:9" x14ac:dyDescent="0.25">
      <c r="A114" t="s">
        <v>391</v>
      </c>
      <c r="B114">
        <v>0</v>
      </c>
      <c r="C114">
        <v>0</v>
      </c>
      <c r="E114" t="s">
        <v>391</v>
      </c>
      <c r="F114">
        <v>0</v>
      </c>
      <c r="G114">
        <v>0</v>
      </c>
      <c r="H114">
        <v>0</v>
      </c>
      <c r="I114">
        <v>0</v>
      </c>
    </row>
    <row r="115" spans="1:9" x14ac:dyDescent="0.25">
      <c r="A115" t="s">
        <v>392</v>
      </c>
      <c r="B115">
        <v>0</v>
      </c>
      <c r="C115">
        <v>0</v>
      </c>
      <c r="E115" t="s">
        <v>392</v>
      </c>
      <c r="F115">
        <v>0</v>
      </c>
      <c r="G115">
        <v>0</v>
      </c>
      <c r="H115">
        <v>0</v>
      </c>
      <c r="I115">
        <v>0</v>
      </c>
    </row>
    <row r="116" spans="1:9" x14ac:dyDescent="0.25">
      <c r="A116" t="s">
        <v>393</v>
      </c>
      <c r="B116">
        <v>0</v>
      </c>
      <c r="C116">
        <v>0</v>
      </c>
      <c r="E116" t="s">
        <v>393</v>
      </c>
      <c r="F116">
        <v>0</v>
      </c>
      <c r="G116">
        <v>0</v>
      </c>
      <c r="H116">
        <v>0</v>
      </c>
      <c r="I116">
        <v>0</v>
      </c>
    </row>
    <row r="117" spans="1:9" x14ac:dyDescent="0.25">
      <c r="A117" t="s">
        <v>394</v>
      </c>
      <c r="B117">
        <v>0</v>
      </c>
      <c r="C117">
        <v>0</v>
      </c>
      <c r="E117" t="s">
        <v>394</v>
      </c>
      <c r="F117">
        <v>0</v>
      </c>
      <c r="G117">
        <v>0</v>
      </c>
      <c r="H117">
        <v>0</v>
      </c>
      <c r="I117">
        <v>0</v>
      </c>
    </row>
    <row r="118" spans="1:9" x14ac:dyDescent="0.25">
      <c r="A118" t="s">
        <v>395</v>
      </c>
      <c r="B118">
        <v>0</v>
      </c>
      <c r="C118">
        <v>0</v>
      </c>
      <c r="E118" t="s">
        <v>395</v>
      </c>
      <c r="F118">
        <v>0</v>
      </c>
      <c r="G118">
        <v>0</v>
      </c>
      <c r="H118">
        <v>0</v>
      </c>
      <c r="I118">
        <v>0</v>
      </c>
    </row>
    <row r="119" spans="1:9" x14ac:dyDescent="0.25">
      <c r="A119" t="s">
        <v>396</v>
      </c>
      <c r="B119">
        <v>0</v>
      </c>
      <c r="C119">
        <v>0</v>
      </c>
      <c r="E119" t="s">
        <v>396</v>
      </c>
      <c r="F119">
        <v>0</v>
      </c>
      <c r="G119">
        <v>0</v>
      </c>
      <c r="H119">
        <v>0</v>
      </c>
      <c r="I119">
        <v>0</v>
      </c>
    </row>
    <row r="120" spans="1:9" x14ac:dyDescent="0.25">
      <c r="A120" t="s">
        <v>397</v>
      </c>
      <c r="B120">
        <v>0</v>
      </c>
      <c r="C120">
        <v>0</v>
      </c>
      <c r="E120" t="s">
        <v>397</v>
      </c>
      <c r="F120">
        <v>0</v>
      </c>
      <c r="G120">
        <v>0</v>
      </c>
      <c r="H120">
        <v>0</v>
      </c>
      <c r="I120">
        <v>0</v>
      </c>
    </row>
    <row r="121" spans="1:9" x14ac:dyDescent="0.25">
      <c r="A121" t="s">
        <v>398</v>
      </c>
      <c r="B121">
        <v>0</v>
      </c>
      <c r="C121">
        <v>0</v>
      </c>
      <c r="E121" t="s">
        <v>398</v>
      </c>
      <c r="F121">
        <v>0</v>
      </c>
      <c r="G121">
        <v>0</v>
      </c>
      <c r="H121">
        <v>0</v>
      </c>
      <c r="I121">
        <v>0</v>
      </c>
    </row>
    <row r="122" spans="1:9" x14ac:dyDescent="0.25">
      <c r="A122" t="s">
        <v>399</v>
      </c>
      <c r="B122">
        <v>0</v>
      </c>
      <c r="C122">
        <v>0</v>
      </c>
      <c r="E122" t="s">
        <v>399</v>
      </c>
      <c r="F122">
        <v>0</v>
      </c>
      <c r="G122">
        <v>0</v>
      </c>
      <c r="H122">
        <v>0</v>
      </c>
      <c r="I122">
        <v>0</v>
      </c>
    </row>
    <row r="123" spans="1:9" x14ac:dyDescent="0.25">
      <c r="A123" t="s">
        <v>400</v>
      </c>
      <c r="B123">
        <v>0</v>
      </c>
      <c r="C123">
        <v>0</v>
      </c>
      <c r="E123" t="s">
        <v>400</v>
      </c>
      <c r="F123">
        <v>0</v>
      </c>
      <c r="G123">
        <v>0</v>
      </c>
      <c r="H123">
        <v>0</v>
      </c>
      <c r="I123">
        <v>0</v>
      </c>
    </row>
    <row r="124" spans="1:9" x14ac:dyDescent="0.25">
      <c r="A124" t="s">
        <v>401</v>
      </c>
      <c r="B124">
        <v>0</v>
      </c>
      <c r="C124">
        <v>0</v>
      </c>
      <c r="E124" t="s">
        <v>401</v>
      </c>
      <c r="F124">
        <v>0</v>
      </c>
      <c r="G124">
        <v>0</v>
      </c>
      <c r="H124">
        <v>0</v>
      </c>
      <c r="I124">
        <v>0</v>
      </c>
    </row>
    <row r="125" spans="1:9" x14ac:dyDescent="0.25">
      <c r="A125" t="s">
        <v>402</v>
      </c>
      <c r="B125">
        <v>0</v>
      </c>
      <c r="C125">
        <v>0</v>
      </c>
      <c r="E125" t="s">
        <v>402</v>
      </c>
      <c r="F125">
        <v>0</v>
      </c>
      <c r="G125">
        <v>0</v>
      </c>
      <c r="H125">
        <v>0</v>
      </c>
      <c r="I125">
        <v>0</v>
      </c>
    </row>
    <row r="126" spans="1:9" x14ac:dyDescent="0.25">
      <c r="A126" t="s">
        <v>403</v>
      </c>
      <c r="B126">
        <v>0</v>
      </c>
      <c r="C126">
        <v>0</v>
      </c>
      <c r="E126" t="s">
        <v>403</v>
      </c>
      <c r="F126">
        <v>0</v>
      </c>
      <c r="G126">
        <v>0</v>
      </c>
      <c r="H126">
        <v>0</v>
      </c>
      <c r="I126">
        <v>0</v>
      </c>
    </row>
    <row r="127" spans="1:9" x14ac:dyDescent="0.25">
      <c r="A127" t="s">
        <v>404</v>
      </c>
      <c r="B127">
        <v>0</v>
      </c>
      <c r="C127">
        <v>0</v>
      </c>
      <c r="E127" t="s">
        <v>404</v>
      </c>
      <c r="F127">
        <v>0</v>
      </c>
      <c r="G127">
        <v>0</v>
      </c>
      <c r="H127">
        <v>0</v>
      </c>
      <c r="I127">
        <v>0</v>
      </c>
    </row>
    <row r="128" spans="1:9" x14ac:dyDescent="0.25">
      <c r="A128" t="s">
        <v>405</v>
      </c>
      <c r="B128">
        <v>0</v>
      </c>
      <c r="C128">
        <v>0</v>
      </c>
      <c r="E128" t="s">
        <v>405</v>
      </c>
      <c r="F128">
        <v>0</v>
      </c>
      <c r="G128">
        <v>0</v>
      </c>
      <c r="H128">
        <v>0</v>
      </c>
      <c r="I128">
        <v>0</v>
      </c>
    </row>
    <row r="129" spans="1:9" x14ac:dyDescent="0.25">
      <c r="A129" t="s">
        <v>406</v>
      </c>
      <c r="B129">
        <v>0</v>
      </c>
      <c r="C129">
        <v>0</v>
      </c>
      <c r="E129" t="s">
        <v>406</v>
      </c>
      <c r="F129">
        <v>0</v>
      </c>
      <c r="G129">
        <v>0</v>
      </c>
      <c r="H129">
        <v>0</v>
      </c>
      <c r="I129">
        <v>0</v>
      </c>
    </row>
    <row r="130" spans="1:9" x14ac:dyDescent="0.25">
      <c r="A130" t="s">
        <v>407</v>
      </c>
      <c r="B130">
        <v>0</v>
      </c>
      <c r="C130">
        <v>0</v>
      </c>
      <c r="E130" t="s">
        <v>407</v>
      </c>
      <c r="F130">
        <v>0</v>
      </c>
      <c r="G130">
        <v>0</v>
      </c>
      <c r="H130">
        <v>0</v>
      </c>
      <c r="I130">
        <v>0</v>
      </c>
    </row>
    <row r="131" spans="1:9" x14ac:dyDescent="0.25">
      <c r="A131" t="s">
        <v>408</v>
      </c>
      <c r="B131">
        <v>0</v>
      </c>
      <c r="C131">
        <v>0</v>
      </c>
      <c r="E131" t="s">
        <v>408</v>
      </c>
      <c r="F131">
        <v>0</v>
      </c>
      <c r="G131">
        <v>0</v>
      </c>
      <c r="H131">
        <v>0</v>
      </c>
      <c r="I131">
        <v>0</v>
      </c>
    </row>
    <row r="132" spans="1:9" x14ac:dyDescent="0.25">
      <c r="A132" t="s">
        <v>933</v>
      </c>
      <c r="B132">
        <v>0</v>
      </c>
      <c r="C132">
        <v>0</v>
      </c>
      <c r="E132" t="s">
        <v>933</v>
      </c>
      <c r="F132">
        <v>0</v>
      </c>
      <c r="G132">
        <v>0</v>
      </c>
      <c r="H132">
        <v>0</v>
      </c>
      <c r="I132">
        <v>0</v>
      </c>
    </row>
    <row r="133" spans="1:9" x14ac:dyDescent="0.25">
      <c r="A133" t="s">
        <v>409</v>
      </c>
      <c r="B133">
        <v>0</v>
      </c>
      <c r="C133">
        <v>0</v>
      </c>
      <c r="E133" t="s">
        <v>409</v>
      </c>
      <c r="F133">
        <v>0</v>
      </c>
      <c r="G133">
        <v>0</v>
      </c>
      <c r="H133">
        <v>0</v>
      </c>
      <c r="I133">
        <v>0</v>
      </c>
    </row>
    <row r="134" spans="1:9" x14ac:dyDescent="0.25">
      <c r="A134" t="s">
        <v>410</v>
      </c>
      <c r="B134">
        <v>0</v>
      </c>
      <c r="C134">
        <v>0</v>
      </c>
      <c r="E134" t="s">
        <v>410</v>
      </c>
      <c r="F134">
        <v>0</v>
      </c>
      <c r="G134">
        <v>0</v>
      </c>
      <c r="H134">
        <v>0</v>
      </c>
      <c r="I134">
        <v>0</v>
      </c>
    </row>
    <row r="135" spans="1:9" x14ac:dyDescent="0.25">
      <c r="A135" t="s">
        <v>411</v>
      </c>
      <c r="B135">
        <v>0</v>
      </c>
      <c r="C135">
        <v>0</v>
      </c>
      <c r="E135" t="s">
        <v>411</v>
      </c>
      <c r="F135">
        <v>0</v>
      </c>
      <c r="G135">
        <v>0</v>
      </c>
      <c r="H135">
        <v>0</v>
      </c>
      <c r="I135">
        <v>0</v>
      </c>
    </row>
    <row r="136" spans="1:9" x14ac:dyDescent="0.25">
      <c r="A136" t="s">
        <v>412</v>
      </c>
      <c r="B136">
        <v>0</v>
      </c>
      <c r="C136">
        <v>0</v>
      </c>
      <c r="E136" t="s">
        <v>412</v>
      </c>
      <c r="F136">
        <v>0</v>
      </c>
      <c r="G136">
        <v>0</v>
      </c>
      <c r="H136">
        <v>0</v>
      </c>
      <c r="I136">
        <v>0</v>
      </c>
    </row>
    <row r="137" spans="1:9" x14ac:dyDescent="0.25">
      <c r="A137" t="s">
        <v>413</v>
      </c>
      <c r="B137">
        <v>0</v>
      </c>
      <c r="C137">
        <v>0</v>
      </c>
      <c r="E137" t="s">
        <v>413</v>
      </c>
      <c r="F137">
        <v>0</v>
      </c>
      <c r="G137">
        <v>0</v>
      </c>
      <c r="H137">
        <v>0</v>
      </c>
      <c r="I137">
        <v>0</v>
      </c>
    </row>
    <row r="138" spans="1:9" x14ac:dyDescent="0.25">
      <c r="A138" t="s">
        <v>414</v>
      </c>
      <c r="B138">
        <v>0</v>
      </c>
      <c r="C138">
        <v>0</v>
      </c>
      <c r="E138" t="s">
        <v>414</v>
      </c>
      <c r="F138">
        <v>0</v>
      </c>
      <c r="G138">
        <v>0</v>
      </c>
      <c r="H138">
        <v>0</v>
      </c>
      <c r="I138">
        <v>0</v>
      </c>
    </row>
    <row r="139" spans="1:9" x14ac:dyDescent="0.25">
      <c r="A139" t="s">
        <v>415</v>
      </c>
      <c r="B139">
        <v>0</v>
      </c>
      <c r="C139">
        <v>0</v>
      </c>
      <c r="E139" t="s">
        <v>415</v>
      </c>
      <c r="F139">
        <v>0</v>
      </c>
      <c r="G139">
        <v>0</v>
      </c>
      <c r="H139">
        <v>0</v>
      </c>
      <c r="I139">
        <v>0</v>
      </c>
    </row>
    <row r="140" spans="1:9" x14ac:dyDescent="0.25">
      <c r="A140" t="s">
        <v>416</v>
      </c>
      <c r="B140">
        <v>0</v>
      </c>
      <c r="C140">
        <v>0</v>
      </c>
      <c r="E140" t="s">
        <v>416</v>
      </c>
      <c r="F140">
        <v>0</v>
      </c>
      <c r="G140">
        <v>0</v>
      </c>
      <c r="H140">
        <v>0</v>
      </c>
      <c r="I140">
        <v>0</v>
      </c>
    </row>
    <row r="141" spans="1:9" x14ac:dyDescent="0.25">
      <c r="A141" t="s">
        <v>417</v>
      </c>
      <c r="B141">
        <v>0</v>
      </c>
      <c r="C141">
        <v>0</v>
      </c>
      <c r="E141" t="s">
        <v>417</v>
      </c>
      <c r="F141">
        <v>0</v>
      </c>
      <c r="G141">
        <v>0</v>
      </c>
      <c r="H141">
        <v>0</v>
      </c>
      <c r="I141">
        <v>0</v>
      </c>
    </row>
    <row r="142" spans="1:9" x14ac:dyDescent="0.25">
      <c r="A142" t="s">
        <v>418</v>
      </c>
      <c r="B142">
        <v>0</v>
      </c>
      <c r="C142">
        <v>0</v>
      </c>
      <c r="E142" t="s">
        <v>418</v>
      </c>
      <c r="F142">
        <v>0</v>
      </c>
      <c r="G142">
        <v>0</v>
      </c>
      <c r="H142">
        <v>0</v>
      </c>
      <c r="I142">
        <v>0</v>
      </c>
    </row>
    <row r="143" spans="1:9" x14ac:dyDescent="0.25">
      <c r="A143" t="s">
        <v>419</v>
      </c>
      <c r="B143">
        <v>0</v>
      </c>
      <c r="C143">
        <v>0</v>
      </c>
      <c r="E143" t="s">
        <v>419</v>
      </c>
      <c r="F143">
        <v>0</v>
      </c>
      <c r="G143">
        <v>0</v>
      </c>
      <c r="H143">
        <v>0</v>
      </c>
      <c r="I143">
        <v>0</v>
      </c>
    </row>
    <row r="144" spans="1:9" x14ac:dyDescent="0.25">
      <c r="A144" t="s">
        <v>420</v>
      </c>
      <c r="B144">
        <v>0</v>
      </c>
      <c r="C144">
        <v>0</v>
      </c>
      <c r="E144" t="s">
        <v>420</v>
      </c>
      <c r="F144">
        <v>0</v>
      </c>
      <c r="G144">
        <v>0</v>
      </c>
      <c r="H144">
        <v>0</v>
      </c>
      <c r="I144">
        <v>0</v>
      </c>
    </row>
    <row r="145" spans="1:9" x14ac:dyDescent="0.25">
      <c r="A145" t="s">
        <v>421</v>
      </c>
      <c r="B145">
        <v>0</v>
      </c>
      <c r="C145">
        <v>0</v>
      </c>
      <c r="E145" t="s">
        <v>421</v>
      </c>
      <c r="F145">
        <v>0</v>
      </c>
      <c r="G145">
        <v>0</v>
      </c>
      <c r="H145">
        <v>0</v>
      </c>
      <c r="I145">
        <v>0</v>
      </c>
    </row>
    <row r="146" spans="1:9" x14ac:dyDescent="0.25">
      <c r="A146" t="s">
        <v>422</v>
      </c>
      <c r="B146">
        <v>0</v>
      </c>
      <c r="C146">
        <v>0</v>
      </c>
      <c r="E146" t="s">
        <v>422</v>
      </c>
      <c r="F146">
        <v>0</v>
      </c>
      <c r="G146">
        <v>0</v>
      </c>
      <c r="H146">
        <v>0</v>
      </c>
      <c r="I146">
        <v>0</v>
      </c>
    </row>
    <row r="147" spans="1:9" x14ac:dyDescent="0.25">
      <c r="A147" t="s">
        <v>423</v>
      </c>
      <c r="B147">
        <v>0</v>
      </c>
      <c r="C147">
        <v>0</v>
      </c>
      <c r="E147" t="s">
        <v>423</v>
      </c>
      <c r="F147">
        <v>0</v>
      </c>
      <c r="G147">
        <v>0</v>
      </c>
      <c r="H147">
        <v>0</v>
      </c>
      <c r="I147">
        <v>0</v>
      </c>
    </row>
    <row r="148" spans="1:9" x14ac:dyDescent="0.25">
      <c r="A148" t="s">
        <v>424</v>
      </c>
      <c r="B148">
        <v>0</v>
      </c>
      <c r="C148">
        <v>0</v>
      </c>
      <c r="E148" t="s">
        <v>424</v>
      </c>
      <c r="F148">
        <v>0</v>
      </c>
      <c r="G148">
        <v>0</v>
      </c>
      <c r="H148">
        <v>0</v>
      </c>
      <c r="I148">
        <v>0</v>
      </c>
    </row>
    <row r="149" spans="1:9" x14ac:dyDescent="0.25">
      <c r="A149" t="s">
        <v>425</v>
      </c>
      <c r="B149">
        <v>0</v>
      </c>
      <c r="C149">
        <v>0</v>
      </c>
      <c r="E149" t="s">
        <v>425</v>
      </c>
      <c r="F149">
        <v>0</v>
      </c>
      <c r="G149">
        <v>0</v>
      </c>
      <c r="H149">
        <v>0</v>
      </c>
      <c r="I149">
        <v>0</v>
      </c>
    </row>
    <row r="150" spans="1:9" x14ac:dyDescent="0.25">
      <c r="A150" t="s">
        <v>426</v>
      </c>
      <c r="B150">
        <v>0</v>
      </c>
      <c r="C150">
        <v>0</v>
      </c>
      <c r="E150" t="s">
        <v>426</v>
      </c>
      <c r="F150">
        <v>0</v>
      </c>
      <c r="G150">
        <v>0</v>
      </c>
      <c r="H150">
        <v>0</v>
      </c>
      <c r="I150">
        <v>0</v>
      </c>
    </row>
    <row r="151" spans="1:9" x14ac:dyDescent="0.25">
      <c r="A151" t="s">
        <v>427</v>
      </c>
      <c r="B151">
        <v>0</v>
      </c>
      <c r="C151">
        <v>0</v>
      </c>
      <c r="E151" t="s">
        <v>427</v>
      </c>
      <c r="F151">
        <v>0</v>
      </c>
      <c r="G151">
        <v>0</v>
      </c>
      <c r="H151">
        <v>0</v>
      </c>
      <c r="I151">
        <v>0</v>
      </c>
    </row>
    <row r="152" spans="1:9" x14ac:dyDescent="0.25">
      <c r="A152" t="s">
        <v>428</v>
      </c>
      <c r="B152">
        <v>0</v>
      </c>
      <c r="C152">
        <v>0</v>
      </c>
      <c r="E152" t="s">
        <v>428</v>
      </c>
      <c r="F152">
        <v>0</v>
      </c>
      <c r="G152">
        <v>0</v>
      </c>
      <c r="H152">
        <v>0</v>
      </c>
      <c r="I152">
        <v>0</v>
      </c>
    </row>
    <row r="153" spans="1:9" x14ac:dyDescent="0.25">
      <c r="A153" t="s">
        <v>429</v>
      </c>
      <c r="B153">
        <v>0</v>
      </c>
      <c r="C153">
        <v>0</v>
      </c>
      <c r="E153" t="s">
        <v>429</v>
      </c>
      <c r="F153">
        <v>0</v>
      </c>
      <c r="G153">
        <v>0</v>
      </c>
      <c r="H153">
        <v>0</v>
      </c>
      <c r="I153">
        <v>0</v>
      </c>
    </row>
    <row r="154" spans="1:9" x14ac:dyDescent="0.25">
      <c r="A154" t="s">
        <v>430</v>
      </c>
      <c r="B154">
        <v>0</v>
      </c>
      <c r="C154">
        <v>0</v>
      </c>
      <c r="E154" t="s">
        <v>430</v>
      </c>
      <c r="F154">
        <v>0</v>
      </c>
      <c r="G154">
        <v>0</v>
      </c>
      <c r="H154">
        <v>0</v>
      </c>
      <c r="I154">
        <v>0</v>
      </c>
    </row>
    <row r="155" spans="1:9" x14ac:dyDescent="0.25">
      <c r="A155" t="s">
        <v>431</v>
      </c>
      <c r="B155">
        <v>0</v>
      </c>
      <c r="C155">
        <v>0</v>
      </c>
      <c r="E155" t="s">
        <v>431</v>
      </c>
      <c r="F155">
        <v>0</v>
      </c>
      <c r="G155">
        <v>0</v>
      </c>
      <c r="H155">
        <v>0</v>
      </c>
      <c r="I155">
        <v>0</v>
      </c>
    </row>
    <row r="156" spans="1:9" x14ac:dyDescent="0.25">
      <c r="A156" t="s">
        <v>432</v>
      </c>
      <c r="B156">
        <v>0</v>
      </c>
      <c r="C156">
        <v>0</v>
      </c>
      <c r="E156" t="s">
        <v>432</v>
      </c>
      <c r="F156">
        <v>0</v>
      </c>
      <c r="G156">
        <v>0</v>
      </c>
      <c r="H156">
        <v>0</v>
      </c>
      <c r="I156">
        <v>0</v>
      </c>
    </row>
    <row r="157" spans="1:9" x14ac:dyDescent="0.25">
      <c r="A157" t="s">
        <v>433</v>
      </c>
      <c r="B157">
        <v>0</v>
      </c>
      <c r="C157">
        <v>0</v>
      </c>
      <c r="E157" t="s">
        <v>433</v>
      </c>
      <c r="F157">
        <v>0</v>
      </c>
      <c r="G157">
        <v>0</v>
      </c>
      <c r="H157">
        <v>0</v>
      </c>
      <c r="I157">
        <v>0</v>
      </c>
    </row>
    <row r="158" spans="1:9" x14ac:dyDescent="0.25">
      <c r="A158" t="s">
        <v>434</v>
      </c>
      <c r="B158">
        <v>0</v>
      </c>
      <c r="C158">
        <v>0</v>
      </c>
      <c r="E158" t="s">
        <v>434</v>
      </c>
      <c r="F158">
        <v>0</v>
      </c>
      <c r="G158">
        <v>0</v>
      </c>
      <c r="H158">
        <v>0</v>
      </c>
      <c r="I158">
        <v>0</v>
      </c>
    </row>
    <row r="159" spans="1:9" x14ac:dyDescent="0.25">
      <c r="A159" t="s">
        <v>435</v>
      </c>
      <c r="B159">
        <v>0</v>
      </c>
      <c r="C159">
        <v>0</v>
      </c>
      <c r="E159" t="s">
        <v>435</v>
      </c>
      <c r="F159">
        <v>0</v>
      </c>
      <c r="G159">
        <v>0</v>
      </c>
      <c r="H159">
        <v>0</v>
      </c>
      <c r="I159">
        <v>0</v>
      </c>
    </row>
    <row r="160" spans="1:9" x14ac:dyDescent="0.25">
      <c r="A160" t="s">
        <v>436</v>
      </c>
      <c r="B160">
        <v>0</v>
      </c>
      <c r="C160">
        <v>0</v>
      </c>
      <c r="E160" t="s">
        <v>436</v>
      </c>
      <c r="F160">
        <v>0</v>
      </c>
      <c r="G160">
        <v>0</v>
      </c>
      <c r="H160">
        <v>0</v>
      </c>
      <c r="I160">
        <v>0</v>
      </c>
    </row>
    <row r="161" spans="1:9" x14ac:dyDescent="0.25">
      <c r="A161" t="s">
        <v>437</v>
      </c>
      <c r="B161">
        <v>0</v>
      </c>
      <c r="C161">
        <v>0</v>
      </c>
      <c r="E161" t="s">
        <v>437</v>
      </c>
      <c r="F161">
        <v>0</v>
      </c>
      <c r="G161">
        <v>0</v>
      </c>
      <c r="H161">
        <v>0</v>
      </c>
      <c r="I161">
        <v>0</v>
      </c>
    </row>
    <row r="162" spans="1:9" x14ac:dyDescent="0.25">
      <c r="A162" t="s">
        <v>438</v>
      </c>
      <c r="B162">
        <v>0</v>
      </c>
      <c r="C162">
        <v>0</v>
      </c>
      <c r="E162" t="s">
        <v>438</v>
      </c>
      <c r="F162">
        <v>0</v>
      </c>
      <c r="G162">
        <v>0</v>
      </c>
      <c r="H162">
        <v>0</v>
      </c>
      <c r="I162">
        <v>0</v>
      </c>
    </row>
    <row r="163" spans="1:9" x14ac:dyDescent="0.25">
      <c r="A163" t="s">
        <v>439</v>
      </c>
      <c r="B163">
        <v>0</v>
      </c>
      <c r="C163">
        <v>0</v>
      </c>
      <c r="E163" t="s">
        <v>439</v>
      </c>
      <c r="F163">
        <v>0</v>
      </c>
      <c r="G163">
        <v>0</v>
      </c>
      <c r="H163">
        <v>0</v>
      </c>
      <c r="I163">
        <v>0</v>
      </c>
    </row>
    <row r="164" spans="1:9" x14ac:dyDescent="0.25">
      <c r="A164" t="s">
        <v>440</v>
      </c>
      <c r="B164">
        <v>0</v>
      </c>
      <c r="C164">
        <v>0</v>
      </c>
      <c r="E164" t="s">
        <v>440</v>
      </c>
      <c r="F164">
        <v>0</v>
      </c>
      <c r="G164">
        <v>0</v>
      </c>
      <c r="H164">
        <v>0</v>
      </c>
      <c r="I164">
        <v>0</v>
      </c>
    </row>
    <row r="165" spans="1:9" x14ac:dyDescent="0.25">
      <c r="A165" t="s">
        <v>441</v>
      </c>
      <c r="B165">
        <v>0</v>
      </c>
      <c r="C165">
        <v>0</v>
      </c>
      <c r="E165" t="s">
        <v>441</v>
      </c>
      <c r="F165">
        <v>0</v>
      </c>
      <c r="G165">
        <v>0</v>
      </c>
      <c r="H165">
        <v>0</v>
      </c>
      <c r="I165">
        <v>0</v>
      </c>
    </row>
    <row r="166" spans="1:9" x14ac:dyDescent="0.25">
      <c r="A166" t="s">
        <v>442</v>
      </c>
      <c r="B166">
        <v>0</v>
      </c>
      <c r="C166">
        <v>0</v>
      </c>
      <c r="E166" t="s">
        <v>442</v>
      </c>
      <c r="F166">
        <v>0</v>
      </c>
      <c r="G166">
        <v>0</v>
      </c>
      <c r="H166">
        <v>0</v>
      </c>
      <c r="I166">
        <v>0</v>
      </c>
    </row>
    <row r="167" spans="1:9" x14ac:dyDescent="0.25">
      <c r="A167" t="s">
        <v>443</v>
      </c>
      <c r="B167">
        <v>0</v>
      </c>
      <c r="C167">
        <v>0</v>
      </c>
      <c r="E167" t="s">
        <v>443</v>
      </c>
      <c r="F167">
        <v>0</v>
      </c>
      <c r="G167">
        <v>0</v>
      </c>
      <c r="H167">
        <v>0</v>
      </c>
      <c r="I167">
        <v>0</v>
      </c>
    </row>
    <row r="168" spans="1:9" x14ac:dyDescent="0.25">
      <c r="A168" t="s">
        <v>444</v>
      </c>
      <c r="B168">
        <v>0</v>
      </c>
      <c r="C168">
        <v>0</v>
      </c>
      <c r="E168" t="s">
        <v>444</v>
      </c>
      <c r="F168">
        <v>0</v>
      </c>
      <c r="G168">
        <v>0</v>
      </c>
      <c r="H168">
        <v>0</v>
      </c>
      <c r="I168">
        <v>0</v>
      </c>
    </row>
    <row r="169" spans="1:9" x14ac:dyDescent="0.25">
      <c r="A169" t="s">
        <v>445</v>
      </c>
      <c r="B169">
        <v>0</v>
      </c>
      <c r="C169">
        <v>0</v>
      </c>
      <c r="E169" t="s">
        <v>445</v>
      </c>
      <c r="F169">
        <v>0</v>
      </c>
      <c r="G169">
        <v>0</v>
      </c>
      <c r="H169">
        <v>0</v>
      </c>
      <c r="I169">
        <v>0</v>
      </c>
    </row>
    <row r="170" spans="1:9" x14ac:dyDescent="0.25">
      <c r="A170" t="s">
        <v>446</v>
      </c>
      <c r="B170">
        <v>0</v>
      </c>
      <c r="C170">
        <v>0</v>
      </c>
      <c r="E170" t="s">
        <v>446</v>
      </c>
      <c r="F170">
        <v>0</v>
      </c>
      <c r="G170">
        <v>0</v>
      </c>
      <c r="H170">
        <v>0</v>
      </c>
      <c r="I170">
        <v>0</v>
      </c>
    </row>
    <row r="171" spans="1:9" x14ac:dyDescent="0.25">
      <c r="A171" t="s">
        <v>447</v>
      </c>
      <c r="B171">
        <v>0</v>
      </c>
      <c r="C171">
        <v>0</v>
      </c>
      <c r="E171" t="s">
        <v>447</v>
      </c>
      <c r="F171">
        <v>0</v>
      </c>
      <c r="G171">
        <v>0</v>
      </c>
      <c r="H171">
        <v>0</v>
      </c>
      <c r="I171">
        <v>0</v>
      </c>
    </row>
    <row r="172" spans="1:9" x14ac:dyDescent="0.25">
      <c r="A172" t="s">
        <v>448</v>
      </c>
      <c r="B172">
        <v>0</v>
      </c>
      <c r="C172">
        <v>0</v>
      </c>
      <c r="E172" t="s">
        <v>448</v>
      </c>
      <c r="F172">
        <v>0</v>
      </c>
      <c r="G172">
        <v>0</v>
      </c>
      <c r="H172">
        <v>0</v>
      </c>
      <c r="I172">
        <v>0</v>
      </c>
    </row>
    <row r="173" spans="1:9" x14ac:dyDescent="0.25">
      <c r="A173" t="s">
        <v>449</v>
      </c>
      <c r="B173">
        <v>0</v>
      </c>
      <c r="C173">
        <v>0</v>
      </c>
      <c r="E173" t="s">
        <v>449</v>
      </c>
      <c r="F173">
        <v>0</v>
      </c>
      <c r="G173">
        <v>0</v>
      </c>
      <c r="H173">
        <v>0</v>
      </c>
      <c r="I173">
        <v>0</v>
      </c>
    </row>
    <row r="174" spans="1:9" x14ac:dyDescent="0.25">
      <c r="A174" t="s">
        <v>450</v>
      </c>
      <c r="B174">
        <v>0</v>
      </c>
      <c r="C174">
        <v>0</v>
      </c>
      <c r="E174" t="s">
        <v>450</v>
      </c>
      <c r="F174">
        <v>0</v>
      </c>
      <c r="G174">
        <v>0</v>
      </c>
      <c r="H174">
        <v>0</v>
      </c>
      <c r="I174">
        <v>0</v>
      </c>
    </row>
    <row r="175" spans="1:9" x14ac:dyDescent="0.25">
      <c r="A175" t="s">
        <v>451</v>
      </c>
      <c r="B175">
        <v>0</v>
      </c>
      <c r="C175">
        <v>0</v>
      </c>
      <c r="E175" t="s">
        <v>451</v>
      </c>
      <c r="F175">
        <v>0</v>
      </c>
      <c r="G175">
        <v>0</v>
      </c>
      <c r="H175">
        <v>0</v>
      </c>
      <c r="I175">
        <v>0</v>
      </c>
    </row>
    <row r="176" spans="1:9" x14ac:dyDescent="0.25">
      <c r="A176" t="s">
        <v>452</v>
      </c>
      <c r="B176">
        <v>0</v>
      </c>
      <c r="C176">
        <v>0</v>
      </c>
      <c r="E176" t="s">
        <v>452</v>
      </c>
      <c r="F176">
        <v>0</v>
      </c>
      <c r="G176">
        <v>0</v>
      </c>
      <c r="H176">
        <v>0</v>
      </c>
      <c r="I176">
        <v>0</v>
      </c>
    </row>
    <row r="177" spans="1:9" x14ac:dyDescent="0.25">
      <c r="A177" t="s">
        <v>453</v>
      </c>
      <c r="B177">
        <v>0</v>
      </c>
      <c r="C177">
        <v>0</v>
      </c>
      <c r="E177" t="s">
        <v>453</v>
      </c>
      <c r="F177">
        <v>0</v>
      </c>
      <c r="G177">
        <v>0</v>
      </c>
      <c r="H177">
        <v>0</v>
      </c>
      <c r="I177">
        <v>0</v>
      </c>
    </row>
    <row r="178" spans="1:9" x14ac:dyDescent="0.25">
      <c r="A178" t="s">
        <v>454</v>
      </c>
      <c r="B178">
        <v>0</v>
      </c>
      <c r="C178">
        <v>0</v>
      </c>
      <c r="E178" t="s">
        <v>454</v>
      </c>
      <c r="F178">
        <v>0</v>
      </c>
      <c r="G178">
        <v>0</v>
      </c>
      <c r="H178">
        <v>0</v>
      </c>
      <c r="I178">
        <v>0</v>
      </c>
    </row>
    <row r="179" spans="1:9" x14ac:dyDescent="0.25">
      <c r="A179" t="s">
        <v>455</v>
      </c>
      <c r="B179">
        <v>0</v>
      </c>
      <c r="C179">
        <v>0</v>
      </c>
      <c r="E179" t="s">
        <v>455</v>
      </c>
      <c r="F179">
        <v>0</v>
      </c>
      <c r="G179">
        <v>0</v>
      </c>
      <c r="H179">
        <v>0</v>
      </c>
      <c r="I179">
        <v>0</v>
      </c>
    </row>
    <row r="180" spans="1:9" x14ac:dyDescent="0.25">
      <c r="A180" t="s">
        <v>456</v>
      </c>
      <c r="B180">
        <v>0</v>
      </c>
      <c r="C180">
        <v>0</v>
      </c>
      <c r="E180" t="s">
        <v>456</v>
      </c>
      <c r="F180">
        <v>0</v>
      </c>
      <c r="G180">
        <v>0</v>
      </c>
      <c r="H180">
        <v>0</v>
      </c>
      <c r="I180">
        <v>0</v>
      </c>
    </row>
    <row r="181" spans="1:9" x14ac:dyDescent="0.25">
      <c r="A181" t="s">
        <v>457</v>
      </c>
      <c r="B181">
        <v>0</v>
      </c>
      <c r="C181">
        <v>0</v>
      </c>
      <c r="E181" t="s">
        <v>457</v>
      </c>
      <c r="F181">
        <v>0</v>
      </c>
      <c r="G181">
        <v>0</v>
      </c>
      <c r="H181">
        <v>0</v>
      </c>
      <c r="I181">
        <v>0</v>
      </c>
    </row>
    <row r="182" spans="1:9" x14ac:dyDescent="0.25">
      <c r="A182" t="s">
        <v>458</v>
      </c>
      <c r="B182">
        <v>0</v>
      </c>
      <c r="C182">
        <v>0</v>
      </c>
      <c r="E182" t="s">
        <v>458</v>
      </c>
      <c r="F182">
        <v>0</v>
      </c>
      <c r="G182">
        <v>0</v>
      </c>
      <c r="H182">
        <v>0</v>
      </c>
      <c r="I182">
        <v>0</v>
      </c>
    </row>
    <row r="183" spans="1:9" x14ac:dyDescent="0.25">
      <c r="A183" t="s">
        <v>459</v>
      </c>
      <c r="B183">
        <v>0</v>
      </c>
      <c r="C183">
        <v>0</v>
      </c>
      <c r="E183" t="s">
        <v>459</v>
      </c>
      <c r="F183">
        <v>0</v>
      </c>
      <c r="G183">
        <v>0</v>
      </c>
      <c r="H183">
        <v>0</v>
      </c>
      <c r="I183">
        <v>0</v>
      </c>
    </row>
    <row r="184" spans="1:9" x14ac:dyDescent="0.25">
      <c r="A184" t="s">
        <v>460</v>
      </c>
      <c r="B184">
        <v>0</v>
      </c>
      <c r="C184">
        <v>0</v>
      </c>
      <c r="E184" t="s">
        <v>460</v>
      </c>
      <c r="F184">
        <v>0</v>
      </c>
      <c r="G184">
        <v>0</v>
      </c>
      <c r="H184">
        <v>0</v>
      </c>
      <c r="I184">
        <v>0</v>
      </c>
    </row>
    <row r="185" spans="1:9" x14ac:dyDescent="0.25">
      <c r="A185" t="s">
        <v>461</v>
      </c>
      <c r="B185">
        <v>0</v>
      </c>
      <c r="C185">
        <v>0</v>
      </c>
      <c r="E185" t="s">
        <v>461</v>
      </c>
      <c r="F185">
        <v>0</v>
      </c>
      <c r="G185">
        <v>0</v>
      </c>
      <c r="H185">
        <v>0</v>
      </c>
      <c r="I185">
        <v>0</v>
      </c>
    </row>
    <row r="186" spans="1:9" x14ac:dyDescent="0.25">
      <c r="A186" t="s">
        <v>462</v>
      </c>
      <c r="B186">
        <v>0</v>
      </c>
      <c r="C186">
        <v>0</v>
      </c>
      <c r="E186" t="s">
        <v>462</v>
      </c>
      <c r="F186">
        <v>0</v>
      </c>
      <c r="G186">
        <v>0</v>
      </c>
      <c r="H186">
        <v>0</v>
      </c>
      <c r="I186">
        <v>0</v>
      </c>
    </row>
    <row r="187" spans="1:9" x14ac:dyDescent="0.25">
      <c r="A187" t="s">
        <v>463</v>
      </c>
      <c r="B187">
        <v>0</v>
      </c>
      <c r="C187">
        <v>0</v>
      </c>
      <c r="E187" t="s">
        <v>463</v>
      </c>
      <c r="F187">
        <v>0</v>
      </c>
      <c r="G187">
        <v>0</v>
      </c>
      <c r="H187">
        <v>0</v>
      </c>
      <c r="I187">
        <v>0</v>
      </c>
    </row>
    <row r="188" spans="1:9" x14ac:dyDescent="0.25">
      <c r="A188" t="s">
        <v>464</v>
      </c>
      <c r="B188">
        <v>0</v>
      </c>
      <c r="C188">
        <v>0</v>
      </c>
      <c r="E188" t="s">
        <v>464</v>
      </c>
      <c r="F188">
        <v>0</v>
      </c>
      <c r="G188">
        <v>0</v>
      </c>
      <c r="H188">
        <v>0</v>
      </c>
      <c r="I188">
        <v>0</v>
      </c>
    </row>
    <row r="189" spans="1:9" x14ac:dyDescent="0.25">
      <c r="A189" t="s">
        <v>465</v>
      </c>
      <c r="B189">
        <v>0</v>
      </c>
      <c r="C189">
        <v>0</v>
      </c>
      <c r="E189" t="s">
        <v>465</v>
      </c>
      <c r="F189">
        <v>0</v>
      </c>
      <c r="G189">
        <v>0</v>
      </c>
      <c r="H189">
        <v>0</v>
      </c>
      <c r="I189">
        <v>0</v>
      </c>
    </row>
    <row r="190" spans="1:9" x14ac:dyDescent="0.25">
      <c r="A190" t="s">
        <v>466</v>
      </c>
      <c r="B190">
        <v>0</v>
      </c>
      <c r="C190">
        <v>0</v>
      </c>
      <c r="E190" t="s">
        <v>466</v>
      </c>
      <c r="F190">
        <v>0</v>
      </c>
      <c r="G190">
        <v>0</v>
      </c>
      <c r="H190">
        <v>0</v>
      </c>
      <c r="I190">
        <v>0</v>
      </c>
    </row>
    <row r="191" spans="1:9" x14ac:dyDescent="0.25">
      <c r="A191" t="s">
        <v>467</v>
      </c>
      <c r="B191">
        <v>0</v>
      </c>
      <c r="C191">
        <v>0</v>
      </c>
      <c r="E191" t="s">
        <v>467</v>
      </c>
      <c r="F191">
        <v>0</v>
      </c>
      <c r="G191">
        <v>0</v>
      </c>
      <c r="H191">
        <v>0</v>
      </c>
      <c r="I191">
        <v>0</v>
      </c>
    </row>
    <row r="192" spans="1:9" x14ac:dyDescent="0.25">
      <c r="A192" t="s">
        <v>468</v>
      </c>
      <c r="B192">
        <v>0</v>
      </c>
      <c r="C192">
        <v>0</v>
      </c>
      <c r="E192" t="s">
        <v>468</v>
      </c>
      <c r="F192">
        <v>0</v>
      </c>
      <c r="G192">
        <v>0</v>
      </c>
      <c r="H192">
        <v>0</v>
      </c>
      <c r="I192">
        <v>0</v>
      </c>
    </row>
    <row r="193" spans="1:9" x14ac:dyDescent="0.25">
      <c r="A193" t="s">
        <v>469</v>
      </c>
      <c r="B193">
        <v>0</v>
      </c>
      <c r="C193">
        <v>0</v>
      </c>
      <c r="E193" t="s">
        <v>469</v>
      </c>
      <c r="F193">
        <v>0</v>
      </c>
      <c r="G193">
        <v>0</v>
      </c>
      <c r="H193">
        <v>0</v>
      </c>
      <c r="I193">
        <v>0</v>
      </c>
    </row>
    <row r="194" spans="1:9" x14ac:dyDescent="0.25">
      <c r="A194" t="s">
        <v>470</v>
      </c>
      <c r="B194">
        <v>0</v>
      </c>
      <c r="C194">
        <v>0</v>
      </c>
      <c r="E194" t="s">
        <v>470</v>
      </c>
      <c r="F194">
        <v>0</v>
      </c>
      <c r="G194">
        <v>0</v>
      </c>
      <c r="H194">
        <v>0</v>
      </c>
      <c r="I194">
        <v>0</v>
      </c>
    </row>
    <row r="195" spans="1:9" x14ac:dyDescent="0.25">
      <c r="A195" t="s">
        <v>471</v>
      </c>
      <c r="B195">
        <v>0</v>
      </c>
      <c r="C195">
        <v>0</v>
      </c>
      <c r="E195" t="s">
        <v>471</v>
      </c>
      <c r="F195">
        <v>0</v>
      </c>
      <c r="G195">
        <v>0</v>
      </c>
      <c r="H195">
        <v>0</v>
      </c>
      <c r="I195">
        <v>0</v>
      </c>
    </row>
    <row r="196" spans="1:9" x14ac:dyDescent="0.25">
      <c r="A196" t="s">
        <v>472</v>
      </c>
      <c r="B196">
        <v>0</v>
      </c>
      <c r="C196">
        <v>0</v>
      </c>
      <c r="E196" t="s">
        <v>472</v>
      </c>
      <c r="F196">
        <v>0</v>
      </c>
      <c r="G196">
        <v>0</v>
      </c>
      <c r="H196">
        <v>0</v>
      </c>
      <c r="I196">
        <v>0</v>
      </c>
    </row>
    <row r="197" spans="1:9" x14ac:dyDescent="0.25">
      <c r="A197" t="s">
        <v>473</v>
      </c>
      <c r="B197">
        <v>0</v>
      </c>
      <c r="C197">
        <v>0</v>
      </c>
      <c r="E197" t="s">
        <v>473</v>
      </c>
      <c r="F197">
        <v>0</v>
      </c>
      <c r="G197">
        <v>0</v>
      </c>
      <c r="H197">
        <v>0</v>
      </c>
      <c r="I197">
        <v>0</v>
      </c>
    </row>
    <row r="198" spans="1:9" x14ac:dyDescent="0.25">
      <c r="A198" t="s">
        <v>474</v>
      </c>
      <c r="B198">
        <v>0</v>
      </c>
      <c r="C198">
        <v>0</v>
      </c>
      <c r="E198" t="s">
        <v>474</v>
      </c>
      <c r="F198">
        <v>0</v>
      </c>
      <c r="G198">
        <v>0</v>
      </c>
      <c r="H198">
        <v>0</v>
      </c>
      <c r="I198">
        <v>0</v>
      </c>
    </row>
    <row r="199" spans="1:9" x14ac:dyDescent="0.25">
      <c r="A199" t="s">
        <v>475</v>
      </c>
      <c r="B199">
        <v>0</v>
      </c>
      <c r="C199">
        <v>0</v>
      </c>
      <c r="E199" t="s">
        <v>475</v>
      </c>
      <c r="F199">
        <v>0</v>
      </c>
      <c r="G199">
        <v>0</v>
      </c>
      <c r="H199">
        <v>0</v>
      </c>
      <c r="I199">
        <v>0</v>
      </c>
    </row>
    <row r="200" spans="1:9" x14ac:dyDescent="0.25">
      <c r="A200" t="s">
        <v>476</v>
      </c>
      <c r="B200">
        <v>0</v>
      </c>
      <c r="C200">
        <v>0</v>
      </c>
      <c r="E200" t="s">
        <v>476</v>
      </c>
      <c r="F200">
        <v>0</v>
      </c>
      <c r="G200">
        <v>0</v>
      </c>
      <c r="H200">
        <v>0</v>
      </c>
      <c r="I200">
        <v>0</v>
      </c>
    </row>
    <row r="201" spans="1:9" x14ac:dyDescent="0.25">
      <c r="A201" t="s">
        <v>477</v>
      </c>
      <c r="B201">
        <v>0</v>
      </c>
      <c r="C201">
        <v>0</v>
      </c>
      <c r="E201" t="s">
        <v>477</v>
      </c>
      <c r="F201">
        <v>0</v>
      </c>
      <c r="G201">
        <v>0</v>
      </c>
      <c r="H201">
        <v>0</v>
      </c>
      <c r="I201">
        <v>0</v>
      </c>
    </row>
    <row r="202" spans="1:9" x14ac:dyDescent="0.25">
      <c r="A202" t="s">
        <v>478</v>
      </c>
      <c r="B202">
        <v>0</v>
      </c>
      <c r="C202">
        <v>0</v>
      </c>
      <c r="E202" t="s">
        <v>478</v>
      </c>
      <c r="F202">
        <v>0</v>
      </c>
      <c r="G202">
        <v>0</v>
      </c>
      <c r="H202">
        <v>0</v>
      </c>
      <c r="I202">
        <v>0</v>
      </c>
    </row>
    <row r="203" spans="1:9" x14ac:dyDescent="0.25">
      <c r="A203" t="s">
        <v>479</v>
      </c>
      <c r="B203">
        <v>0</v>
      </c>
      <c r="C203">
        <v>0</v>
      </c>
      <c r="E203" t="s">
        <v>479</v>
      </c>
      <c r="F203">
        <v>0</v>
      </c>
      <c r="G203">
        <v>0</v>
      </c>
      <c r="H203">
        <v>0</v>
      </c>
      <c r="I203">
        <v>0</v>
      </c>
    </row>
    <row r="204" spans="1:9" x14ac:dyDescent="0.25">
      <c r="A204" t="s">
        <v>480</v>
      </c>
      <c r="B204">
        <v>0</v>
      </c>
      <c r="C204">
        <v>0</v>
      </c>
      <c r="E204" t="s">
        <v>480</v>
      </c>
      <c r="F204">
        <v>0</v>
      </c>
      <c r="G204">
        <v>0</v>
      </c>
      <c r="H204">
        <v>0</v>
      </c>
      <c r="I204">
        <v>0</v>
      </c>
    </row>
    <row r="205" spans="1:9" x14ac:dyDescent="0.25">
      <c r="A205" t="s">
        <v>481</v>
      </c>
      <c r="B205">
        <v>0</v>
      </c>
      <c r="C205">
        <v>0</v>
      </c>
      <c r="E205" t="s">
        <v>481</v>
      </c>
      <c r="F205">
        <v>0</v>
      </c>
      <c r="G205">
        <v>0</v>
      </c>
      <c r="H205">
        <v>0</v>
      </c>
      <c r="I205">
        <v>0</v>
      </c>
    </row>
    <row r="206" spans="1:9" x14ac:dyDescent="0.25">
      <c r="A206" t="s">
        <v>482</v>
      </c>
      <c r="B206">
        <v>0</v>
      </c>
      <c r="C206">
        <v>0</v>
      </c>
      <c r="E206" t="s">
        <v>482</v>
      </c>
      <c r="F206">
        <v>0</v>
      </c>
      <c r="G206">
        <v>0</v>
      </c>
      <c r="H206">
        <v>0</v>
      </c>
      <c r="I206">
        <v>0</v>
      </c>
    </row>
    <row r="207" spans="1:9" x14ac:dyDescent="0.25">
      <c r="A207" t="s">
        <v>483</v>
      </c>
      <c r="B207">
        <v>0</v>
      </c>
      <c r="C207">
        <v>0</v>
      </c>
      <c r="E207" t="s">
        <v>483</v>
      </c>
      <c r="F207">
        <v>0</v>
      </c>
      <c r="G207">
        <v>0</v>
      </c>
      <c r="H207">
        <v>0</v>
      </c>
      <c r="I207">
        <v>0</v>
      </c>
    </row>
    <row r="208" spans="1:9" x14ac:dyDescent="0.25">
      <c r="A208" t="s">
        <v>484</v>
      </c>
      <c r="B208">
        <v>0</v>
      </c>
      <c r="C208">
        <v>0</v>
      </c>
      <c r="E208" t="s">
        <v>484</v>
      </c>
      <c r="F208">
        <v>0</v>
      </c>
      <c r="G208">
        <v>0</v>
      </c>
      <c r="H208">
        <v>0</v>
      </c>
      <c r="I208">
        <v>0</v>
      </c>
    </row>
    <row r="209" spans="1:9" x14ac:dyDescent="0.25">
      <c r="A209" t="s">
        <v>485</v>
      </c>
      <c r="B209">
        <v>0</v>
      </c>
      <c r="C209">
        <v>0</v>
      </c>
      <c r="E209" t="s">
        <v>485</v>
      </c>
      <c r="F209">
        <v>0</v>
      </c>
      <c r="G209">
        <v>0</v>
      </c>
      <c r="H209">
        <v>0</v>
      </c>
      <c r="I209">
        <v>0</v>
      </c>
    </row>
    <row r="210" spans="1:9" x14ac:dyDescent="0.25">
      <c r="A210" t="s">
        <v>486</v>
      </c>
      <c r="B210">
        <v>0</v>
      </c>
      <c r="C210">
        <v>0</v>
      </c>
      <c r="E210" t="s">
        <v>486</v>
      </c>
      <c r="F210">
        <v>0</v>
      </c>
      <c r="G210">
        <v>0</v>
      </c>
      <c r="H210">
        <v>0</v>
      </c>
      <c r="I210">
        <v>0</v>
      </c>
    </row>
    <row r="211" spans="1:9" x14ac:dyDescent="0.25">
      <c r="A211" t="s">
        <v>487</v>
      </c>
      <c r="B211">
        <v>0</v>
      </c>
      <c r="C211">
        <v>0</v>
      </c>
      <c r="E211" t="s">
        <v>487</v>
      </c>
      <c r="F211">
        <v>0</v>
      </c>
      <c r="G211">
        <v>0</v>
      </c>
      <c r="H211">
        <v>0</v>
      </c>
      <c r="I211">
        <v>0</v>
      </c>
    </row>
    <row r="212" spans="1:9" x14ac:dyDescent="0.25">
      <c r="A212" t="s">
        <v>488</v>
      </c>
      <c r="B212">
        <v>0</v>
      </c>
      <c r="C212">
        <v>0</v>
      </c>
      <c r="E212" t="s">
        <v>488</v>
      </c>
      <c r="F212">
        <v>0</v>
      </c>
      <c r="G212">
        <v>0</v>
      </c>
      <c r="H212">
        <v>0</v>
      </c>
      <c r="I212">
        <v>0</v>
      </c>
    </row>
    <row r="213" spans="1:9" x14ac:dyDescent="0.25">
      <c r="A213" t="s">
        <v>489</v>
      </c>
      <c r="B213">
        <v>0</v>
      </c>
      <c r="C213">
        <v>0</v>
      </c>
      <c r="E213" t="s">
        <v>489</v>
      </c>
      <c r="F213">
        <v>0</v>
      </c>
      <c r="G213">
        <v>0</v>
      </c>
      <c r="H213">
        <v>0</v>
      </c>
      <c r="I213">
        <v>0</v>
      </c>
    </row>
    <row r="214" spans="1:9" x14ac:dyDescent="0.25">
      <c r="A214" t="s">
        <v>490</v>
      </c>
      <c r="B214">
        <v>0</v>
      </c>
      <c r="C214">
        <v>0</v>
      </c>
      <c r="E214" t="s">
        <v>490</v>
      </c>
      <c r="F214">
        <v>0</v>
      </c>
      <c r="G214">
        <v>0</v>
      </c>
      <c r="H214">
        <v>0</v>
      </c>
      <c r="I214">
        <v>0</v>
      </c>
    </row>
    <row r="215" spans="1:9" x14ac:dyDescent="0.25">
      <c r="A215" t="s">
        <v>491</v>
      </c>
      <c r="B215">
        <v>0</v>
      </c>
      <c r="C215">
        <v>0</v>
      </c>
      <c r="E215" t="s">
        <v>491</v>
      </c>
      <c r="F215">
        <v>0</v>
      </c>
      <c r="G215">
        <v>0</v>
      </c>
      <c r="H215">
        <v>0</v>
      </c>
      <c r="I215">
        <v>0</v>
      </c>
    </row>
    <row r="216" spans="1:9" x14ac:dyDescent="0.25">
      <c r="A216" t="s">
        <v>492</v>
      </c>
      <c r="B216">
        <v>0</v>
      </c>
      <c r="C216">
        <v>0</v>
      </c>
      <c r="E216" t="s">
        <v>492</v>
      </c>
      <c r="F216">
        <v>0</v>
      </c>
      <c r="G216">
        <v>0</v>
      </c>
      <c r="H216">
        <v>0</v>
      </c>
      <c r="I216">
        <v>0</v>
      </c>
    </row>
    <row r="217" spans="1:9" x14ac:dyDescent="0.25">
      <c r="A217" t="s">
        <v>493</v>
      </c>
      <c r="B217">
        <v>0</v>
      </c>
      <c r="C217">
        <v>0</v>
      </c>
      <c r="E217" t="s">
        <v>493</v>
      </c>
      <c r="F217">
        <v>0</v>
      </c>
      <c r="G217">
        <v>0</v>
      </c>
      <c r="H217">
        <v>0</v>
      </c>
      <c r="I217">
        <v>0</v>
      </c>
    </row>
    <row r="218" spans="1:9" x14ac:dyDescent="0.25">
      <c r="A218" t="s">
        <v>494</v>
      </c>
      <c r="B218">
        <v>0</v>
      </c>
      <c r="C218">
        <v>0</v>
      </c>
      <c r="E218" t="s">
        <v>494</v>
      </c>
      <c r="F218">
        <v>0</v>
      </c>
      <c r="G218">
        <v>0</v>
      </c>
      <c r="H218">
        <v>0</v>
      </c>
      <c r="I218">
        <v>0</v>
      </c>
    </row>
    <row r="219" spans="1:9" x14ac:dyDescent="0.25">
      <c r="A219" t="s">
        <v>495</v>
      </c>
      <c r="B219">
        <v>0</v>
      </c>
      <c r="C219">
        <v>0</v>
      </c>
      <c r="E219" t="s">
        <v>495</v>
      </c>
      <c r="F219">
        <v>0</v>
      </c>
      <c r="G219">
        <v>0</v>
      </c>
      <c r="H219">
        <v>0</v>
      </c>
      <c r="I219">
        <v>0</v>
      </c>
    </row>
    <row r="220" spans="1:9" x14ac:dyDescent="0.25">
      <c r="A220" t="s">
        <v>496</v>
      </c>
      <c r="B220">
        <v>0</v>
      </c>
      <c r="C220">
        <v>0</v>
      </c>
      <c r="E220" t="s">
        <v>496</v>
      </c>
      <c r="F220">
        <v>0</v>
      </c>
      <c r="G220">
        <v>0</v>
      </c>
      <c r="H220">
        <v>0</v>
      </c>
      <c r="I220">
        <v>0</v>
      </c>
    </row>
    <row r="221" spans="1:9" x14ac:dyDescent="0.25">
      <c r="A221" t="s">
        <v>497</v>
      </c>
      <c r="B221">
        <v>0</v>
      </c>
      <c r="C221">
        <v>0</v>
      </c>
      <c r="E221" t="s">
        <v>497</v>
      </c>
      <c r="F221">
        <v>0</v>
      </c>
      <c r="G221">
        <v>0</v>
      </c>
      <c r="H221">
        <v>0</v>
      </c>
      <c r="I221">
        <v>0</v>
      </c>
    </row>
    <row r="222" spans="1:9" x14ac:dyDescent="0.25">
      <c r="A222" t="s">
        <v>498</v>
      </c>
      <c r="B222">
        <v>0</v>
      </c>
      <c r="C222">
        <v>0</v>
      </c>
      <c r="E222" t="s">
        <v>498</v>
      </c>
      <c r="F222">
        <v>0</v>
      </c>
      <c r="G222">
        <v>0</v>
      </c>
      <c r="H222">
        <v>0</v>
      </c>
      <c r="I222">
        <v>0</v>
      </c>
    </row>
    <row r="223" spans="1:9" x14ac:dyDescent="0.25">
      <c r="A223" t="s">
        <v>499</v>
      </c>
      <c r="B223">
        <v>0</v>
      </c>
      <c r="C223">
        <v>0</v>
      </c>
      <c r="E223" t="s">
        <v>499</v>
      </c>
      <c r="F223">
        <v>0</v>
      </c>
      <c r="G223">
        <v>0</v>
      </c>
      <c r="H223">
        <v>0</v>
      </c>
      <c r="I223">
        <v>0</v>
      </c>
    </row>
    <row r="224" spans="1:9" x14ac:dyDescent="0.25">
      <c r="A224" t="s">
        <v>500</v>
      </c>
      <c r="B224">
        <v>0</v>
      </c>
      <c r="C224">
        <v>0</v>
      </c>
      <c r="E224" t="s">
        <v>500</v>
      </c>
      <c r="F224">
        <v>0</v>
      </c>
      <c r="G224">
        <v>0</v>
      </c>
      <c r="H224">
        <v>0</v>
      </c>
      <c r="I224">
        <v>0</v>
      </c>
    </row>
    <row r="225" spans="1:9" x14ac:dyDescent="0.25">
      <c r="A225" t="s">
        <v>501</v>
      </c>
      <c r="B225">
        <v>0</v>
      </c>
      <c r="C225">
        <v>0</v>
      </c>
      <c r="E225" t="s">
        <v>501</v>
      </c>
      <c r="F225">
        <v>0</v>
      </c>
      <c r="G225">
        <v>0</v>
      </c>
      <c r="H225">
        <v>0</v>
      </c>
      <c r="I225">
        <v>0</v>
      </c>
    </row>
    <row r="226" spans="1:9" x14ac:dyDescent="0.25">
      <c r="A226" t="s">
        <v>502</v>
      </c>
      <c r="B226">
        <v>0</v>
      </c>
      <c r="C226">
        <v>0</v>
      </c>
      <c r="E226" t="s">
        <v>502</v>
      </c>
      <c r="F226">
        <v>0</v>
      </c>
      <c r="G226">
        <v>0</v>
      </c>
      <c r="H226">
        <v>0</v>
      </c>
      <c r="I226">
        <v>0</v>
      </c>
    </row>
    <row r="227" spans="1:9" x14ac:dyDescent="0.25">
      <c r="A227" t="s">
        <v>503</v>
      </c>
      <c r="B227">
        <v>0</v>
      </c>
      <c r="C227">
        <v>0</v>
      </c>
      <c r="E227" t="s">
        <v>503</v>
      </c>
      <c r="F227">
        <v>0</v>
      </c>
      <c r="G227">
        <v>0</v>
      </c>
      <c r="H227">
        <v>0</v>
      </c>
      <c r="I227">
        <v>0</v>
      </c>
    </row>
    <row r="228" spans="1:9" x14ac:dyDescent="0.25">
      <c r="A228" t="s">
        <v>504</v>
      </c>
      <c r="B228">
        <v>0</v>
      </c>
      <c r="C228">
        <v>0</v>
      </c>
      <c r="E228" t="s">
        <v>504</v>
      </c>
      <c r="F228">
        <v>0</v>
      </c>
      <c r="G228">
        <v>0</v>
      </c>
      <c r="H228">
        <v>0</v>
      </c>
      <c r="I228">
        <v>0</v>
      </c>
    </row>
    <row r="229" spans="1:9" x14ac:dyDescent="0.25">
      <c r="A229" t="s">
        <v>505</v>
      </c>
      <c r="B229">
        <v>0</v>
      </c>
      <c r="C229">
        <v>0</v>
      </c>
      <c r="E229" t="s">
        <v>505</v>
      </c>
      <c r="F229">
        <v>0</v>
      </c>
      <c r="G229">
        <v>0</v>
      </c>
      <c r="H229">
        <v>0</v>
      </c>
      <c r="I229">
        <v>0</v>
      </c>
    </row>
    <row r="230" spans="1:9" x14ac:dyDescent="0.25">
      <c r="A230" t="s">
        <v>506</v>
      </c>
      <c r="B230">
        <v>0</v>
      </c>
      <c r="C230">
        <v>0</v>
      </c>
      <c r="E230" t="s">
        <v>506</v>
      </c>
      <c r="F230">
        <v>0</v>
      </c>
      <c r="G230">
        <v>0</v>
      </c>
      <c r="H230">
        <v>0</v>
      </c>
      <c r="I230">
        <v>0</v>
      </c>
    </row>
    <row r="231" spans="1:9" x14ac:dyDescent="0.25">
      <c r="A231" t="s">
        <v>507</v>
      </c>
      <c r="B231">
        <v>0</v>
      </c>
      <c r="C231">
        <v>0</v>
      </c>
      <c r="E231" t="s">
        <v>507</v>
      </c>
      <c r="F231">
        <v>0</v>
      </c>
      <c r="G231">
        <v>0</v>
      </c>
      <c r="H231">
        <v>0</v>
      </c>
      <c r="I231">
        <v>0</v>
      </c>
    </row>
    <row r="232" spans="1:9" x14ac:dyDescent="0.25">
      <c r="A232" t="s">
        <v>508</v>
      </c>
      <c r="B232">
        <v>0</v>
      </c>
      <c r="C232">
        <v>0</v>
      </c>
      <c r="E232" t="s">
        <v>508</v>
      </c>
      <c r="F232">
        <v>0</v>
      </c>
      <c r="G232">
        <v>0</v>
      </c>
      <c r="H232">
        <v>0</v>
      </c>
      <c r="I232">
        <v>0</v>
      </c>
    </row>
    <row r="233" spans="1:9" x14ac:dyDescent="0.25">
      <c r="A233" t="s">
        <v>509</v>
      </c>
      <c r="B233">
        <v>0</v>
      </c>
      <c r="C233">
        <v>0</v>
      </c>
      <c r="E233" t="s">
        <v>509</v>
      </c>
      <c r="F233">
        <v>0</v>
      </c>
      <c r="G233">
        <v>0</v>
      </c>
      <c r="H233">
        <v>0</v>
      </c>
      <c r="I233">
        <v>0</v>
      </c>
    </row>
    <row r="234" spans="1:9" x14ac:dyDescent="0.25">
      <c r="A234" t="s">
        <v>510</v>
      </c>
      <c r="B234">
        <v>0</v>
      </c>
      <c r="C234">
        <v>0</v>
      </c>
      <c r="E234" t="s">
        <v>510</v>
      </c>
      <c r="F234">
        <v>0</v>
      </c>
      <c r="G234">
        <v>0</v>
      </c>
      <c r="H234">
        <v>0</v>
      </c>
      <c r="I234">
        <v>0</v>
      </c>
    </row>
    <row r="235" spans="1:9" x14ac:dyDescent="0.25">
      <c r="A235" t="s">
        <v>511</v>
      </c>
      <c r="B235">
        <v>0</v>
      </c>
      <c r="C235">
        <v>0</v>
      </c>
      <c r="E235" t="s">
        <v>511</v>
      </c>
      <c r="F235">
        <v>0</v>
      </c>
      <c r="G235">
        <v>0</v>
      </c>
      <c r="H235">
        <v>0</v>
      </c>
      <c r="I235">
        <v>0</v>
      </c>
    </row>
    <row r="236" spans="1:9" x14ac:dyDescent="0.25">
      <c r="A236" t="s">
        <v>512</v>
      </c>
      <c r="B236">
        <v>0</v>
      </c>
      <c r="C236">
        <v>0</v>
      </c>
      <c r="E236" t="s">
        <v>512</v>
      </c>
      <c r="F236">
        <v>0</v>
      </c>
      <c r="G236">
        <v>0</v>
      </c>
      <c r="H236">
        <v>0</v>
      </c>
      <c r="I236">
        <v>0</v>
      </c>
    </row>
    <row r="237" spans="1:9" x14ac:dyDescent="0.25">
      <c r="A237" t="s">
        <v>513</v>
      </c>
      <c r="B237">
        <v>0</v>
      </c>
      <c r="C237">
        <v>0</v>
      </c>
      <c r="E237" t="s">
        <v>513</v>
      </c>
      <c r="F237">
        <v>0</v>
      </c>
      <c r="G237">
        <v>0</v>
      </c>
      <c r="H237">
        <v>0</v>
      </c>
      <c r="I237">
        <v>0</v>
      </c>
    </row>
    <row r="238" spans="1:9" x14ac:dyDescent="0.25">
      <c r="A238" t="s">
        <v>514</v>
      </c>
      <c r="B238">
        <v>0</v>
      </c>
      <c r="C238">
        <v>0</v>
      </c>
      <c r="E238" t="s">
        <v>514</v>
      </c>
      <c r="F238">
        <v>0</v>
      </c>
      <c r="G238">
        <v>0</v>
      </c>
      <c r="H238">
        <v>0</v>
      </c>
      <c r="I238">
        <v>0</v>
      </c>
    </row>
    <row r="239" spans="1:9" x14ac:dyDescent="0.25">
      <c r="A239" t="s">
        <v>515</v>
      </c>
      <c r="B239">
        <v>0</v>
      </c>
      <c r="C239">
        <v>0</v>
      </c>
      <c r="E239" t="s">
        <v>515</v>
      </c>
      <c r="F239">
        <v>0</v>
      </c>
      <c r="G239">
        <v>0</v>
      </c>
      <c r="H239">
        <v>0</v>
      </c>
      <c r="I239">
        <v>0</v>
      </c>
    </row>
    <row r="240" spans="1:9" x14ac:dyDescent="0.25">
      <c r="A240" t="s">
        <v>516</v>
      </c>
      <c r="B240">
        <v>0</v>
      </c>
      <c r="C240">
        <v>0</v>
      </c>
      <c r="E240" t="s">
        <v>516</v>
      </c>
      <c r="F240">
        <v>0</v>
      </c>
      <c r="G240">
        <v>0</v>
      </c>
      <c r="H240">
        <v>0</v>
      </c>
      <c r="I240">
        <v>0</v>
      </c>
    </row>
    <row r="241" spans="1:9" x14ac:dyDescent="0.25">
      <c r="A241" t="s">
        <v>517</v>
      </c>
      <c r="B241">
        <v>0</v>
      </c>
      <c r="C241">
        <v>0</v>
      </c>
      <c r="E241" t="s">
        <v>517</v>
      </c>
      <c r="F241">
        <v>0</v>
      </c>
      <c r="G241">
        <v>0</v>
      </c>
      <c r="H241">
        <v>0</v>
      </c>
      <c r="I241">
        <v>0</v>
      </c>
    </row>
    <row r="242" spans="1:9" x14ac:dyDescent="0.25">
      <c r="A242" t="s">
        <v>518</v>
      </c>
      <c r="B242">
        <v>0</v>
      </c>
      <c r="C242">
        <v>0</v>
      </c>
      <c r="E242" t="s">
        <v>518</v>
      </c>
      <c r="F242">
        <v>0</v>
      </c>
      <c r="G242">
        <v>0</v>
      </c>
      <c r="H242">
        <v>0</v>
      </c>
      <c r="I242">
        <v>0</v>
      </c>
    </row>
    <row r="243" spans="1:9" x14ac:dyDescent="0.25">
      <c r="A243" t="s">
        <v>519</v>
      </c>
      <c r="B243">
        <v>0</v>
      </c>
      <c r="C243">
        <v>0</v>
      </c>
      <c r="E243" t="s">
        <v>519</v>
      </c>
      <c r="F243">
        <v>0</v>
      </c>
      <c r="G243">
        <v>0</v>
      </c>
      <c r="H243">
        <v>0</v>
      </c>
      <c r="I243">
        <v>0</v>
      </c>
    </row>
    <row r="244" spans="1:9" x14ac:dyDescent="0.25">
      <c r="A244" t="s">
        <v>520</v>
      </c>
      <c r="B244">
        <v>0</v>
      </c>
      <c r="C244">
        <v>0</v>
      </c>
      <c r="E244" t="s">
        <v>520</v>
      </c>
      <c r="F244">
        <v>0</v>
      </c>
      <c r="G244">
        <v>0</v>
      </c>
      <c r="H244">
        <v>0</v>
      </c>
      <c r="I244">
        <v>0</v>
      </c>
    </row>
    <row r="245" spans="1:9" x14ac:dyDescent="0.25">
      <c r="A245" t="s">
        <v>521</v>
      </c>
      <c r="B245">
        <v>0</v>
      </c>
      <c r="C245">
        <v>0</v>
      </c>
      <c r="E245" t="s">
        <v>521</v>
      </c>
      <c r="F245">
        <v>0</v>
      </c>
      <c r="G245">
        <v>0</v>
      </c>
      <c r="H245">
        <v>0</v>
      </c>
      <c r="I245">
        <v>0</v>
      </c>
    </row>
    <row r="246" spans="1:9" x14ac:dyDescent="0.25">
      <c r="A246" t="s">
        <v>522</v>
      </c>
      <c r="B246">
        <v>0</v>
      </c>
      <c r="C246">
        <v>0</v>
      </c>
      <c r="E246" t="s">
        <v>522</v>
      </c>
      <c r="F246">
        <v>0</v>
      </c>
      <c r="G246">
        <v>0</v>
      </c>
      <c r="H246">
        <v>0</v>
      </c>
      <c r="I246">
        <v>0</v>
      </c>
    </row>
    <row r="247" spans="1:9" x14ac:dyDescent="0.25">
      <c r="A247" t="s">
        <v>523</v>
      </c>
      <c r="B247">
        <v>0</v>
      </c>
      <c r="C247">
        <v>0</v>
      </c>
      <c r="E247" t="s">
        <v>523</v>
      </c>
      <c r="F247">
        <v>0</v>
      </c>
      <c r="G247">
        <v>0</v>
      </c>
      <c r="H247">
        <v>0</v>
      </c>
      <c r="I247">
        <v>0</v>
      </c>
    </row>
    <row r="248" spans="1:9" x14ac:dyDescent="0.25">
      <c r="A248" t="s">
        <v>524</v>
      </c>
      <c r="B248">
        <v>0</v>
      </c>
      <c r="C248">
        <v>0</v>
      </c>
      <c r="E248" t="s">
        <v>524</v>
      </c>
      <c r="F248">
        <v>0</v>
      </c>
      <c r="G248">
        <v>0</v>
      </c>
      <c r="H248">
        <v>0</v>
      </c>
      <c r="I248">
        <v>0</v>
      </c>
    </row>
    <row r="249" spans="1:9" x14ac:dyDescent="0.25">
      <c r="A249" t="s">
        <v>525</v>
      </c>
      <c r="B249">
        <v>0</v>
      </c>
      <c r="C249">
        <v>0</v>
      </c>
      <c r="E249" t="s">
        <v>525</v>
      </c>
      <c r="F249">
        <v>0</v>
      </c>
      <c r="G249">
        <v>0</v>
      </c>
      <c r="H249">
        <v>0</v>
      </c>
      <c r="I249">
        <v>0</v>
      </c>
    </row>
    <row r="250" spans="1:9" x14ac:dyDescent="0.25">
      <c r="A250" t="s">
        <v>526</v>
      </c>
      <c r="B250">
        <v>0</v>
      </c>
      <c r="C250">
        <v>0</v>
      </c>
      <c r="E250" t="s">
        <v>526</v>
      </c>
      <c r="F250">
        <v>0</v>
      </c>
      <c r="G250">
        <v>0</v>
      </c>
      <c r="H250">
        <v>0</v>
      </c>
      <c r="I250">
        <v>0</v>
      </c>
    </row>
    <row r="251" spans="1:9" x14ac:dyDescent="0.25">
      <c r="A251" t="s">
        <v>527</v>
      </c>
      <c r="B251">
        <v>0</v>
      </c>
      <c r="C251">
        <v>0</v>
      </c>
      <c r="E251" t="s">
        <v>527</v>
      </c>
      <c r="F251">
        <v>0</v>
      </c>
      <c r="G251">
        <v>0</v>
      </c>
      <c r="H251">
        <v>0</v>
      </c>
      <c r="I251">
        <v>0</v>
      </c>
    </row>
    <row r="252" spans="1:9" x14ac:dyDescent="0.25">
      <c r="A252" t="s">
        <v>528</v>
      </c>
      <c r="B252">
        <v>0</v>
      </c>
      <c r="C252">
        <v>0</v>
      </c>
      <c r="E252" t="s">
        <v>528</v>
      </c>
      <c r="F252">
        <v>0</v>
      </c>
      <c r="G252">
        <v>0</v>
      </c>
      <c r="H252">
        <v>0</v>
      </c>
      <c r="I252">
        <v>0</v>
      </c>
    </row>
    <row r="253" spans="1:9" x14ac:dyDescent="0.25">
      <c r="A253" t="s">
        <v>529</v>
      </c>
      <c r="B253">
        <v>0</v>
      </c>
      <c r="C253">
        <v>0</v>
      </c>
      <c r="E253" t="s">
        <v>529</v>
      </c>
      <c r="F253">
        <v>0</v>
      </c>
      <c r="G253">
        <v>0</v>
      </c>
      <c r="H253">
        <v>0</v>
      </c>
      <c r="I253">
        <v>0</v>
      </c>
    </row>
    <row r="254" spans="1:9" x14ac:dyDescent="0.25">
      <c r="A254" t="s">
        <v>530</v>
      </c>
      <c r="B254">
        <v>0</v>
      </c>
      <c r="C254">
        <v>0</v>
      </c>
      <c r="E254" t="s">
        <v>530</v>
      </c>
      <c r="F254">
        <v>0</v>
      </c>
      <c r="G254">
        <v>0</v>
      </c>
      <c r="H254">
        <v>0</v>
      </c>
      <c r="I254">
        <v>0</v>
      </c>
    </row>
    <row r="255" spans="1:9" x14ac:dyDescent="0.25">
      <c r="A255" t="s">
        <v>531</v>
      </c>
      <c r="B255">
        <v>0</v>
      </c>
      <c r="C255">
        <v>0</v>
      </c>
      <c r="E255" t="s">
        <v>531</v>
      </c>
      <c r="F255">
        <v>0</v>
      </c>
      <c r="G255">
        <v>0</v>
      </c>
      <c r="H255">
        <v>0</v>
      </c>
      <c r="I255">
        <v>0</v>
      </c>
    </row>
    <row r="256" spans="1:9" x14ac:dyDescent="0.25">
      <c r="A256" t="s">
        <v>532</v>
      </c>
      <c r="B256">
        <v>0</v>
      </c>
      <c r="C256">
        <v>0</v>
      </c>
      <c r="E256" t="s">
        <v>532</v>
      </c>
      <c r="F256">
        <v>0</v>
      </c>
      <c r="G256">
        <v>0</v>
      </c>
      <c r="H256">
        <v>0</v>
      </c>
      <c r="I256">
        <v>0</v>
      </c>
    </row>
    <row r="257" spans="1:9" x14ac:dyDescent="0.25">
      <c r="A257" t="s">
        <v>533</v>
      </c>
      <c r="B257">
        <v>0</v>
      </c>
      <c r="C257">
        <v>0</v>
      </c>
      <c r="E257" t="s">
        <v>533</v>
      </c>
      <c r="F257">
        <v>0</v>
      </c>
      <c r="G257">
        <v>0</v>
      </c>
      <c r="H257">
        <v>0</v>
      </c>
      <c r="I257">
        <v>0</v>
      </c>
    </row>
    <row r="258" spans="1:9" x14ac:dyDescent="0.25">
      <c r="A258" t="s">
        <v>534</v>
      </c>
      <c r="B258">
        <v>0</v>
      </c>
      <c r="C258">
        <v>0</v>
      </c>
      <c r="E258" t="s">
        <v>534</v>
      </c>
      <c r="F258">
        <v>0</v>
      </c>
      <c r="G258">
        <v>0</v>
      </c>
      <c r="H258">
        <v>0</v>
      </c>
      <c r="I258">
        <v>0</v>
      </c>
    </row>
    <row r="259" spans="1:9" x14ac:dyDescent="0.25">
      <c r="A259" t="s">
        <v>535</v>
      </c>
      <c r="B259">
        <v>0</v>
      </c>
      <c r="C259">
        <v>0</v>
      </c>
      <c r="E259" t="s">
        <v>535</v>
      </c>
      <c r="F259">
        <v>0</v>
      </c>
      <c r="G259">
        <v>0</v>
      </c>
      <c r="H259">
        <v>0</v>
      </c>
      <c r="I259">
        <v>0</v>
      </c>
    </row>
    <row r="260" spans="1:9" x14ac:dyDescent="0.25">
      <c r="A260" t="s">
        <v>536</v>
      </c>
      <c r="B260">
        <v>0</v>
      </c>
      <c r="C260">
        <v>0</v>
      </c>
      <c r="E260" t="s">
        <v>536</v>
      </c>
      <c r="F260">
        <v>0</v>
      </c>
      <c r="G260">
        <v>0</v>
      </c>
      <c r="H260">
        <v>0</v>
      </c>
      <c r="I260">
        <v>0</v>
      </c>
    </row>
    <row r="261" spans="1:9" x14ac:dyDescent="0.25">
      <c r="A261" t="s">
        <v>537</v>
      </c>
      <c r="B261">
        <v>0</v>
      </c>
      <c r="C261">
        <v>0</v>
      </c>
      <c r="E261" t="s">
        <v>537</v>
      </c>
      <c r="F261">
        <v>0</v>
      </c>
      <c r="G261">
        <v>0</v>
      </c>
      <c r="H261">
        <v>0</v>
      </c>
      <c r="I261">
        <v>0</v>
      </c>
    </row>
    <row r="262" spans="1:9" x14ac:dyDescent="0.25">
      <c r="A262" t="s">
        <v>538</v>
      </c>
      <c r="B262">
        <v>0</v>
      </c>
      <c r="C262">
        <v>0</v>
      </c>
      <c r="E262" t="s">
        <v>538</v>
      </c>
      <c r="F262">
        <v>0</v>
      </c>
      <c r="G262">
        <v>0</v>
      </c>
      <c r="H262">
        <v>0</v>
      </c>
      <c r="I262">
        <v>0</v>
      </c>
    </row>
    <row r="263" spans="1:9" x14ac:dyDescent="0.25">
      <c r="A263" t="s">
        <v>539</v>
      </c>
      <c r="B263">
        <v>0</v>
      </c>
      <c r="C263">
        <v>0</v>
      </c>
      <c r="E263" t="s">
        <v>539</v>
      </c>
      <c r="F263">
        <v>0</v>
      </c>
      <c r="G263">
        <v>0</v>
      </c>
      <c r="H263">
        <v>0</v>
      </c>
      <c r="I263">
        <v>0</v>
      </c>
    </row>
    <row r="264" spans="1:9" x14ac:dyDescent="0.25">
      <c r="A264" t="s">
        <v>540</v>
      </c>
      <c r="B264">
        <v>0</v>
      </c>
      <c r="C264">
        <v>0</v>
      </c>
      <c r="E264" t="s">
        <v>540</v>
      </c>
      <c r="F264">
        <v>0</v>
      </c>
      <c r="G264">
        <v>0</v>
      </c>
      <c r="H264">
        <v>0</v>
      </c>
      <c r="I264">
        <v>0</v>
      </c>
    </row>
    <row r="265" spans="1:9" x14ac:dyDescent="0.25">
      <c r="A265" t="s">
        <v>541</v>
      </c>
      <c r="B265">
        <v>0</v>
      </c>
      <c r="C265">
        <v>0</v>
      </c>
      <c r="E265" t="s">
        <v>541</v>
      </c>
      <c r="F265">
        <v>0</v>
      </c>
      <c r="G265">
        <v>0</v>
      </c>
      <c r="H265">
        <v>0</v>
      </c>
      <c r="I265">
        <v>0</v>
      </c>
    </row>
    <row r="266" spans="1:9" x14ac:dyDescent="0.25">
      <c r="A266" t="s">
        <v>542</v>
      </c>
      <c r="B266">
        <v>0</v>
      </c>
      <c r="C266">
        <v>0</v>
      </c>
      <c r="E266" t="s">
        <v>542</v>
      </c>
      <c r="F266">
        <v>0</v>
      </c>
      <c r="G266">
        <v>0</v>
      </c>
      <c r="H266">
        <v>0</v>
      </c>
      <c r="I266">
        <v>0</v>
      </c>
    </row>
    <row r="267" spans="1:9" x14ac:dyDescent="0.25">
      <c r="A267" t="s">
        <v>543</v>
      </c>
      <c r="B267">
        <v>0</v>
      </c>
      <c r="C267">
        <v>0</v>
      </c>
      <c r="E267" t="s">
        <v>543</v>
      </c>
      <c r="F267">
        <v>0</v>
      </c>
      <c r="G267">
        <v>0</v>
      </c>
      <c r="H267">
        <v>0</v>
      </c>
      <c r="I267">
        <v>0</v>
      </c>
    </row>
    <row r="268" spans="1:9" x14ac:dyDescent="0.25">
      <c r="A268" t="s">
        <v>544</v>
      </c>
      <c r="B268">
        <v>0</v>
      </c>
      <c r="C268">
        <v>0</v>
      </c>
      <c r="E268" t="s">
        <v>544</v>
      </c>
      <c r="F268">
        <v>0</v>
      </c>
      <c r="G268">
        <v>0</v>
      </c>
      <c r="H268">
        <v>0</v>
      </c>
      <c r="I268">
        <v>0</v>
      </c>
    </row>
    <row r="269" spans="1:9" x14ac:dyDescent="0.25">
      <c r="A269" t="s">
        <v>545</v>
      </c>
      <c r="B269">
        <v>0</v>
      </c>
      <c r="C269">
        <v>0</v>
      </c>
      <c r="E269" t="s">
        <v>545</v>
      </c>
      <c r="F269">
        <v>0</v>
      </c>
      <c r="G269">
        <v>0</v>
      </c>
      <c r="H269">
        <v>0</v>
      </c>
      <c r="I269">
        <v>0</v>
      </c>
    </row>
    <row r="270" spans="1:9" x14ac:dyDescent="0.25">
      <c r="A270" t="s">
        <v>546</v>
      </c>
      <c r="B270">
        <v>0</v>
      </c>
      <c r="C270">
        <v>0</v>
      </c>
      <c r="E270" t="s">
        <v>546</v>
      </c>
      <c r="F270">
        <v>0</v>
      </c>
      <c r="G270">
        <v>0</v>
      </c>
      <c r="H270">
        <v>0</v>
      </c>
      <c r="I270">
        <v>0</v>
      </c>
    </row>
    <row r="271" spans="1:9" x14ac:dyDescent="0.25">
      <c r="A271" t="s">
        <v>547</v>
      </c>
      <c r="B271">
        <v>0</v>
      </c>
      <c r="C271">
        <v>0</v>
      </c>
      <c r="E271" t="s">
        <v>547</v>
      </c>
      <c r="F271">
        <v>0</v>
      </c>
      <c r="G271">
        <v>0</v>
      </c>
      <c r="H271">
        <v>0</v>
      </c>
      <c r="I271">
        <v>0</v>
      </c>
    </row>
    <row r="272" spans="1:9" x14ac:dyDescent="0.25">
      <c r="A272" t="s">
        <v>548</v>
      </c>
      <c r="B272">
        <v>0</v>
      </c>
      <c r="C272">
        <v>0</v>
      </c>
      <c r="E272" t="s">
        <v>548</v>
      </c>
      <c r="F272">
        <v>0</v>
      </c>
      <c r="G272">
        <v>0</v>
      </c>
      <c r="H272">
        <v>0</v>
      </c>
      <c r="I272">
        <v>0</v>
      </c>
    </row>
    <row r="273" spans="1:9" x14ac:dyDescent="0.25">
      <c r="A273" t="s">
        <v>549</v>
      </c>
      <c r="B273">
        <v>0</v>
      </c>
      <c r="C273">
        <v>0</v>
      </c>
      <c r="E273" t="s">
        <v>549</v>
      </c>
      <c r="F273">
        <v>0</v>
      </c>
      <c r="G273">
        <v>0</v>
      </c>
      <c r="H273">
        <v>0</v>
      </c>
      <c r="I273">
        <v>0</v>
      </c>
    </row>
    <row r="274" spans="1:9" x14ac:dyDescent="0.25">
      <c r="A274" t="s">
        <v>550</v>
      </c>
      <c r="B274">
        <v>0</v>
      </c>
      <c r="C274">
        <v>0</v>
      </c>
      <c r="E274" t="s">
        <v>550</v>
      </c>
      <c r="F274">
        <v>0</v>
      </c>
      <c r="G274">
        <v>0</v>
      </c>
      <c r="H274">
        <v>0</v>
      </c>
      <c r="I274">
        <v>0</v>
      </c>
    </row>
    <row r="275" spans="1:9" x14ac:dyDescent="0.25">
      <c r="A275" t="s">
        <v>551</v>
      </c>
      <c r="B275">
        <v>0</v>
      </c>
      <c r="C275">
        <v>0</v>
      </c>
      <c r="E275" t="s">
        <v>551</v>
      </c>
      <c r="F275">
        <v>0</v>
      </c>
      <c r="G275">
        <v>0</v>
      </c>
      <c r="H275">
        <v>0</v>
      </c>
      <c r="I275">
        <v>0</v>
      </c>
    </row>
    <row r="276" spans="1:9" x14ac:dyDescent="0.25">
      <c r="A276" t="s">
        <v>552</v>
      </c>
      <c r="B276">
        <v>0</v>
      </c>
      <c r="C276">
        <v>0</v>
      </c>
      <c r="E276" t="s">
        <v>552</v>
      </c>
      <c r="F276">
        <v>0</v>
      </c>
      <c r="G276">
        <v>0</v>
      </c>
      <c r="H276">
        <v>0</v>
      </c>
      <c r="I276">
        <v>0</v>
      </c>
    </row>
    <row r="277" spans="1:9" x14ac:dyDescent="0.25">
      <c r="A277" t="s">
        <v>553</v>
      </c>
      <c r="B277">
        <v>0</v>
      </c>
      <c r="C277">
        <v>0</v>
      </c>
      <c r="E277" t="s">
        <v>553</v>
      </c>
      <c r="F277">
        <v>0</v>
      </c>
      <c r="G277">
        <v>0</v>
      </c>
      <c r="H277">
        <v>0</v>
      </c>
      <c r="I277">
        <v>0</v>
      </c>
    </row>
    <row r="278" spans="1:9" x14ac:dyDescent="0.25">
      <c r="A278" t="s">
        <v>554</v>
      </c>
      <c r="B278">
        <v>0</v>
      </c>
      <c r="C278">
        <v>0</v>
      </c>
      <c r="E278" t="s">
        <v>554</v>
      </c>
      <c r="F278">
        <v>0</v>
      </c>
      <c r="G278">
        <v>0</v>
      </c>
      <c r="H278">
        <v>0</v>
      </c>
      <c r="I278">
        <v>0</v>
      </c>
    </row>
    <row r="279" spans="1:9" x14ac:dyDescent="0.25">
      <c r="A279" t="s">
        <v>555</v>
      </c>
      <c r="B279">
        <v>0</v>
      </c>
      <c r="C279">
        <v>0</v>
      </c>
      <c r="E279" t="s">
        <v>555</v>
      </c>
      <c r="F279">
        <v>0</v>
      </c>
      <c r="G279">
        <v>0</v>
      </c>
      <c r="H279">
        <v>0</v>
      </c>
      <c r="I279">
        <v>0</v>
      </c>
    </row>
    <row r="280" spans="1:9" x14ac:dyDescent="0.25">
      <c r="A280" t="s">
        <v>556</v>
      </c>
      <c r="B280">
        <v>0</v>
      </c>
      <c r="C280">
        <v>0</v>
      </c>
      <c r="E280" t="s">
        <v>556</v>
      </c>
      <c r="F280">
        <v>0</v>
      </c>
      <c r="G280">
        <v>0</v>
      </c>
      <c r="H280">
        <v>0</v>
      </c>
      <c r="I280">
        <v>0</v>
      </c>
    </row>
    <row r="281" spans="1:9" x14ac:dyDescent="0.25">
      <c r="A281" t="s">
        <v>557</v>
      </c>
      <c r="B281">
        <v>0</v>
      </c>
      <c r="C281">
        <v>0</v>
      </c>
      <c r="E281" t="s">
        <v>557</v>
      </c>
      <c r="F281">
        <v>0</v>
      </c>
      <c r="G281">
        <v>0</v>
      </c>
      <c r="H281">
        <v>0</v>
      </c>
      <c r="I281">
        <v>0</v>
      </c>
    </row>
    <row r="282" spans="1:9" x14ac:dyDescent="0.25">
      <c r="A282" t="s">
        <v>558</v>
      </c>
      <c r="B282">
        <v>0</v>
      </c>
      <c r="C282">
        <v>0</v>
      </c>
      <c r="E282" t="s">
        <v>558</v>
      </c>
      <c r="F282">
        <v>0</v>
      </c>
      <c r="G282">
        <v>0</v>
      </c>
      <c r="H282">
        <v>0</v>
      </c>
      <c r="I282">
        <v>0</v>
      </c>
    </row>
    <row r="283" spans="1:9" x14ac:dyDescent="0.25">
      <c r="A283" t="s">
        <v>559</v>
      </c>
      <c r="B283">
        <v>0</v>
      </c>
      <c r="C283">
        <v>0</v>
      </c>
      <c r="E283" t="s">
        <v>559</v>
      </c>
      <c r="F283">
        <v>0</v>
      </c>
      <c r="G283">
        <v>0</v>
      </c>
      <c r="H283">
        <v>0</v>
      </c>
      <c r="I283">
        <v>0</v>
      </c>
    </row>
    <row r="284" spans="1:9" x14ac:dyDescent="0.25">
      <c r="A284" t="s">
        <v>560</v>
      </c>
      <c r="B284">
        <v>0</v>
      </c>
      <c r="C284">
        <v>0</v>
      </c>
      <c r="E284" t="s">
        <v>560</v>
      </c>
      <c r="F284">
        <v>0</v>
      </c>
      <c r="G284">
        <v>0</v>
      </c>
      <c r="H284">
        <v>0</v>
      </c>
      <c r="I284">
        <v>0</v>
      </c>
    </row>
    <row r="285" spans="1:9" x14ac:dyDescent="0.25">
      <c r="A285" t="s">
        <v>561</v>
      </c>
      <c r="B285">
        <v>0</v>
      </c>
      <c r="C285">
        <v>0</v>
      </c>
      <c r="E285" t="s">
        <v>561</v>
      </c>
      <c r="F285">
        <v>0</v>
      </c>
      <c r="G285">
        <v>0</v>
      </c>
      <c r="H285">
        <v>0</v>
      </c>
      <c r="I285">
        <v>0</v>
      </c>
    </row>
    <row r="286" spans="1:9" x14ac:dyDescent="0.25">
      <c r="A286" t="s">
        <v>562</v>
      </c>
      <c r="B286">
        <v>0</v>
      </c>
      <c r="C286">
        <v>0</v>
      </c>
      <c r="E286" t="s">
        <v>562</v>
      </c>
      <c r="F286">
        <v>0</v>
      </c>
      <c r="G286">
        <v>0</v>
      </c>
      <c r="H286">
        <v>0</v>
      </c>
      <c r="I286">
        <v>0</v>
      </c>
    </row>
    <row r="287" spans="1:9" x14ac:dyDescent="0.25">
      <c r="A287" t="s">
        <v>563</v>
      </c>
      <c r="B287">
        <v>0</v>
      </c>
      <c r="C287">
        <v>0</v>
      </c>
      <c r="E287" t="s">
        <v>563</v>
      </c>
      <c r="F287">
        <v>0</v>
      </c>
      <c r="G287">
        <v>0</v>
      </c>
      <c r="H287">
        <v>0</v>
      </c>
      <c r="I287">
        <v>0</v>
      </c>
    </row>
    <row r="288" spans="1:9" x14ac:dyDescent="0.25">
      <c r="A288" t="s">
        <v>564</v>
      </c>
      <c r="B288">
        <v>0</v>
      </c>
      <c r="C288">
        <v>0</v>
      </c>
      <c r="E288" t="s">
        <v>564</v>
      </c>
      <c r="F288">
        <v>0</v>
      </c>
      <c r="G288">
        <v>0</v>
      </c>
      <c r="H288">
        <v>0</v>
      </c>
      <c r="I288">
        <v>0</v>
      </c>
    </row>
    <row r="289" spans="1:9" x14ac:dyDescent="0.25">
      <c r="A289" t="s">
        <v>565</v>
      </c>
      <c r="B289">
        <v>0</v>
      </c>
      <c r="C289">
        <v>0</v>
      </c>
      <c r="E289" t="s">
        <v>565</v>
      </c>
      <c r="F289">
        <v>0</v>
      </c>
      <c r="G289">
        <v>0</v>
      </c>
      <c r="H289">
        <v>0</v>
      </c>
      <c r="I289">
        <v>0</v>
      </c>
    </row>
    <row r="290" spans="1:9" x14ac:dyDescent="0.25">
      <c r="A290" t="s">
        <v>566</v>
      </c>
      <c r="B290">
        <v>0</v>
      </c>
      <c r="C290">
        <v>0</v>
      </c>
      <c r="E290" t="s">
        <v>566</v>
      </c>
      <c r="F290">
        <v>0</v>
      </c>
      <c r="G290">
        <v>0</v>
      </c>
      <c r="H290">
        <v>0</v>
      </c>
      <c r="I290">
        <v>0</v>
      </c>
    </row>
    <row r="291" spans="1:9" x14ac:dyDescent="0.25">
      <c r="A291" t="s">
        <v>567</v>
      </c>
      <c r="B291">
        <v>0</v>
      </c>
      <c r="C291">
        <v>0</v>
      </c>
      <c r="E291" t="s">
        <v>567</v>
      </c>
      <c r="F291">
        <v>0</v>
      </c>
      <c r="G291">
        <v>0</v>
      </c>
      <c r="H291">
        <v>0</v>
      </c>
      <c r="I291">
        <v>0</v>
      </c>
    </row>
    <row r="292" spans="1:9" x14ac:dyDescent="0.25">
      <c r="A292" t="s">
        <v>568</v>
      </c>
      <c r="B292">
        <v>0</v>
      </c>
      <c r="C292">
        <v>0</v>
      </c>
      <c r="E292" t="s">
        <v>568</v>
      </c>
      <c r="F292">
        <v>0</v>
      </c>
      <c r="G292">
        <v>0</v>
      </c>
      <c r="H292">
        <v>0</v>
      </c>
      <c r="I292">
        <v>0</v>
      </c>
    </row>
    <row r="293" spans="1:9" x14ac:dyDescent="0.25">
      <c r="A293" t="s">
        <v>569</v>
      </c>
      <c r="B293">
        <v>0</v>
      </c>
      <c r="C293">
        <v>0</v>
      </c>
      <c r="E293" t="s">
        <v>569</v>
      </c>
      <c r="F293">
        <v>0</v>
      </c>
      <c r="G293">
        <v>0</v>
      </c>
      <c r="H293">
        <v>0</v>
      </c>
      <c r="I293">
        <v>0</v>
      </c>
    </row>
    <row r="294" spans="1:9" x14ac:dyDescent="0.25">
      <c r="A294" t="s">
        <v>570</v>
      </c>
      <c r="B294">
        <v>0</v>
      </c>
      <c r="C294">
        <v>0</v>
      </c>
      <c r="E294" t="s">
        <v>570</v>
      </c>
      <c r="F294">
        <v>0</v>
      </c>
      <c r="G294">
        <v>0</v>
      </c>
      <c r="H294">
        <v>0</v>
      </c>
      <c r="I294">
        <v>0</v>
      </c>
    </row>
    <row r="295" spans="1:9" x14ac:dyDescent="0.25">
      <c r="A295" t="s">
        <v>571</v>
      </c>
      <c r="B295">
        <v>0</v>
      </c>
      <c r="C295">
        <v>0</v>
      </c>
      <c r="E295" t="s">
        <v>571</v>
      </c>
      <c r="F295">
        <v>0</v>
      </c>
      <c r="G295">
        <v>0</v>
      </c>
      <c r="H295">
        <v>0</v>
      </c>
      <c r="I295">
        <v>0</v>
      </c>
    </row>
    <row r="296" spans="1:9" x14ac:dyDescent="0.25">
      <c r="A296" t="s">
        <v>572</v>
      </c>
      <c r="B296">
        <v>0</v>
      </c>
      <c r="C296">
        <v>0</v>
      </c>
      <c r="E296" t="s">
        <v>572</v>
      </c>
      <c r="F296">
        <v>0</v>
      </c>
      <c r="G296">
        <v>0</v>
      </c>
      <c r="H296">
        <v>0</v>
      </c>
      <c r="I296">
        <v>0</v>
      </c>
    </row>
    <row r="297" spans="1:9" x14ac:dyDescent="0.25">
      <c r="A297" t="s">
        <v>573</v>
      </c>
      <c r="B297">
        <v>0</v>
      </c>
      <c r="C297">
        <v>0</v>
      </c>
      <c r="E297" t="s">
        <v>573</v>
      </c>
      <c r="F297">
        <v>0</v>
      </c>
      <c r="G297">
        <v>0</v>
      </c>
      <c r="H297">
        <v>0</v>
      </c>
      <c r="I297">
        <v>0</v>
      </c>
    </row>
    <row r="298" spans="1:9" x14ac:dyDescent="0.25">
      <c r="A298" t="s">
        <v>574</v>
      </c>
      <c r="B298">
        <v>0</v>
      </c>
      <c r="C298">
        <v>0</v>
      </c>
      <c r="E298" t="s">
        <v>574</v>
      </c>
      <c r="F298">
        <v>0</v>
      </c>
      <c r="G298">
        <v>0</v>
      </c>
      <c r="H298">
        <v>0</v>
      </c>
      <c r="I298">
        <v>0</v>
      </c>
    </row>
    <row r="299" spans="1:9" x14ac:dyDescent="0.25">
      <c r="A299" t="s">
        <v>575</v>
      </c>
      <c r="B299">
        <v>0</v>
      </c>
      <c r="C299">
        <v>0</v>
      </c>
      <c r="E299" t="s">
        <v>575</v>
      </c>
      <c r="F299">
        <v>0</v>
      </c>
      <c r="G299">
        <v>0</v>
      </c>
      <c r="H299">
        <v>0</v>
      </c>
      <c r="I299">
        <v>0</v>
      </c>
    </row>
    <row r="300" spans="1:9" x14ac:dyDescent="0.25">
      <c r="A300" t="s">
        <v>576</v>
      </c>
      <c r="B300">
        <v>0</v>
      </c>
      <c r="C300">
        <v>0</v>
      </c>
      <c r="E300" t="s">
        <v>576</v>
      </c>
      <c r="F300">
        <v>0</v>
      </c>
      <c r="G300">
        <v>0</v>
      </c>
      <c r="H300">
        <v>0</v>
      </c>
      <c r="I300">
        <v>0</v>
      </c>
    </row>
    <row r="301" spans="1:9" x14ac:dyDescent="0.25">
      <c r="A301" t="s">
        <v>577</v>
      </c>
      <c r="B301">
        <v>0</v>
      </c>
      <c r="C301">
        <v>0</v>
      </c>
      <c r="E301" t="s">
        <v>577</v>
      </c>
      <c r="F301">
        <v>0</v>
      </c>
      <c r="G301">
        <v>0</v>
      </c>
      <c r="H301">
        <v>0</v>
      </c>
      <c r="I301">
        <v>0</v>
      </c>
    </row>
    <row r="302" spans="1:9" x14ac:dyDescent="0.25">
      <c r="A302" t="s">
        <v>578</v>
      </c>
      <c r="B302">
        <v>0</v>
      </c>
      <c r="C302">
        <v>0</v>
      </c>
      <c r="E302" t="s">
        <v>578</v>
      </c>
      <c r="F302">
        <v>0</v>
      </c>
      <c r="G302">
        <v>0</v>
      </c>
      <c r="H302">
        <v>0</v>
      </c>
      <c r="I302">
        <v>0</v>
      </c>
    </row>
    <row r="303" spans="1:9" x14ac:dyDescent="0.25">
      <c r="A303" t="s">
        <v>579</v>
      </c>
      <c r="B303">
        <v>0</v>
      </c>
      <c r="C303">
        <v>0</v>
      </c>
      <c r="E303" t="s">
        <v>579</v>
      </c>
      <c r="F303">
        <v>0</v>
      </c>
      <c r="G303">
        <v>0</v>
      </c>
      <c r="H303">
        <v>0</v>
      </c>
      <c r="I303">
        <v>0</v>
      </c>
    </row>
    <row r="304" spans="1:9" x14ac:dyDescent="0.25">
      <c r="A304" t="s">
        <v>580</v>
      </c>
      <c r="B304">
        <v>0</v>
      </c>
      <c r="C304">
        <v>0</v>
      </c>
      <c r="E304" t="s">
        <v>580</v>
      </c>
      <c r="F304">
        <v>0</v>
      </c>
      <c r="G304">
        <v>0</v>
      </c>
      <c r="H304">
        <v>0</v>
      </c>
      <c r="I304">
        <v>0</v>
      </c>
    </row>
    <row r="305" spans="1:9" x14ac:dyDescent="0.25">
      <c r="A305" t="s">
        <v>581</v>
      </c>
      <c r="B305">
        <v>0</v>
      </c>
      <c r="C305">
        <v>0</v>
      </c>
      <c r="E305" t="s">
        <v>581</v>
      </c>
      <c r="F305">
        <v>0</v>
      </c>
      <c r="G305">
        <v>0</v>
      </c>
      <c r="H305">
        <v>0</v>
      </c>
      <c r="I305">
        <v>0</v>
      </c>
    </row>
    <row r="306" spans="1:9" x14ac:dyDescent="0.25">
      <c r="A306" t="s">
        <v>582</v>
      </c>
      <c r="B306">
        <v>0</v>
      </c>
      <c r="C306">
        <v>0</v>
      </c>
      <c r="E306" t="s">
        <v>582</v>
      </c>
      <c r="F306">
        <v>0</v>
      </c>
      <c r="G306">
        <v>0</v>
      </c>
      <c r="H306">
        <v>0</v>
      </c>
      <c r="I306">
        <v>0</v>
      </c>
    </row>
    <row r="307" spans="1:9" x14ac:dyDescent="0.25">
      <c r="A307" t="s">
        <v>583</v>
      </c>
      <c r="B307">
        <v>0</v>
      </c>
      <c r="C307">
        <v>0</v>
      </c>
      <c r="E307" t="s">
        <v>583</v>
      </c>
      <c r="F307">
        <v>0</v>
      </c>
      <c r="G307">
        <v>0</v>
      </c>
      <c r="H307">
        <v>0</v>
      </c>
      <c r="I307">
        <v>0</v>
      </c>
    </row>
    <row r="308" spans="1:9" x14ac:dyDescent="0.25">
      <c r="A308" t="s">
        <v>584</v>
      </c>
      <c r="B308">
        <v>0</v>
      </c>
      <c r="C308">
        <v>0</v>
      </c>
      <c r="E308" t="s">
        <v>584</v>
      </c>
      <c r="F308">
        <v>0</v>
      </c>
      <c r="G308">
        <v>0</v>
      </c>
      <c r="H308">
        <v>0</v>
      </c>
      <c r="I308">
        <v>0</v>
      </c>
    </row>
    <row r="309" spans="1:9" x14ac:dyDescent="0.25">
      <c r="A309" t="s">
        <v>585</v>
      </c>
      <c r="B309">
        <v>0</v>
      </c>
      <c r="C309">
        <v>0</v>
      </c>
      <c r="E309" t="s">
        <v>585</v>
      </c>
      <c r="F309">
        <v>0</v>
      </c>
      <c r="G309">
        <v>0</v>
      </c>
      <c r="H309">
        <v>0</v>
      </c>
      <c r="I309">
        <v>0</v>
      </c>
    </row>
    <row r="310" spans="1:9" x14ac:dyDescent="0.25">
      <c r="A310" t="s">
        <v>586</v>
      </c>
      <c r="B310">
        <v>0</v>
      </c>
      <c r="C310">
        <v>0</v>
      </c>
      <c r="E310" t="s">
        <v>586</v>
      </c>
      <c r="F310">
        <v>0</v>
      </c>
      <c r="G310">
        <v>0</v>
      </c>
      <c r="H310">
        <v>0</v>
      </c>
      <c r="I310">
        <v>0</v>
      </c>
    </row>
    <row r="311" spans="1:9" x14ac:dyDescent="0.25">
      <c r="A311" t="s">
        <v>587</v>
      </c>
      <c r="B311">
        <v>0</v>
      </c>
      <c r="C311">
        <v>0</v>
      </c>
      <c r="E311" t="s">
        <v>587</v>
      </c>
      <c r="F311">
        <v>0</v>
      </c>
      <c r="G311">
        <v>0</v>
      </c>
      <c r="H311">
        <v>0</v>
      </c>
      <c r="I311">
        <v>0</v>
      </c>
    </row>
    <row r="312" spans="1:9" x14ac:dyDescent="0.25">
      <c r="A312" t="s">
        <v>588</v>
      </c>
      <c r="B312">
        <v>0</v>
      </c>
      <c r="C312">
        <v>0</v>
      </c>
      <c r="E312" t="s">
        <v>588</v>
      </c>
      <c r="F312">
        <v>0</v>
      </c>
      <c r="G312">
        <v>0</v>
      </c>
      <c r="H312">
        <v>0</v>
      </c>
      <c r="I312">
        <v>0</v>
      </c>
    </row>
    <row r="313" spans="1:9" x14ac:dyDescent="0.25">
      <c r="A313" t="s">
        <v>589</v>
      </c>
      <c r="B313">
        <v>0</v>
      </c>
      <c r="C313">
        <v>0</v>
      </c>
      <c r="E313" t="s">
        <v>589</v>
      </c>
      <c r="F313">
        <v>0</v>
      </c>
      <c r="G313">
        <v>0</v>
      </c>
      <c r="H313">
        <v>0</v>
      </c>
      <c r="I313">
        <v>0</v>
      </c>
    </row>
    <row r="314" spans="1:9" x14ac:dyDescent="0.25">
      <c r="A314" t="s">
        <v>590</v>
      </c>
      <c r="B314">
        <v>0</v>
      </c>
      <c r="C314">
        <v>0</v>
      </c>
      <c r="E314" t="s">
        <v>590</v>
      </c>
      <c r="F314">
        <v>0</v>
      </c>
      <c r="G314">
        <v>0</v>
      </c>
      <c r="H314">
        <v>0</v>
      </c>
      <c r="I314">
        <v>0</v>
      </c>
    </row>
    <row r="315" spans="1:9" x14ac:dyDescent="0.25">
      <c r="A315" t="s">
        <v>591</v>
      </c>
      <c r="B315">
        <v>0</v>
      </c>
      <c r="C315">
        <v>0</v>
      </c>
      <c r="E315" t="s">
        <v>591</v>
      </c>
      <c r="F315">
        <v>0</v>
      </c>
      <c r="G315">
        <v>0</v>
      </c>
      <c r="H315">
        <v>0</v>
      </c>
      <c r="I315">
        <v>0</v>
      </c>
    </row>
    <row r="316" spans="1:9" x14ac:dyDescent="0.25">
      <c r="A316" t="s">
        <v>592</v>
      </c>
      <c r="B316">
        <v>0</v>
      </c>
      <c r="C316">
        <v>0</v>
      </c>
      <c r="E316" t="s">
        <v>592</v>
      </c>
      <c r="F316">
        <v>0</v>
      </c>
      <c r="G316">
        <v>0</v>
      </c>
      <c r="H316">
        <v>0</v>
      </c>
      <c r="I316">
        <v>0</v>
      </c>
    </row>
    <row r="317" spans="1:9" x14ac:dyDescent="0.25">
      <c r="A317" t="s">
        <v>593</v>
      </c>
      <c r="B317">
        <v>0</v>
      </c>
      <c r="C317">
        <v>0</v>
      </c>
      <c r="E317" t="s">
        <v>593</v>
      </c>
      <c r="F317">
        <v>0</v>
      </c>
      <c r="G317">
        <v>0</v>
      </c>
      <c r="H317">
        <v>0</v>
      </c>
      <c r="I317">
        <v>0</v>
      </c>
    </row>
    <row r="318" spans="1:9" x14ac:dyDescent="0.25">
      <c r="A318" t="s">
        <v>594</v>
      </c>
      <c r="B318">
        <v>0</v>
      </c>
      <c r="C318">
        <v>0</v>
      </c>
      <c r="E318" t="s">
        <v>594</v>
      </c>
      <c r="F318">
        <v>0</v>
      </c>
      <c r="G318">
        <v>0</v>
      </c>
      <c r="H318">
        <v>0</v>
      </c>
      <c r="I318">
        <v>0</v>
      </c>
    </row>
    <row r="319" spans="1:9" x14ac:dyDescent="0.25">
      <c r="A319" t="s">
        <v>595</v>
      </c>
      <c r="B319">
        <v>0</v>
      </c>
      <c r="C319">
        <v>0</v>
      </c>
      <c r="E319" t="s">
        <v>595</v>
      </c>
      <c r="F319">
        <v>0</v>
      </c>
      <c r="G319">
        <v>0</v>
      </c>
      <c r="H319">
        <v>0</v>
      </c>
      <c r="I319">
        <v>0</v>
      </c>
    </row>
    <row r="320" spans="1:9" x14ac:dyDescent="0.25">
      <c r="A320" t="s">
        <v>596</v>
      </c>
      <c r="B320">
        <v>0</v>
      </c>
      <c r="C320">
        <v>0</v>
      </c>
      <c r="E320" t="s">
        <v>596</v>
      </c>
      <c r="F320">
        <v>0</v>
      </c>
      <c r="G320">
        <v>0</v>
      </c>
      <c r="H320">
        <v>0</v>
      </c>
      <c r="I320">
        <v>0</v>
      </c>
    </row>
    <row r="321" spans="1:9" x14ac:dyDescent="0.25">
      <c r="A321" t="s">
        <v>597</v>
      </c>
      <c r="B321">
        <v>0</v>
      </c>
      <c r="C321">
        <v>0</v>
      </c>
      <c r="E321" t="s">
        <v>597</v>
      </c>
      <c r="F321">
        <v>0</v>
      </c>
      <c r="G321">
        <v>0</v>
      </c>
      <c r="H321">
        <v>0</v>
      </c>
      <c r="I321">
        <v>0</v>
      </c>
    </row>
    <row r="322" spans="1:9" x14ac:dyDescent="0.25">
      <c r="A322" t="s">
        <v>598</v>
      </c>
      <c r="B322">
        <v>0</v>
      </c>
      <c r="C322">
        <v>0</v>
      </c>
      <c r="E322" t="s">
        <v>598</v>
      </c>
      <c r="F322">
        <v>0</v>
      </c>
      <c r="G322">
        <v>0</v>
      </c>
      <c r="H322">
        <v>0</v>
      </c>
      <c r="I322">
        <v>0</v>
      </c>
    </row>
    <row r="323" spans="1:9" x14ac:dyDescent="0.25">
      <c r="A323" t="s">
        <v>599</v>
      </c>
      <c r="B323">
        <v>0</v>
      </c>
      <c r="C323">
        <v>0</v>
      </c>
      <c r="E323" t="s">
        <v>599</v>
      </c>
      <c r="F323">
        <v>0</v>
      </c>
      <c r="G323">
        <v>0</v>
      </c>
      <c r="H323">
        <v>0</v>
      </c>
      <c r="I323">
        <v>0</v>
      </c>
    </row>
    <row r="324" spans="1:9" x14ac:dyDescent="0.25">
      <c r="A324" t="s">
        <v>600</v>
      </c>
      <c r="B324">
        <v>0</v>
      </c>
      <c r="C324">
        <v>0</v>
      </c>
      <c r="E324" t="s">
        <v>600</v>
      </c>
      <c r="F324">
        <v>0</v>
      </c>
      <c r="G324">
        <v>0</v>
      </c>
      <c r="H324">
        <v>0</v>
      </c>
      <c r="I324">
        <v>0</v>
      </c>
    </row>
    <row r="325" spans="1:9" x14ac:dyDescent="0.25">
      <c r="A325" t="s">
        <v>601</v>
      </c>
      <c r="B325">
        <v>0</v>
      </c>
      <c r="C325">
        <v>0</v>
      </c>
      <c r="E325" t="s">
        <v>601</v>
      </c>
      <c r="F325">
        <v>0</v>
      </c>
      <c r="G325">
        <v>0</v>
      </c>
      <c r="H325">
        <v>0</v>
      </c>
      <c r="I325">
        <v>0</v>
      </c>
    </row>
    <row r="326" spans="1:9" x14ac:dyDescent="0.25">
      <c r="A326" t="s">
        <v>602</v>
      </c>
      <c r="B326">
        <v>0</v>
      </c>
      <c r="C326">
        <v>0</v>
      </c>
      <c r="E326" t="s">
        <v>602</v>
      </c>
      <c r="F326">
        <v>0</v>
      </c>
      <c r="G326">
        <v>0</v>
      </c>
      <c r="H326">
        <v>0</v>
      </c>
      <c r="I326">
        <v>0</v>
      </c>
    </row>
    <row r="327" spans="1:9" x14ac:dyDescent="0.25">
      <c r="A327" t="s">
        <v>603</v>
      </c>
      <c r="B327">
        <v>0</v>
      </c>
      <c r="C327">
        <v>0</v>
      </c>
      <c r="E327" t="s">
        <v>603</v>
      </c>
      <c r="F327">
        <v>0</v>
      </c>
      <c r="G327">
        <v>0</v>
      </c>
      <c r="H327">
        <v>0</v>
      </c>
      <c r="I327">
        <v>0</v>
      </c>
    </row>
    <row r="328" spans="1:9" x14ac:dyDescent="0.25">
      <c r="A328" t="s">
        <v>604</v>
      </c>
      <c r="B328">
        <v>0</v>
      </c>
      <c r="C328">
        <v>0</v>
      </c>
      <c r="E328" t="s">
        <v>604</v>
      </c>
      <c r="F328">
        <v>0</v>
      </c>
      <c r="G328">
        <v>0</v>
      </c>
      <c r="H328">
        <v>0</v>
      </c>
      <c r="I328">
        <v>0</v>
      </c>
    </row>
    <row r="329" spans="1:9" x14ac:dyDescent="0.25">
      <c r="A329" t="s">
        <v>605</v>
      </c>
      <c r="B329">
        <v>0</v>
      </c>
      <c r="C329">
        <v>0</v>
      </c>
      <c r="E329" t="s">
        <v>605</v>
      </c>
      <c r="F329">
        <v>0</v>
      </c>
      <c r="G329">
        <v>0</v>
      </c>
      <c r="H329">
        <v>0</v>
      </c>
      <c r="I329">
        <v>0</v>
      </c>
    </row>
    <row r="330" spans="1:9" x14ac:dyDescent="0.25">
      <c r="A330" t="s">
        <v>606</v>
      </c>
      <c r="B330">
        <v>0</v>
      </c>
      <c r="C330">
        <v>0</v>
      </c>
      <c r="E330" t="s">
        <v>606</v>
      </c>
      <c r="F330">
        <v>0</v>
      </c>
      <c r="G330">
        <v>0</v>
      </c>
      <c r="H330">
        <v>0</v>
      </c>
      <c r="I330">
        <v>0</v>
      </c>
    </row>
    <row r="331" spans="1:9" x14ac:dyDescent="0.25">
      <c r="A331" t="s">
        <v>607</v>
      </c>
      <c r="B331">
        <v>0</v>
      </c>
      <c r="C331">
        <v>0</v>
      </c>
      <c r="E331" t="s">
        <v>607</v>
      </c>
      <c r="F331">
        <v>0</v>
      </c>
      <c r="G331">
        <v>0</v>
      </c>
      <c r="H331">
        <v>0</v>
      </c>
      <c r="I331">
        <v>0</v>
      </c>
    </row>
    <row r="332" spans="1:9" x14ac:dyDescent="0.25">
      <c r="A332" t="s">
        <v>608</v>
      </c>
      <c r="B332">
        <v>0</v>
      </c>
      <c r="C332">
        <v>0</v>
      </c>
      <c r="E332" t="s">
        <v>608</v>
      </c>
      <c r="F332">
        <v>0</v>
      </c>
      <c r="G332">
        <v>0</v>
      </c>
      <c r="H332">
        <v>0</v>
      </c>
      <c r="I332">
        <v>0</v>
      </c>
    </row>
    <row r="333" spans="1:9" x14ac:dyDescent="0.25">
      <c r="A333" t="s">
        <v>609</v>
      </c>
      <c r="B333">
        <v>0</v>
      </c>
      <c r="C333">
        <v>0</v>
      </c>
      <c r="E333" t="s">
        <v>609</v>
      </c>
      <c r="F333">
        <v>0</v>
      </c>
      <c r="G333">
        <v>0</v>
      </c>
      <c r="H333">
        <v>0</v>
      </c>
      <c r="I333">
        <v>0</v>
      </c>
    </row>
    <row r="334" spans="1:9" x14ac:dyDescent="0.25">
      <c r="A334" t="s">
        <v>610</v>
      </c>
      <c r="B334">
        <v>0</v>
      </c>
      <c r="C334">
        <v>0</v>
      </c>
      <c r="E334" t="s">
        <v>610</v>
      </c>
      <c r="F334">
        <v>0</v>
      </c>
      <c r="G334">
        <v>0</v>
      </c>
      <c r="H334">
        <v>0</v>
      </c>
      <c r="I334">
        <v>0</v>
      </c>
    </row>
    <row r="335" spans="1:9" x14ac:dyDescent="0.25">
      <c r="A335" t="s">
        <v>611</v>
      </c>
      <c r="B335">
        <v>0</v>
      </c>
      <c r="C335">
        <v>0</v>
      </c>
      <c r="E335" t="s">
        <v>611</v>
      </c>
      <c r="F335">
        <v>0</v>
      </c>
      <c r="G335">
        <v>0</v>
      </c>
      <c r="H335">
        <v>0</v>
      </c>
      <c r="I335">
        <v>0</v>
      </c>
    </row>
    <row r="336" spans="1:9" x14ac:dyDescent="0.25">
      <c r="A336" t="s">
        <v>612</v>
      </c>
      <c r="B336">
        <v>0</v>
      </c>
      <c r="C336">
        <v>0</v>
      </c>
      <c r="E336" t="s">
        <v>612</v>
      </c>
      <c r="F336">
        <v>0</v>
      </c>
      <c r="G336">
        <v>0</v>
      </c>
      <c r="H336">
        <v>0</v>
      </c>
      <c r="I336">
        <v>0</v>
      </c>
    </row>
    <row r="337" spans="1:9" x14ac:dyDescent="0.25">
      <c r="A337" t="s">
        <v>613</v>
      </c>
      <c r="B337">
        <v>0</v>
      </c>
      <c r="C337">
        <v>0</v>
      </c>
      <c r="E337" t="s">
        <v>613</v>
      </c>
      <c r="F337">
        <v>0</v>
      </c>
      <c r="G337">
        <v>0</v>
      </c>
      <c r="H337">
        <v>0</v>
      </c>
      <c r="I337">
        <v>0</v>
      </c>
    </row>
    <row r="338" spans="1:9" x14ac:dyDescent="0.25">
      <c r="A338" t="s">
        <v>614</v>
      </c>
      <c r="B338">
        <v>0</v>
      </c>
      <c r="C338">
        <v>0</v>
      </c>
      <c r="E338" t="s">
        <v>614</v>
      </c>
      <c r="F338">
        <v>0</v>
      </c>
      <c r="G338">
        <v>0</v>
      </c>
      <c r="H338">
        <v>0</v>
      </c>
      <c r="I338">
        <v>0</v>
      </c>
    </row>
    <row r="339" spans="1:9" x14ac:dyDescent="0.25">
      <c r="A339" t="s">
        <v>615</v>
      </c>
      <c r="B339">
        <v>0</v>
      </c>
      <c r="C339">
        <v>0</v>
      </c>
      <c r="E339" t="s">
        <v>615</v>
      </c>
      <c r="F339">
        <v>0</v>
      </c>
      <c r="G339">
        <v>0</v>
      </c>
      <c r="H339">
        <v>0</v>
      </c>
      <c r="I339">
        <v>0</v>
      </c>
    </row>
    <row r="340" spans="1:9" x14ac:dyDescent="0.25">
      <c r="A340" t="s">
        <v>616</v>
      </c>
      <c r="B340">
        <v>0</v>
      </c>
      <c r="C340">
        <v>0</v>
      </c>
      <c r="E340" t="s">
        <v>616</v>
      </c>
      <c r="F340">
        <v>0</v>
      </c>
      <c r="G340">
        <v>0</v>
      </c>
      <c r="H340">
        <v>0</v>
      </c>
      <c r="I340">
        <v>0</v>
      </c>
    </row>
    <row r="341" spans="1:9" x14ac:dyDescent="0.25">
      <c r="A341" t="s">
        <v>617</v>
      </c>
      <c r="B341">
        <v>0</v>
      </c>
      <c r="C341">
        <v>0</v>
      </c>
      <c r="E341" t="s">
        <v>617</v>
      </c>
      <c r="F341">
        <v>0</v>
      </c>
      <c r="G341">
        <v>0</v>
      </c>
      <c r="H341">
        <v>0</v>
      </c>
      <c r="I341">
        <v>0</v>
      </c>
    </row>
    <row r="342" spans="1:9" x14ac:dyDescent="0.25">
      <c r="A342" t="s">
        <v>618</v>
      </c>
      <c r="B342">
        <v>0</v>
      </c>
      <c r="C342">
        <v>0</v>
      </c>
      <c r="E342" t="s">
        <v>618</v>
      </c>
      <c r="F342">
        <v>0</v>
      </c>
      <c r="G342">
        <v>0</v>
      </c>
      <c r="H342">
        <v>0</v>
      </c>
      <c r="I342">
        <v>0</v>
      </c>
    </row>
    <row r="343" spans="1:9" x14ac:dyDescent="0.25">
      <c r="A343" t="s">
        <v>619</v>
      </c>
      <c r="B343">
        <v>0</v>
      </c>
      <c r="C343">
        <v>0</v>
      </c>
      <c r="E343" t="s">
        <v>619</v>
      </c>
      <c r="F343">
        <v>0</v>
      </c>
      <c r="G343">
        <v>0</v>
      </c>
      <c r="H343">
        <v>0</v>
      </c>
      <c r="I343">
        <v>0</v>
      </c>
    </row>
    <row r="344" spans="1:9" x14ac:dyDescent="0.25">
      <c r="A344" t="s">
        <v>620</v>
      </c>
      <c r="B344">
        <v>0</v>
      </c>
      <c r="C344">
        <v>0</v>
      </c>
      <c r="E344" t="s">
        <v>620</v>
      </c>
      <c r="F344">
        <v>0</v>
      </c>
      <c r="G344">
        <v>0</v>
      </c>
      <c r="H344">
        <v>0</v>
      </c>
      <c r="I344">
        <v>0</v>
      </c>
    </row>
    <row r="345" spans="1:9" x14ac:dyDescent="0.25">
      <c r="A345" t="s">
        <v>621</v>
      </c>
      <c r="B345">
        <v>0</v>
      </c>
      <c r="C345">
        <v>0</v>
      </c>
      <c r="E345" t="s">
        <v>621</v>
      </c>
      <c r="F345">
        <v>0</v>
      </c>
      <c r="G345">
        <v>0</v>
      </c>
      <c r="H345">
        <v>0</v>
      </c>
      <c r="I345">
        <v>0</v>
      </c>
    </row>
    <row r="346" spans="1:9" x14ac:dyDescent="0.25">
      <c r="A346" t="s">
        <v>622</v>
      </c>
      <c r="B346">
        <v>0</v>
      </c>
      <c r="C346">
        <v>0</v>
      </c>
      <c r="E346" t="s">
        <v>622</v>
      </c>
      <c r="F346">
        <v>0</v>
      </c>
      <c r="G346">
        <v>0</v>
      </c>
      <c r="H346">
        <v>0</v>
      </c>
      <c r="I346">
        <v>0</v>
      </c>
    </row>
    <row r="347" spans="1:9" x14ac:dyDescent="0.25">
      <c r="A347" t="s">
        <v>623</v>
      </c>
      <c r="B347">
        <v>0</v>
      </c>
      <c r="C347">
        <v>0</v>
      </c>
      <c r="E347" t="s">
        <v>623</v>
      </c>
      <c r="F347">
        <v>0</v>
      </c>
      <c r="G347">
        <v>0</v>
      </c>
      <c r="H347">
        <v>0</v>
      </c>
      <c r="I347">
        <v>0</v>
      </c>
    </row>
    <row r="348" spans="1:9" x14ac:dyDescent="0.25">
      <c r="A348" t="s">
        <v>624</v>
      </c>
      <c r="B348">
        <v>0</v>
      </c>
      <c r="C348">
        <v>0</v>
      </c>
      <c r="E348" t="s">
        <v>624</v>
      </c>
      <c r="F348">
        <v>0</v>
      </c>
      <c r="G348">
        <v>0</v>
      </c>
      <c r="H348">
        <v>0</v>
      </c>
      <c r="I348">
        <v>0</v>
      </c>
    </row>
    <row r="349" spans="1:9" x14ac:dyDescent="0.25">
      <c r="A349" t="s">
        <v>625</v>
      </c>
      <c r="B349">
        <v>0</v>
      </c>
      <c r="C349">
        <v>0</v>
      </c>
      <c r="E349" t="s">
        <v>625</v>
      </c>
      <c r="F349">
        <v>0</v>
      </c>
      <c r="G349">
        <v>0</v>
      </c>
      <c r="H349">
        <v>0</v>
      </c>
      <c r="I349">
        <v>0</v>
      </c>
    </row>
    <row r="350" spans="1:9" x14ac:dyDescent="0.25">
      <c r="A350" t="s">
        <v>626</v>
      </c>
      <c r="B350">
        <v>0</v>
      </c>
      <c r="C350">
        <v>0</v>
      </c>
      <c r="E350" t="s">
        <v>626</v>
      </c>
      <c r="F350">
        <v>0</v>
      </c>
      <c r="G350">
        <v>0</v>
      </c>
      <c r="H350">
        <v>0</v>
      </c>
      <c r="I350">
        <v>0</v>
      </c>
    </row>
    <row r="351" spans="1:9" x14ac:dyDescent="0.25">
      <c r="A351" t="s">
        <v>627</v>
      </c>
      <c r="B351">
        <v>0</v>
      </c>
      <c r="C351">
        <v>0</v>
      </c>
      <c r="E351" t="s">
        <v>627</v>
      </c>
      <c r="F351">
        <v>0</v>
      </c>
      <c r="G351">
        <v>0</v>
      </c>
      <c r="H351">
        <v>0</v>
      </c>
      <c r="I351">
        <v>0</v>
      </c>
    </row>
    <row r="352" spans="1:9" x14ac:dyDescent="0.25">
      <c r="A352" t="s">
        <v>628</v>
      </c>
      <c r="B352">
        <v>0</v>
      </c>
      <c r="C352">
        <v>0</v>
      </c>
      <c r="E352" t="s">
        <v>628</v>
      </c>
      <c r="F352">
        <v>0</v>
      </c>
      <c r="G352">
        <v>0</v>
      </c>
      <c r="H352">
        <v>0</v>
      </c>
      <c r="I352">
        <v>0</v>
      </c>
    </row>
    <row r="353" spans="1:9" x14ac:dyDescent="0.25">
      <c r="A353" t="s">
        <v>629</v>
      </c>
      <c r="B353">
        <v>0</v>
      </c>
      <c r="C353">
        <v>0</v>
      </c>
      <c r="E353" t="s">
        <v>629</v>
      </c>
      <c r="F353">
        <v>0</v>
      </c>
      <c r="G353">
        <v>0</v>
      </c>
      <c r="H353">
        <v>0</v>
      </c>
      <c r="I353">
        <v>0</v>
      </c>
    </row>
    <row r="354" spans="1:9" x14ac:dyDescent="0.25">
      <c r="A354" t="s">
        <v>630</v>
      </c>
      <c r="B354">
        <v>0</v>
      </c>
      <c r="C354">
        <v>0</v>
      </c>
      <c r="E354" t="s">
        <v>630</v>
      </c>
      <c r="F354">
        <v>0</v>
      </c>
      <c r="G354">
        <v>0</v>
      </c>
      <c r="H354">
        <v>0</v>
      </c>
      <c r="I354">
        <v>0</v>
      </c>
    </row>
    <row r="355" spans="1:9" x14ac:dyDescent="0.25">
      <c r="A355" t="s">
        <v>631</v>
      </c>
      <c r="B355">
        <v>0</v>
      </c>
      <c r="C355">
        <v>0</v>
      </c>
      <c r="E355" t="s">
        <v>631</v>
      </c>
      <c r="F355">
        <v>0</v>
      </c>
      <c r="G355">
        <v>0</v>
      </c>
      <c r="H355">
        <v>0</v>
      </c>
      <c r="I355">
        <v>0</v>
      </c>
    </row>
    <row r="356" spans="1:9" x14ac:dyDescent="0.25">
      <c r="A356" t="s">
        <v>632</v>
      </c>
      <c r="B356">
        <v>0</v>
      </c>
      <c r="C356">
        <v>0</v>
      </c>
      <c r="E356" t="s">
        <v>632</v>
      </c>
      <c r="F356">
        <v>0</v>
      </c>
      <c r="G356">
        <v>0</v>
      </c>
      <c r="H356">
        <v>0</v>
      </c>
      <c r="I356">
        <v>0</v>
      </c>
    </row>
    <row r="357" spans="1:9" x14ac:dyDescent="0.25">
      <c r="A357" t="s">
        <v>633</v>
      </c>
      <c r="B357">
        <v>0</v>
      </c>
      <c r="C357">
        <v>0</v>
      </c>
      <c r="E357" t="s">
        <v>633</v>
      </c>
      <c r="F357">
        <v>0</v>
      </c>
      <c r="G357">
        <v>0</v>
      </c>
      <c r="H357">
        <v>0</v>
      </c>
      <c r="I357">
        <v>0</v>
      </c>
    </row>
    <row r="358" spans="1:9" x14ac:dyDescent="0.25">
      <c r="A358" t="s">
        <v>634</v>
      </c>
      <c r="B358">
        <v>0</v>
      </c>
      <c r="C358">
        <v>0</v>
      </c>
      <c r="E358" t="s">
        <v>634</v>
      </c>
      <c r="F358">
        <v>0</v>
      </c>
      <c r="G358">
        <v>0</v>
      </c>
      <c r="H358">
        <v>0</v>
      </c>
      <c r="I358">
        <v>0</v>
      </c>
    </row>
    <row r="359" spans="1:9" x14ac:dyDescent="0.25">
      <c r="A359" t="s">
        <v>635</v>
      </c>
      <c r="B359">
        <v>0</v>
      </c>
      <c r="C359">
        <v>0</v>
      </c>
      <c r="E359" t="s">
        <v>635</v>
      </c>
      <c r="F359">
        <v>0</v>
      </c>
      <c r="G359">
        <v>0</v>
      </c>
      <c r="H359">
        <v>0</v>
      </c>
      <c r="I359">
        <v>0</v>
      </c>
    </row>
    <row r="360" spans="1:9" x14ac:dyDescent="0.25">
      <c r="A360" t="s">
        <v>636</v>
      </c>
      <c r="B360">
        <v>0</v>
      </c>
      <c r="C360">
        <v>0</v>
      </c>
      <c r="E360" t="s">
        <v>636</v>
      </c>
      <c r="F360">
        <v>0</v>
      </c>
      <c r="G360">
        <v>0</v>
      </c>
      <c r="H360">
        <v>0</v>
      </c>
      <c r="I360">
        <v>0</v>
      </c>
    </row>
    <row r="361" spans="1:9" x14ac:dyDescent="0.25">
      <c r="A361" t="s">
        <v>637</v>
      </c>
      <c r="B361">
        <v>0</v>
      </c>
      <c r="C361">
        <v>0</v>
      </c>
      <c r="E361" t="s">
        <v>637</v>
      </c>
      <c r="F361">
        <v>0</v>
      </c>
      <c r="G361">
        <v>0</v>
      </c>
      <c r="H361">
        <v>0</v>
      </c>
      <c r="I361">
        <v>0</v>
      </c>
    </row>
    <row r="362" spans="1:9" x14ac:dyDescent="0.25">
      <c r="A362" t="s">
        <v>638</v>
      </c>
      <c r="B362">
        <v>0</v>
      </c>
      <c r="C362">
        <v>0</v>
      </c>
      <c r="E362" t="s">
        <v>638</v>
      </c>
      <c r="F362">
        <v>0</v>
      </c>
      <c r="G362">
        <v>0</v>
      </c>
      <c r="H362">
        <v>0</v>
      </c>
      <c r="I362">
        <v>0</v>
      </c>
    </row>
    <row r="363" spans="1:9" x14ac:dyDescent="0.25">
      <c r="A363" t="s">
        <v>639</v>
      </c>
      <c r="B363">
        <v>0</v>
      </c>
      <c r="C363">
        <v>0</v>
      </c>
      <c r="E363" t="s">
        <v>639</v>
      </c>
      <c r="F363">
        <v>0</v>
      </c>
      <c r="G363">
        <v>0</v>
      </c>
      <c r="H363">
        <v>0</v>
      </c>
      <c r="I363">
        <v>0</v>
      </c>
    </row>
    <row r="364" spans="1:9" x14ac:dyDescent="0.25">
      <c r="A364" t="s">
        <v>640</v>
      </c>
      <c r="B364">
        <v>0</v>
      </c>
      <c r="C364">
        <v>0</v>
      </c>
      <c r="E364" t="s">
        <v>640</v>
      </c>
      <c r="F364">
        <v>0</v>
      </c>
      <c r="G364">
        <v>0</v>
      </c>
      <c r="H364">
        <v>0</v>
      </c>
      <c r="I364">
        <v>0</v>
      </c>
    </row>
    <row r="365" spans="1:9" x14ac:dyDescent="0.25">
      <c r="A365" t="s">
        <v>641</v>
      </c>
      <c r="B365">
        <v>0</v>
      </c>
      <c r="C365">
        <v>0</v>
      </c>
      <c r="E365" t="s">
        <v>641</v>
      </c>
      <c r="F365">
        <v>0</v>
      </c>
      <c r="G365">
        <v>0</v>
      </c>
      <c r="H365">
        <v>0</v>
      </c>
      <c r="I365">
        <v>0</v>
      </c>
    </row>
    <row r="366" spans="1:9" x14ac:dyDescent="0.25">
      <c r="A366" t="s">
        <v>642</v>
      </c>
      <c r="B366">
        <v>0</v>
      </c>
      <c r="C366">
        <v>0</v>
      </c>
      <c r="E366" t="s">
        <v>642</v>
      </c>
      <c r="F366">
        <v>0</v>
      </c>
      <c r="G366">
        <v>0</v>
      </c>
      <c r="H366">
        <v>0</v>
      </c>
      <c r="I366">
        <v>0</v>
      </c>
    </row>
    <row r="367" spans="1:9" x14ac:dyDescent="0.25">
      <c r="A367" t="s">
        <v>643</v>
      </c>
      <c r="B367">
        <v>0</v>
      </c>
      <c r="C367">
        <v>0</v>
      </c>
      <c r="E367" t="s">
        <v>643</v>
      </c>
      <c r="F367">
        <v>0</v>
      </c>
      <c r="G367">
        <v>0</v>
      </c>
      <c r="H367">
        <v>0</v>
      </c>
      <c r="I367">
        <v>0</v>
      </c>
    </row>
    <row r="368" spans="1:9" x14ac:dyDescent="0.25">
      <c r="A368" t="s">
        <v>644</v>
      </c>
      <c r="B368">
        <v>0</v>
      </c>
      <c r="C368">
        <v>0</v>
      </c>
      <c r="E368" t="s">
        <v>644</v>
      </c>
      <c r="F368">
        <v>0</v>
      </c>
      <c r="G368">
        <v>0</v>
      </c>
      <c r="H368">
        <v>0</v>
      </c>
      <c r="I368">
        <v>0</v>
      </c>
    </row>
    <row r="369" spans="1:9" x14ac:dyDescent="0.25">
      <c r="A369" t="s">
        <v>645</v>
      </c>
      <c r="B369">
        <v>0</v>
      </c>
      <c r="C369">
        <v>0</v>
      </c>
      <c r="E369" t="s">
        <v>645</v>
      </c>
      <c r="F369">
        <v>0</v>
      </c>
      <c r="G369">
        <v>0</v>
      </c>
      <c r="H369">
        <v>0</v>
      </c>
      <c r="I369">
        <v>0</v>
      </c>
    </row>
    <row r="370" spans="1:9" x14ac:dyDescent="0.25">
      <c r="A370" t="s">
        <v>646</v>
      </c>
      <c r="B370">
        <v>0</v>
      </c>
      <c r="C370">
        <v>0</v>
      </c>
      <c r="E370" t="s">
        <v>646</v>
      </c>
      <c r="F370">
        <v>0</v>
      </c>
      <c r="G370">
        <v>0</v>
      </c>
      <c r="H370">
        <v>0</v>
      </c>
      <c r="I370">
        <v>0</v>
      </c>
    </row>
    <row r="371" spans="1:9" x14ac:dyDescent="0.25">
      <c r="A371" t="s">
        <v>647</v>
      </c>
      <c r="B371">
        <v>0</v>
      </c>
      <c r="C371">
        <v>0</v>
      </c>
      <c r="E371" t="s">
        <v>647</v>
      </c>
      <c r="F371">
        <v>0</v>
      </c>
      <c r="G371">
        <v>0</v>
      </c>
      <c r="H371">
        <v>0</v>
      </c>
      <c r="I371">
        <v>0</v>
      </c>
    </row>
    <row r="372" spans="1:9" x14ac:dyDescent="0.25">
      <c r="A372" t="s">
        <v>648</v>
      </c>
      <c r="B372">
        <v>0</v>
      </c>
      <c r="C372">
        <v>0</v>
      </c>
      <c r="E372" t="s">
        <v>648</v>
      </c>
      <c r="F372">
        <v>0</v>
      </c>
      <c r="G372">
        <v>0</v>
      </c>
      <c r="H372">
        <v>0</v>
      </c>
      <c r="I372">
        <v>0</v>
      </c>
    </row>
    <row r="373" spans="1:9" x14ac:dyDescent="0.25">
      <c r="A373" t="s">
        <v>649</v>
      </c>
      <c r="B373">
        <v>0</v>
      </c>
      <c r="C373">
        <v>0</v>
      </c>
      <c r="E373" t="s">
        <v>649</v>
      </c>
      <c r="F373">
        <v>0</v>
      </c>
      <c r="G373">
        <v>0</v>
      </c>
      <c r="H373">
        <v>0</v>
      </c>
      <c r="I373">
        <v>0</v>
      </c>
    </row>
    <row r="374" spans="1:9" x14ac:dyDescent="0.25">
      <c r="A374" t="s">
        <v>650</v>
      </c>
      <c r="B374">
        <v>0</v>
      </c>
      <c r="C374">
        <v>0</v>
      </c>
      <c r="E374" t="s">
        <v>650</v>
      </c>
      <c r="F374">
        <v>0</v>
      </c>
      <c r="G374">
        <v>0</v>
      </c>
      <c r="H374">
        <v>0</v>
      </c>
      <c r="I374">
        <v>0</v>
      </c>
    </row>
    <row r="375" spans="1:9" x14ac:dyDescent="0.25">
      <c r="A375" t="s">
        <v>651</v>
      </c>
      <c r="B375">
        <v>0</v>
      </c>
      <c r="C375">
        <v>0</v>
      </c>
      <c r="E375" t="s">
        <v>651</v>
      </c>
      <c r="F375">
        <v>0</v>
      </c>
      <c r="G375">
        <v>0</v>
      </c>
      <c r="H375">
        <v>0</v>
      </c>
      <c r="I375">
        <v>0</v>
      </c>
    </row>
    <row r="376" spans="1:9" x14ac:dyDescent="0.25">
      <c r="A376" t="s">
        <v>652</v>
      </c>
      <c r="B376">
        <v>0</v>
      </c>
      <c r="C376">
        <v>0</v>
      </c>
      <c r="E376" t="s">
        <v>652</v>
      </c>
      <c r="F376">
        <v>0</v>
      </c>
      <c r="G376">
        <v>0</v>
      </c>
      <c r="H376">
        <v>0</v>
      </c>
      <c r="I376">
        <v>0</v>
      </c>
    </row>
    <row r="377" spans="1:9" x14ac:dyDescent="0.25">
      <c r="A377" t="s">
        <v>653</v>
      </c>
      <c r="B377">
        <v>0</v>
      </c>
      <c r="C377">
        <v>0</v>
      </c>
      <c r="E377" t="s">
        <v>653</v>
      </c>
      <c r="F377">
        <v>0</v>
      </c>
      <c r="G377">
        <v>0</v>
      </c>
      <c r="H377">
        <v>0</v>
      </c>
      <c r="I377">
        <v>0</v>
      </c>
    </row>
    <row r="378" spans="1:9" x14ac:dyDescent="0.25">
      <c r="A378" t="s">
        <v>654</v>
      </c>
      <c r="B378">
        <v>0</v>
      </c>
      <c r="C378">
        <v>0</v>
      </c>
      <c r="E378" t="s">
        <v>654</v>
      </c>
      <c r="F378">
        <v>0</v>
      </c>
      <c r="G378">
        <v>0</v>
      </c>
      <c r="H378">
        <v>0</v>
      </c>
      <c r="I378">
        <v>0</v>
      </c>
    </row>
    <row r="379" spans="1:9" x14ac:dyDescent="0.25">
      <c r="A379" t="s">
        <v>655</v>
      </c>
      <c r="B379">
        <v>0</v>
      </c>
      <c r="C379">
        <v>0</v>
      </c>
      <c r="E379" t="s">
        <v>655</v>
      </c>
      <c r="F379">
        <v>0</v>
      </c>
      <c r="G379">
        <v>0</v>
      </c>
      <c r="H379">
        <v>0</v>
      </c>
      <c r="I379">
        <v>0</v>
      </c>
    </row>
    <row r="380" spans="1:9" x14ac:dyDescent="0.25">
      <c r="A380" t="s">
        <v>656</v>
      </c>
      <c r="B380">
        <v>0</v>
      </c>
      <c r="C380">
        <v>0</v>
      </c>
      <c r="E380" t="s">
        <v>656</v>
      </c>
      <c r="F380">
        <v>0</v>
      </c>
      <c r="G380">
        <v>0</v>
      </c>
      <c r="H380">
        <v>0</v>
      </c>
      <c r="I380">
        <v>0</v>
      </c>
    </row>
    <row r="381" spans="1:9" x14ac:dyDescent="0.25">
      <c r="A381" t="s">
        <v>657</v>
      </c>
      <c r="B381">
        <v>0</v>
      </c>
      <c r="C381">
        <v>0</v>
      </c>
      <c r="E381" t="s">
        <v>657</v>
      </c>
      <c r="F381">
        <v>0</v>
      </c>
      <c r="G381">
        <v>0</v>
      </c>
      <c r="H381">
        <v>0</v>
      </c>
      <c r="I381">
        <v>0</v>
      </c>
    </row>
    <row r="382" spans="1:9" x14ac:dyDescent="0.25">
      <c r="A382" t="s">
        <v>658</v>
      </c>
      <c r="B382">
        <v>0</v>
      </c>
      <c r="C382">
        <v>0</v>
      </c>
      <c r="E382" t="s">
        <v>658</v>
      </c>
      <c r="F382">
        <v>0</v>
      </c>
      <c r="G382">
        <v>0</v>
      </c>
      <c r="H382">
        <v>0</v>
      </c>
      <c r="I382">
        <v>0</v>
      </c>
    </row>
    <row r="383" spans="1:9" x14ac:dyDescent="0.25">
      <c r="A383" t="s">
        <v>659</v>
      </c>
      <c r="B383">
        <v>0</v>
      </c>
      <c r="C383">
        <v>0</v>
      </c>
      <c r="E383" t="s">
        <v>659</v>
      </c>
      <c r="F383">
        <v>0</v>
      </c>
      <c r="G383">
        <v>0</v>
      </c>
      <c r="H383">
        <v>0</v>
      </c>
      <c r="I383">
        <v>0</v>
      </c>
    </row>
    <row r="384" spans="1:9" x14ac:dyDescent="0.25">
      <c r="A384" t="s">
        <v>660</v>
      </c>
      <c r="B384">
        <v>0</v>
      </c>
      <c r="C384">
        <v>0</v>
      </c>
      <c r="E384" t="s">
        <v>660</v>
      </c>
      <c r="F384">
        <v>0</v>
      </c>
      <c r="G384">
        <v>0</v>
      </c>
      <c r="H384">
        <v>0</v>
      </c>
      <c r="I384">
        <v>0</v>
      </c>
    </row>
    <row r="385" spans="1:9" x14ac:dyDescent="0.25">
      <c r="A385" t="s">
        <v>661</v>
      </c>
      <c r="B385">
        <v>0</v>
      </c>
      <c r="C385">
        <v>0</v>
      </c>
      <c r="E385" t="s">
        <v>661</v>
      </c>
      <c r="F385">
        <v>0</v>
      </c>
      <c r="G385">
        <v>0</v>
      </c>
      <c r="H385">
        <v>0</v>
      </c>
      <c r="I385">
        <v>0</v>
      </c>
    </row>
    <row r="386" spans="1:9" x14ac:dyDescent="0.25">
      <c r="A386" t="s">
        <v>662</v>
      </c>
      <c r="B386">
        <v>0</v>
      </c>
      <c r="C386">
        <v>0</v>
      </c>
      <c r="E386" t="s">
        <v>662</v>
      </c>
      <c r="F386">
        <v>0</v>
      </c>
      <c r="G386">
        <v>0</v>
      </c>
      <c r="H386">
        <v>0</v>
      </c>
      <c r="I386">
        <v>0</v>
      </c>
    </row>
    <row r="387" spans="1:9" x14ac:dyDescent="0.25">
      <c r="A387" t="s">
        <v>663</v>
      </c>
      <c r="B387">
        <v>0</v>
      </c>
      <c r="C387">
        <v>0</v>
      </c>
      <c r="E387" t="s">
        <v>663</v>
      </c>
      <c r="F387">
        <v>0</v>
      </c>
      <c r="G387">
        <v>0</v>
      </c>
      <c r="H387">
        <v>0</v>
      </c>
      <c r="I387">
        <v>0</v>
      </c>
    </row>
    <row r="388" spans="1:9" x14ac:dyDescent="0.25">
      <c r="A388" t="s">
        <v>664</v>
      </c>
      <c r="B388">
        <v>0</v>
      </c>
      <c r="C388">
        <v>0</v>
      </c>
      <c r="E388" t="s">
        <v>664</v>
      </c>
      <c r="F388">
        <v>0</v>
      </c>
      <c r="G388">
        <v>0</v>
      </c>
      <c r="H388">
        <v>0</v>
      </c>
      <c r="I388">
        <v>0</v>
      </c>
    </row>
    <row r="389" spans="1:9" x14ac:dyDescent="0.25">
      <c r="A389" t="s">
        <v>665</v>
      </c>
      <c r="B389">
        <v>0</v>
      </c>
      <c r="C389">
        <v>0</v>
      </c>
      <c r="E389" t="s">
        <v>665</v>
      </c>
      <c r="F389">
        <v>0</v>
      </c>
      <c r="G389">
        <v>0</v>
      </c>
      <c r="H389">
        <v>0</v>
      </c>
      <c r="I389">
        <v>0</v>
      </c>
    </row>
    <row r="390" spans="1:9" x14ac:dyDescent="0.25">
      <c r="A390" t="s">
        <v>666</v>
      </c>
      <c r="B390">
        <v>0</v>
      </c>
      <c r="C390">
        <v>0</v>
      </c>
      <c r="E390" t="s">
        <v>666</v>
      </c>
      <c r="F390">
        <v>0</v>
      </c>
      <c r="G390">
        <v>0</v>
      </c>
      <c r="H390">
        <v>0</v>
      </c>
      <c r="I390">
        <v>0</v>
      </c>
    </row>
    <row r="391" spans="1:9" x14ac:dyDescent="0.25">
      <c r="A391" t="s">
        <v>667</v>
      </c>
      <c r="B391">
        <v>0</v>
      </c>
      <c r="C391">
        <v>0</v>
      </c>
      <c r="E391" t="s">
        <v>667</v>
      </c>
      <c r="F391">
        <v>0</v>
      </c>
      <c r="G391">
        <v>0</v>
      </c>
      <c r="H391">
        <v>0</v>
      </c>
      <c r="I391">
        <v>0</v>
      </c>
    </row>
    <row r="392" spans="1:9" x14ac:dyDescent="0.25">
      <c r="A392" t="s">
        <v>668</v>
      </c>
      <c r="B392">
        <v>0</v>
      </c>
      <c r="C392">
        <v>0</v>
      </c>
      <c r="E392" t="s">
        <v>668</v>
      </c>
      <c r="F392">
        <v>0</v>
      </c>
      <c r="G392">
        <v>0</v>
      </c>
      <c r="H392">
        <v>0</v>
      </c>
      <c r="I392">
        <v>0</v>
      </c>
    </row>
    <row r="393" spans="1:9" x14ac:dyDescent="0.25">
      <c r="A393" t="s">
        <v>669</v>
      </c>
      <c r="B393">
        <v>0</v>
      </c>
      <c r="C393">
        <v>0</v>
      </c>
      <c r="E393" t="s">
        <v>669</v>
      </c>
      <c r="F393">
        <v>0</v>
      </c>
      <c r="G393">
        <v>0</v>
      </c>
      <c r="H393">
        <v>0</v>
      </c>
      <c r="I393">
        <v>0</v>
      </c>
    </row>
    <row r="394" spans="1:9" x14ac:dyDescent="0.25">
      <c r="A394" t="s">
        <v>670</v>
      </c>
      <c r="B394">
        <v>0</v>
      </c>
      <c r="C394">
        <v>0</v>
      </c>
      <c r="E394" t="s">
        <v>670</v>
      </c>
      <c r="F394">
        <v>0</v>
      </c>
      <c r="G394">
        <v>0</v>
      </c>
      <c r="H394">
        <v>0</v>
      </c>
      <c r="I394">
        <v>0</v>
      </c>
    </row>
    <row r="395" spans="1:9" x14ac:dyDescent="0.25">
      <c r="A395" t="s">
        <v>671</v>
      </c>
      <c r="B395">
        <v>0</v>
      </c>
      <c r="C395">
        <v>0</v>
      </c>
      <c r="E395" t="s">
        <v>671</v>
      </c>
      <c r="F395">
        <v>0</v>
      </c>
      <c r="G395">
        <v>0</v>
      </c>
      <c r="H395">
        <v>0</v>
      </c>
      <c r="I395">
        <v>0</v>
      </c>
    </row>
    <row r="396" spans="1:9" x14ac:dyDescent="0.25">
      <c r="A396" t="s">
        <v>672</v>
      </c>
      <c r="B396">
        <v>0</v>
      </c>
      <c r="C396">
        <v>0</v>
      </c>
      <c r="E396" t="s">
        <v>672</v>
      </c>
      <c r="F396">
        <v>0</v>
      </c>
      <c r="G396">
        <v>0</v>
      </c>
      <c r="H396">
        <v>0</v>
      </c>
      <c r="I396">
        <v>0</v>
      </c>
    </row>
    <row r="397" spans="1:9" x14ac:dyDescent="0.25">
      <c r="A397" t="s">
        <v>673</v>
      </c>
      <c r="B397">
        <v>0</v>
      </c>
      <c r="C397">
        <v>0</v>
      </c>
      <c r="E397" t="s">
        <v>673</v>
      </c>
      <c r="F397">
        <v>0</v>
      </c>
      <c r="G397">
        <v>0</v>
      </c>
      <c r="H397">
        <v>0</v>
      </c>
      <c r="I397">
        <v>0</v>
      </c>
    </row>
    <row r="398" spans="1:9" x14ac:dyDescent="0.25">
      <c r="A398" t="s">
        <v>674</v>
      </c>
      <c r="B398">
        <v>0</v>
      </c>
      <c r="C398">
        <v>0</v>
      </c>
      <c r="E398" t="s">
        <v>674</v>
      </c>
      <c r="F398">
        <v>0</v>
      </c>
      <c r="G398">
        <v>0</v>
      </c>
      <c r="H398">
        <v>0</v>
      </c>
      <c r="I398">
        <v>0</v>
      </c>
    </row>
    <row r="399" spans="1:9" x14ac:dyDescent="0.25">
      <c r="A399" t="s">
        <v>675</v>
      </c>
      <c r="B399">
        <v>0</v>
      </c>
      <c r="C399">
        <v>0</v>
      </c>
      <c r="E399" t="s">
        <v>675</v>
      </c>
      <c r="F399">
        <v>0</v>
      </c>
      <c r="G399">
        <v>0</v>
      </c>
      <c r="H399">
        <v>0</v>
      </c>
      <c r="I399">
        <v>0</v>
      </c>
    </row>
    <row r="400" spans="1:9" x14ac:dyDescent="0.25">
      <c r="A400" t="s">
        <v>676</v>
      </c>
      <c r="B400">
        <v>0</v>
      </c>
      <c r="C400">
        <v>0</v>
      </c>
      <c r="E400" t="s">
        <v>676</v>
      </c>
      <c r="F400">
        <v>0</v>
      </c>
      <c r="G400">
        <v>0</v>
      </c>
      <c r="H400">
        <v>0</v>
      </c>
      <c r="I400">
        <v>0</v>
      </c>
    </row>
    <row r="401" spans="1:9" x14ac:dyDescent="0.25">
      <c r="A401" t="s">
        <v>677</v>
      </c>
      <c r="B401">
        <v>0</v>
      </c>
      <c r="C401">
        <v>0</v>
      </c>
      <c r="E401" t="s">
        <v>677</v>
      </c>
      <c r="F401">
        <v>0</v>
      </c>
      <c r="G401">
        <v>0</v>
      </c>
      <c r="H401">
        <v>0</v>
      </c>
      <c r="I401">
        <v>0</v>
      </c>
    </row>
    <row r="402" spans="1:9" x14ac:dyDescent="0.25">
      <c r="A402" t="s">
        <v>678</v>
      </c>
      <c r="B402">
        <v>0</v>
      </c>
      <c r="C402">
        <v>0</v>
      </c>
      <c r="E402" t="s">
        <v>678</v>
      </c>
      <c r="F402">
        <v>0</v>
      </c>
      <c r="G402">
        <v>0</v>
      </c>
      <c r="H402">
        <v>0</v>
      </c>
      <c r="I402">
        <v>0</v>
      </c>
    </row>
    <row r="403" spans="1:9" x14ac:dyDescent="0.25">
      <c r="A403" t="s">
        <v>679</v>
      </c>
      <c r="B403">
        <v>0</v>
      </c>
      <c r="C403">
        <v>0</v>
      </c>
      <c r="E403" t="s">
        <v>679</v>
      </c>
      <c r="F403">
        <v>0</v>
      </c>
      <c r="G403">
        <v>0</v>
      </c>
      <c r="H403">
        <v>0</v>
      </c>
      <c r="I403">
        <v>0</v>
      </c>
    </row>
    <row r="404" spans="1:9" x14ac:dyDescent="0.25">
      <c r="A404" t="s">
        <v>680</v>
      </c>
      <c r="B404">
        <v>0</v>
      </c>
      <c r="C404">
        <v>0</v>
      </c>
      <c r="E404" t="s">
        <v>680</v>
      </c>
      <c r="F404">
        <v>0</v>
      </c>
      <c r="G404">
        <v>0</v>
      </c>
      <c r="H404">
        <v>0</v>
      </c>
      <c r="I404">
        <v>0</v>
      </c>
    </row>
    <row r="405" spans="1:9" x14ac:dyDescent="0.25">
      <c r="A405" t="s">
        <v>681</v>
      </c>
      <c r="B405">
        <v>0</v>
      </c>
      <c r="C405">
        <v>0</v>
      </c>
      <c r="E405" t="s">
        <v>681</v>
      </c>
      <c r="F405">
        <v>0</v>
      </c>
      <c r="G405">
        <v>0</v>
      </c>
      <c r="H405">
        <v>0</v>
      </c>
      <c r="I405">
        <v>0</v>
      </c>
    </row>
    <row r="406" spans="1:9" x14ac:dyDescent="0.25">
      <c r="A406">
        <v>20514654</v>
      </c>
      <c r="B406">
        <v>0</v>
      </c>
      <c r="C406">
        <v>0</v>
      </c>
      <c r="E406">
        <v>20514654</v>
      </c>
      <c r="F406">
        <v>0</v>
      </c>
      <c r="G406">
        <v>0</v>
      </c>
      <c r="H406">
        <v>0</v>
      </c>
      <c r="I406">
        <v>0</v>
      </c>
    </row>
    <row r="407" spans="1:9" x14ac:dyDescent="0.25">
      <c r="A407" t="s">
        <v>682</v>
      </c>
      <c r="B407">
        <v>0</v>
      </c>
      <c r="C407">
        <v>0</v>
      </c>
      <c r="E407" t="s">
        <v>682</v>
      </c>
      <c r="F407">
        <v>0</v>
      </c>
      <c r="G407">
        <v>0</v>
      </c>
      <c r="H407">
        <v>0</v>
      </c>
      <c r="I407">
        <v>0</v>
      </c>
    </row>
    <row r="408" spans="1:9" x14ac:dyDescent="0.25">
      <c r="A408">
        <v>8602</v>
      </c>
      <c r="B408">
        <v>0</v>
      </c>
      <c r="C408">
        <v>0</v>
      </c>
      <c r="E408">
        <v>8602</v>
      </c>
      <c r="F408">
        <v>0</v>
      </c>
      <c r="G408">
        <v>0</v>
      </c>
      <c r="H408">
        <v>0</v>
      </c>
      <c r="I408">
        <v>0</v>
      </c>
    </row>
    <row r="409" spans="1:9" x14ac:dyDescent="0.25">
      <c r="A409" t="s">
        <v>683</v>
      </c>
      <c r="B409">
        <v>0</v>
      </c>
      <c r="C409">
        <v>0</v>
      </c>
      <c r="E409" t="s">
        <v>683</v>
      </c>
      <c r="F409">
        <v>0</v>
      </c>
      <c r="G409">
        <v>0</v>
      </c>
      <c r="H409">
        <v>0</v>
      </c>
      <c r="I409">
        <v>0</v>
      </c>
    </row>
    <row r="410" spans="1:9" x14ac:dyDescent="0.25">
      <c r="A410" t="s">
        <v>684</v>
      </c>
      <c r="B410">
        <v>0</v>
      </c>
      <c r="C410">
        <v>0</v>
      </c>
      <c r="E410" t="s">
        <v>684</v>
      </c>
      <c r="F410">
        <v>0</v>
      </c>
      <c r="G410">
        <v>0</v>
      </c>
      <c r="H410">
        <v>0</v>
      </c>
      <c r="I410">
        <v>0</v>
      </c>
    </row>
    <row r="411" spans="1:9" x14ac:dyDescent="0.25">
      <c r="A411" t="s">
        <v>685</v>
      </c>
      <c r="B411">
        <v>0</v>
      </c>
      <c r="C411">
        <v>0</v>
      </c>
      <c r="E411" t="s">
        <v>685</v>
      </c>
      <c r="F411">
        <v>0</v>
      </c>
      <c r="G411">
        <v>0</v>
      </c>
      <c r="H411">
        <v>0</v>
      </c>
      <c r="I411">
        <v>0</v>
      </c>
    </row>
    <row r="412" spans="1:9" x14ac:dyDescent="0.25">
      <c r="A412">
        <v>21707134</v>
      </c>
      <c r="B412">
        <v>0</v>
      </c>
      <c r="C412">
        <v>0</v>
      </c>
      <c r="E412">
        <v>21707134</v>
      </c>
      <c r="F412">
        <v>0</v>
      </c>
      <c r="G412">
        <v>0</v>
      </c>
      <c r="H412">
        <v>0</v>
      </c>
      <c r="I412">
        <v>0</v>
      </c>
    </row>
    <row r="413" spans="1:9" x14ac:dyDescent="0.25">
      <c r="A413">
        <v>20976003</v>
      </c>
      <c r="B413">
        <v>0</v>
      </c>
      <c r="C413">
        <v>0</v>
      </c>
      <c r="E413">
        <v>20976003</v>
      </c>
      <c r="F413">
        <v>0</v>
      </c>
      <c r="G413">
        <v>0</v>
      </c>
      <c r="H413">
        <v>0</v>
      </c>
      <c r="I413">
        <v>0</v>
      </c>
    </row>
    <row r="414" spans="1:9" x14ac:dyDescent="0.25">
      <c r="A414">
        <v>20805349</v>
      </c>
      <c r="B414">
        <v>0</v>
      </c>
      <c r="C414">
        <v>0</v>
      </c>
      <c r="E414">
        <v>20805349</v>
      </c>
      <c r="F414">
        <v>0</v>
      </c>
      <c r="G414">
        <v>0</v>
      </c>
      <c r="H414">
        <v>0</v>
      </c>
      <c r="I414">
        <v>0</v>
      </c>
    </row>
    <row r="415" spans="1:9" x14ac:dyDescent="0.25">
      <c r="A415">
        <v>11110683</v>
      </c>
      <c r="B415">
        <v>0</v>
      </c>
      <c r="C415">
        <v>0</v>
      </c>
      <c r="E415">
        <v>11110683</v>
      </c>
      <c r="F415">
        <v>0</v>
      </c>
      <c r="G415">
        <v>0</v>
      </c>
      <c r="H415">
        <v>0</v>
      </c>
      <c r="I415">
        <v>0</v>
      </c>
    </row>
    <row r="416" spans="1:9" x14ac:dyDescent="0.25">
      <c r="A416">
        <v>11110668</v>
      </c>
      <c r="B416">
        <v>0</v>
      </c>
      <c r="C416">
        <v>0</v>
      </c>
      <c r="E416">
        <v>11110668</v>
      </c>
      <c r="F416">
        <v>0</v>
      </c>
      <c r="G416">
        <v>0</v>
      </c>
      <c r="H416">
        <v>0</v>
      </c>
      <c r="I416">
        <v>0</v>
      </c>
    </row>
    <row r="417" spans="1:9" x14ac:dyDescent="0.25">
      <c r="A417">
        <v>11711074</v>
      </c>
      <c r="B417">
        <v>0</v>
      </c>
      <c r="C417">
        <v>0</v>
      </c>
      <c r="E417">
        <v>11711074</v>
      </c>
      <c r="F417">
        <v>0</v>
      </c>
      <c r="G417">
        <v>0</v>
      </c>
      <c r="H417">
        <v>0</v>
      </c>
      <c r="I417">
        <v>0</v>
      </c>
    </row>
    <row r="418" spans="1:9" x14ac:dyDescent="0.25">
      <c r="A418" t="s">
        <v>686</v>
      </c>
      <c r="B418">
        <v>0</v>
      </c>
      <c r="C418">
        <v>0</v>
      </c>
      <c r="E418" t="s">
        <v>686</v>
      </c>
      <c r="F418">
        <v>0</v>
      </c>
      <c r="G418">
        <v>0</v>
      </c>
      <c r="H418">
        <v>0</v>
      </c>
      <c r="I418">
        <v>0</v>
      </c>
    </row>
    <row r="419" spans="1:9" x14ac:dyDescent="0.25">
      <c r="A419">
        <v>14524170</v>
      </c>
      <c r="B419">
        <v>0</v>
      </c>
      <c r="C419">
        <v>0</v>
      </c>
      <c r="E419">
        <v>14524170</v>
      </c>
      <c r="F419">
        <v>0</v>
      </c>
      <c r="G419">
        <v>0</v>
      </c>
      <c r="H419">
        <v>0</v>
      </c>
      <c r="I419">
        <v>0</v>
      </c>
    </row>
    <row r="420" spans="1:9" x14ac:dyDescent="0.25">
      <c r="A420">
        <v>14509379</v>
      </c>
      <c r="B420">
        <v>0</v>
      </c>
      <c r="C420">
        <v>0</v>
      </c>
      <c r="E420">
        <v>14509379</v>
      </c>
      <c r="F420">
        <v>0</v>
      </c>
      <c r="G420">
        <v>0</v>
      </c>
      <c r="H420">
        <v>0</v>
      </c>
      <c r="I420">
        <v>0</v>
      </c>
    </row>
    <row r="421" spans="1:9" x14ac:dyDescent="0.25">
      <c r="A421" t="s">
        <v>687</v>
      </c>
      <c r="B421">
        <v>0</v>
      </c>
      <c r="C421">
        <v>0</v>
      </c>
      <c r="E421" t="s">
        <v>687</v>
      </c>
      <c r="F421">
        <v>0</v>
      </c>
      <c r="G421">
        <v>0</v>
      </c>
      <c r="H421">
        <v>0</v>
      </c>
      <c r="I421">
        <v>0</v>
      </c>
    </row>
    <row r="422" spans="1:9" x14ac:dyDescent="0.25">
      <c r="A422" t="s">
        <v>688</v>
      </c>
      <c r="B422">
        <v>0</v>
      </c>
      <c r="C422">
        <v>0</v>
      </c>
      <c r="E422" t="s">
        <v>688</v>
      </c>
      <c r="F422">
        <v>0</v>
      </c>
      <c r="G422">
        <v>0</v>
      </c>
      <c r="H422">
        <v>0</v>
      </c>
      <c r="I422">
        <v>0</v>
      </c>
    </row>
    <row r="423" spans="1:9" x14ac:dyDescent="0.25">
      <c r="A423" t="s">
        <v>689</v>
      </c>
      <c r="B423">
        <v>0</v>
      </c>
      <c r="C423">
        <v>0</v>
      </c>
      <c r="E423" t="s">
        <v>689</v>
      </c>
      <c r="F423">
        <v>0</v>
      </c>
      <c r="G423">
        <v>0</v>
      </c>
      <c r="H423">
        <v>0</v>
      </c>
      <c r="I423">
        <v>0</v>
      </c>
    </row>
    <row r="424" spans="1:9" x14ac:dyDescent="0.25">
      <c r="A424" t="s">
        <v>690</v>
      </c>
      <c r="B424">
        <v>0</v>
      </c>
      <c r="C424">
        <v>0</v>
      </c>
      <c r="E424" t="s">
        <v>690</v>
      </c>
      <c r="F424">
        <v>0</v>
      </c>
      <c r="G424">
        <v>0</v>
      </c>
      <c r="H424">
        <v>0</v>
      </c>
      <c r="I424">
        <v>0</v>
      </c>
    </row>
    <row r="425" spans="1:9" x14ac:dyDescent="0.25">
      <c r="A425" t="s">
        <v>691</v>
      </c>
      <c r="B425">
        <v>0</v>
      </c>
      <c r="C425">
        <v>0</v>
      </c>
      <c r="E425" t="s">
        <v>691</v>
      </c>
      <c r="F425">
        <v>0</v>
      </c>
      <c r="G425">
        <v>0</v>
      </c>
      <c r="H425">
        <v>0</v>
      </c>
      <c r="I425">
        <v>0</v>
      </c>
    </row>
    <row r="426" spans="1:9" x14ac:dyDescent="0.25">
      <c r="A426" t="s">
        <v>692</v>
      </c>
      <c r="B426">
        <v>0</v>
      </c>
      <c r="C426">
        <v>0</v>
      </c>
      <c r="E426" t="s">
        <v>692</v>
      </c>
      <c r="F426">
        <v>0</v>
      </c>
      <c r="G426">
        <v>0</v>
      </c>
      <c r="H426">
        <v>0</v>
      </c>
      <c r="I426">
        <v>0</v>
      </c>
    </row>
    <row r="427" spans="1:9" x14ac:dyDescent="0.25">
      <c r="A427" t="s">
        <v>693</v>
      </c>
      <c r="B427">
        <v>0</v>
      </c>
      <c r="C427">
        <v>0</v>
      </c>
      <c r="E427" t="s">
        <v>693</v>
      </c>
      <c r="F427">
        <v>0</v>
      </c>
      <c r="G427">
        <v>0</v>
      </c>
      <c r="H427">
        <v>0</v>
      </c>
      <c r="I427">
        <v>0</v>
      </c>
    </row>
    <row r="428" spans="1:9" x14ac:dyDescent="0.25">
      <c r="A428" t="s">
        <v>694</v>
      </c>
      <c r="B428">
        <v>0</v>
      </c>
      <c r="C428">
        <v>0</v>
      </c>
      <c r="E428" t="s">
        <v>694</v>
      </c>
      <c r="F428">
        <v>0</v>
      </c>
      <c r="G428">
        <v>0</v>
      </c>
      <c r="H428">
        <v>0</v>
      </c>
      <c r="I428">
        <v>0</v>
      </c>
    </row>
    <row r="429" spans="1:9" x14ac:dyDescent="0.25">
      <c r="A429" t="s">
        <v>695</v>
      </c>
      <c r="B429">
        <v>0</v>
      </c>
      <c r="C429">
        <v>0</v>
      </c>
      <c r="E429" t="s">
        <v>695</v>
      </c>
      <c r="F429">
        <v>0</v>
      </c>
      <c r="G429">
        <v>0</v>
      </c>
      <c r="H429">
        <v>0</v>
      </c>
      <c r="I429">
        <v>0</v>
      </c>
    </row>
    <row r="430" spans="1:9" x14ac:dyDescent="0.25">
      <c r="A430" t="s">
        <v>696</v>
      </c>
      <c r="B430">
        <v>0</v>
      </c>
      <c r="C430">
        <v>0</v>
      </c>
      <c r="E430" t="s">
        <v>696</v>
      </c>
      <c r="F430">
        <v>0</v>
      </c>
      <c r="G430">
        <v>0</v>
      </c>
      <c r="H430">
        <v>0</v>
      </c>
      <c r="I430">
        <v>0</v>
      </c>
    </row>
    <row r="431" spans="1:9" x14ac:dyDescent="0.25">
      <c r="A431" t="s">
        <v>697</v>
      </c>
      <c r="B431">
        <v>0</v>
      </c>
      <c r="C431">
        <v>0</v>
      </c>
      <c r="E431" t="s">
        <v>697</v>
      </c>
      <c r="F431">
        <v>0</v>
      </c>
      <c r="G431">
        <v>0</v>
      </c>
      <c r="H431">
        <v>0</v>
      </c>
      <c r="I431">
        <v>0</v>
      </c>
    </row>
    <row r="432" spans="1:9" x14ac:dyDescent="0.25">
      <c r="A432" t="s">
        <v>698</v>
      </c>
      <c r="B432">
        <v>0</v>
      </c>
      <c r="C432">
        <v>0</v>
      </c>
      <c r="E432" t="s">
        <v>698</v>
      </c>
      <c r="F432">
        <v>0</v>
      </c>
      <c r="G432">
        <v>0</v>
      </c>
      <c r="H432">
        <v>0</v>
      </c>
      <c r="I432">
        <v>0</v>
      </c>
    </row>
    <row r="433" spans="1:9" x14ac:dyDescent="0.25">
      <c r="A433" t="s">
        <v>699</v>
      </c>
      <c r="B433">
        <v>0</v>
      </c>
      <c r="C433">
        <v>0</v>
      </c>
      <c r="E433" t="s">
        <v>699</v>
      </c>
      <c r="F433">
        <v>0</v>
      </c>
      <c r="G433">
        <v>0</v>
      </c>
      <c r="H433">
        <v>0</v>
      </c>
      <c r="I433">
        <v>0</v>
      </c>
    </row>
    <row r="434" spans="1:9" x14ac:dyDescent="0.25">
      <c r="A434" t="s">
        <v>700</v>
      </c>
      <c r="B434">
        <v>0</v>
      </c>
      <c r="C434">
        <v>0</v>
      </c>
      <c r="E434" t="s">
        <v>700</v>
      </c>
      <c r="F434">
        <v>0</v>
      </c>
      <c r="G434">
        <v>0</v>
      </c>
      <c r="H434">
        <v>0</v>
      </c>
      <c r="I434">
        <v>0</v>
      </c>
    </row>
    <row r="435" spans="1:9" x14ac:dyDescent="0.25">
      <c r="A435" t="s">
        <v>240</v>
      </c>
      <c r="B435">
        <v>0</v>
      </c>
      <c r="C435">
        <v>0</v>
      </c>
      <c r="E435" t="s">
        <v>240</v>
      </c>
      <c r="F435">
        <v>0</v>
      </c>
      <c r="G435">
        <v>0</v>
      </c>
      <c r="H435">
        <v>0</v>
      </c>
      <c r="I435">
        <v>0</v>
      </c>
    </row>
    <row r="436" spans="1:9" x14ac:dyDescent="0.25">
      <c r="A436" t="s">
        <v>242</v>
      </c>
      <c r="B436">
        <v>0</v>
      </c>
      <c r="C436">
        <v>0</v>
      </c>
      <c r="E436" t="s">
        <v>242</v>
      </c>
      <c r="F436">
        <v>0</v>
      </c>
      <c r="G436">
        <v>0</v>
      </c>
      <c r="H436">
        <v>0</v>
      </c>
      <c r="I436">
        <v>0</v>
      </c>
    </row>
    <row r="437" spans="1:9" x14ac:dyDescent="0.25">
      <c r="A437" t="s">
        <v>701</v>
      </c>
      <c r="B437">
        <v>0</v>
      </c>
      <c r="C437">
        <v>0</v>
      </c>
      <c r="E437" t="s">
        <v>701</v>
      </c>
      <c r="F437">
        <v>0</v>
      </c>
      <c r="G437">
        <v>0</v>
      </c>
      <c r="H437">
        <v>0</v>
      </c>
      <c r="I437">
        <v>0</v>
      </c>
    </row>
    <row r="438" spans="1:9" x14ac:dyDescent="0.25">
      <c r="A438" t="s">
        <v>702</v>
      </c>
      <c r="B438">
        <v>0</v>
      </c>
      <c r="C438">
        <v>0</v>
      </c>
      <c r="E438" t="s">
        <v>702</v>
      </c>
      <c r="F438">
        <v>0</v>
      </c>
      <c r="G438">
        <v>0</v>
      </c>
      <c r="H438">
        <v>0</v>
      </c>
      <c r="I438">
        <v>0</v>
      </c>
    </row>
    <row r="439" spans="1:9" x14ac:dyDescent="0.25">
      <c r="A439" t="s">
        <v>703</v>
      </c>
      <c r="B439">
        <v>0</v>
      </c>
      <c r="C439">
        <v>0</v>
      </c>
      <c r="E439" t="s">
        <v>703</v>
      </c>
      <c r="F439">
        <v>0</v>
      </c>
      <c r="G439">
        <v>0</v>
      </c>
      <c r="H439">
        <v>0</v>
      </c>
      <c r="I439">
        <v>0</v>
      </c>
    </row>
    <row r="440" spans="1:9" x14ac:dyDescent="0.25">
      <c r="A440">
        <v>691782</v>
      </c>
      <c r="B440">
        <v>0</v>
      </c>
      <c r="C440">
        <v>0</v>
      </c>
      <c r="E440">
        <v>691782</v>
      </c>
      <c r="F440">
        <v>0</v>
      </c>
      <c r="G440">
        <v>0</v>
      </c>
      <c r="H440">
        <v>0</v>
      </c>
      <c r="I440">
        <v>0</v>
      </c>
    </row>
    <row r="441" spans="1:9" x14ac:dyDescent="0.25">
      <c r="A441">
        <v>692250</v>
      </c>
      <c r="B441">
        <v>8.5000000000000006E-2</v>
      </c>
      <c r="C441">
        <v>0.02</v>
      </c>
      <c r="E441">
        <v>692250</v>
      </c>
      <c r="F441">
        <v>0.7</v>
      </c>
      <c r="G441">
        <v>0.61499999999999999</v>
      </c>
      <c r="H441">
        <v>0</v>
      </c>
      <c r="I441">
        <v>0</v>
      </c>
    </row>
    <row r="442" spans="1:9" x14ac:dyDescent="0.25">
      <c r="A442">
        <v>692332</v>
      </c>
      <c r="B442">
        <v>22</v>
      </c>
      <c r="C442">
        <v>28</v>
      </c>
      <c r="E442">
        <v>692332</v>
      </c>
      <c r="F442">
        <v>19</v>
      </c>
      <c r="G442">
        <v>19</v>
      </c>
      <c r="H442">
        <v>24</v>
      </c>
      <c r="I442">
        <v>20</v>
      </c>
    </row>
    <row r="443" spans="1:9" x14ac:dyDescent="0.25">
      <c r="A443">
        <v>692334</v>
      </c>
      <c r="B443">
        <v>18</v>
      </c>
      <c r="C443">
        <v>7</v>
      </c>
      <c r="E443">
        <v>692334</v>
      </c>
      <c r="F443">
        <v>6</v>
      </c>
      <c r="G443">
        <v>0</v>
      </c>
      <c r="H443">
        <v>5</v>
      </c>
      <c r="I443">
        <v>3</v>
      </c>
    </row>
    <row r="444" spans="1:9" x14ac:dyDescent="0.25">
      <c r="A444">
        <v>692179</v>
      </c>
      <c r="B444">
        <v>0</v>
      </c>
      <c r="C444">
        <v>0</v>
      </c>
      <c r="E444">
        <v>692179</v>
      </c>
      <c r="F444">
        <v>0</v>
      </c>
      <c r="G444">
        <v>0</v>
      </c>
      <c r="H444">
        <v>0</v>
      </c>
      <c r="I444">
        <v>0</v>
      </c>
    </row>
    <row r="445" spans="1:9" x14ac:dyDescent="0.25">
      <c r="A445">
        <v>692178</v>
      </c>
      <c r="B445">
        <v>0</v>
      </c>
      <c r="C445">
        <v>0</v>
      </c>
      <c r="E445">
        <v>692178</v>
      </c>
      <c r="F445">
        <v>0</v>
      </c>
      <c r="G445">
        <v>0</v>
      </c>
      <c r="H445">
        <v>0</v>
      </c>
      <c r="I445">
        <v>0</v>
      </c>
    </row>
    <row r="446" spans="1:9" x14ac:dyDescent="0.25">
      <c r="A446">
        <v>692027</v>
      </c>
      <c r="B446">
        <v>8</v>
      </c>
      <c r="C446">
        <v>10</v>
      </c>
      <c r="E446">
        <v>692027</v>
      </c>
      <c r="F446">
        <v>1</v>
      </c>
      <c r="G446">
        <v>1</v>
      </c>
      <c r="H446">
        <v>8</v>
      </c>
      <c r="I446">
        <v>1</v>
      </c>
    </row>
    <row r="447" spans="1:9" x14ac:dyDescent="0.25">
      <c r="A447">
        <v>692026</v>
      </c>
      <c r="B447">
        <v>0.1</v>
      </c>
      <c r="C447">
        <v>0.05</v>
      </c>
      <c r="E447">
        <v>692026</v>
      </c>
      <c r="F447">
        <v>1.1000000000000001</v>
      </c>
      <c r="G447">
        <v>0.155</v>
      </c>
      <c r="H447">
        <v>0</v>
      </c>
      <c r="I447">
        <v>0.05</v>
      </c>
    </row>
    <row r="448" spans="1:9" x14ac:dyDescent="0.25">
      <c r="A448">
        <v>718637</v>
      </c>
      <c r="B448">
        <v>0</v>
      </c>
      <c r="C448">
        <v>0</v>
      </c>
      <c r="E448">
        <v>718637</v>
      </c>
      <c r="F448">
        <v>0</v>
      </c>
      <c r="G448">
        <v>0</v>
      </c>
      <c r="H448">
        <v>0</v>
      </c>
      <c r="I448">
        <v>0</v>
      </c>
    </row>
    <row r="449" spans="1:9" x14ac:dyDescent="0.25">
      <c r="A449">
        <v>692079</v>
      </c>
      <c r="B449">
        <v>6</v>
      </c>
      <c r="C449">
        <v>15</v>
      </c>
      <c r="E449">
        <v>692079</v>
      </c>
      <c r="F449">
        <v>2</v>
      </c>
      <c r="G449">
        <v>2</v>
      </c>
      <c r="H449">
        <v>1</v>
      </c>
      <c r="I449">
        <v>5</v>
      </c>
    </row>
    <row r="450" spans="1:9" x14ac:dyDescent="0.25">
      <c r="A450">
        <v>692077</v>
      </c>
      <c r="B450">
        <v>0</v>
      </c>
      <c r="C450">
        <v>0</v>
      </c>
      <c r="E450">
        <v>692077</v>
      </c>
      <c r="F450">
        <v>0</v>
      </c>
      <c r="G450">
        <v>1</v>
      </c>
      <c r="H450">
        <v>0</v>
      </c>
      <c r="I450">
        <v>0</v>
      </c>
    </row>
    <row r="451" spans="1:9" x14ac:dyDescent="0.25">
      <c r="A451">
        <v>692030</v>
      </c>
      <c r="B451">
        <v>0</v>
      </c>
      <c r="C451">
        <v>0</v>
      </c>
      <c r="E451">
        <v>692030</v>
      </c>
      <c r="F451">
        <v>0</v>
      </c>
      <c r="G451">
        <v>0</v>
      </c>
      <c r="H451">
        <v>0</v>
      </c>
      <c r="I451">
        <v>0</v>
      </c>
    </row>
    <row r="452" spans="1:9" x14ac:dyDescent="0.25">
      <c r="A452">
        <v>686033</v>
      </c>
      <c r="B452">
        <v>0</v>
      </c>
      <c r="C452">
        <v>0</v>
      </c>
      <c r="E452">
        <v>686033</v>
      </c>
      <c r="F452">
        <v>0</v>
      </c>
      <c r="G452">
        <v>4</v>
      </c>
      <c r="H452">
        <v>8</v>
      </c>
      <c r="I452">
        <v>0</v>
      </c>
    </row>
    <row r="453" spans="1:9" x14ac:dyDescent="0.25">
      <c r="A453">
        <v>686032</v>
      </c>
      <c r="B453">
        <v>0</v>
      </c>
      <c r="C453">
        <v>8</v>
      </c>
      <c r="E453">
        <v>686032</v>
      </c>
      <c r="F453">
        <v>1</v>
      </c>
      <c r="G453">
        <v>0</v>
      </c>
      <c r="H453">
        <v>24</v>
      </c>
      <c r="I453">
        <v>2</v>
      </c>
    </row>
    <row r="454" spans="1:9" x14ac:dyDescent="0.25">
      <c r="A454">
        <v>690814</v>
      </c>
      <c r="B454">
        <v>0</v>
      </c>
      <c r="C454">
        <v>0</v>
      </c>
      <c r="E454">
        <v>690814</v>
      </c>
      <c r="F454">
        <v>0</v>
      </c>
      <c r="G454">
        <v>0</v>
      </c>
      <c r="H454">
        <v>0</v>
      </c>
      <c r="I454">
        <v>0</v>
      </c>
    </row>
    <row r="455" spans="1:9" x14ac:dyDescent="0.25">
      <c r="A455">
        <v>691848</v>
      </c>
      <c r="B455">
        <v>0</v>
      </c>
      <c r="C455">
        <v>0</v>
      </c>
      <c r="E455">
        <v>691848</v>
      </c>
      <c r="F455">
        <v>0</v>
      </c>
      <c r="G455">
        <v>0</v>
      </c>
      <c r="H455">
        <v>0</v>
      </c>
      <c r="I455">
        <v>0</v>
      </c>
    </row>
    <row r="456" spans="1:9" x14ac:dyDescent="0.25">
      <c r="A456">
        <v>691911</v>
      </c>
      <c r="B456">
        <v>0</v>
      </c>
      <c r="C456">
        <v>0</v>
      </c>
      <c r="E456">
        <v>691911</v>
      </c>
      <c r="F456">
        <v>0</v>
      </c>
      <c r="G456">
        <v>0</v>
      </c>
      <c r="H456">
        <v>0</v>
      </c>
      <c r="I456">
        <v>0</v>
      </c>
    </row>
    <row r="457" spans="1:9" x14ac:dyDescent="0.25">
      <c r="A457">
        <v>691781</v>
      </c>
      <c r="B457">
        <v>0</v>
      </c>
      <c r="C457">
        <v>0</v>
      </c>
      <c r="E457">
        <v>691781</v>
      </c>
      <c r="F457">
        <v>0</v>
      </c>
      <c r="G457">
        <v>0</v>
      </c>
      <c r="H457">
        <v>0</v>
      </c>
      <c r="I457">
        <v>0</v>
      </c>
    </row>
    <row r="458" spans="1:9" x14ac:dyDescent="0.25">
      <c r="A458" t="s">
        <v>100</v>
      </c>
      <c r="B458">
        <v>39</v>
      </c>
      <c r="C458">
        <v>36</v>
      </c>
      <c r="E458" t="s">
        <v>100</v>
      </c>
      <c r="F458">
        <v>248</v>
      </c>
      <c r="G458">
        <v>357</v>
      </c>
      <c r="H458">
        <v>254</v>
      </c>
      <c r="I458">
        <v>62</v>
      </c>
    </row>
    <row r="459" spans="1:9" x14ac:dyDescent="0.25">
      <c r="A459" t="s">
        <v>101</v>
      </c>
      <c r="B459">
        <v>98</v>
      </c>
      <c r="C459">
        <v>90.8</v>
      </c>
      <c r="E459" t="s">
        <v>101</v>
      </c>
      <c r="F459">
        <v>51</v>
      </c>
      <c r="G459">
        <v>69</v>
      </c>
      <c r="H459">
        <v>80</v>
      </c>
      <c r="I459">
        <v>85</v>
      </c>
    </row>
    <row r="460" spans="1:9" x14ac:dyDescent="0.25">
      <c r="A460" t="s">
        <v>238</v>
      </c>
      <c r="B460">
        <v>4</v>
      </c>
      <c r="C460">
        <v>1</v>
      </c>
      <c r="E460" t="s">
        <v>238</v>
      </c>
      <c r="F460">
        <v>4</v>
      </c>
      <c r="G460">
        <v>13</v>
      </c>
      <c r="H460">
        <v>15</v>
      </c>
      <c r="I460">
        <v>6</v>
      </c>
    </row>
    <row r="461" spans="1:9" x14ac:dyDescent="0.25">
      <c r="A461" t="s">
        <v>98</v>
      </c>
      <c r="B461">
        <v>51</v>
      </c>
      <c r="C461">
        <v>90</v>
      </c>
      <c r="E461" t="s">
        <v>98</v>
      </c>
      <c r="F461">
        <v>10</v>
      </c>
      <c r="G461">
        <v>5</v>
      </c>
      <c r="H461">
        <v>42</v>
      </c>
      <c r="I461">
        <v>11</v>
      </c>
    </row>
    <row r="462" spans="1:9" x14ac:dyDescent="0.25">
      <c r="A462" t="s">
        <v>163</v>
      </c>
      <c r="B462">
        <v>12</v>
      </c>
      <c r="C462">
        <v>1</v>
      </c>
      <c r="E462" t="s">
        <v>163</v>
      </c>
      <c r="F462">
        <v>7</v>
      </c>
      <c r="G462">
        <v>2</v>
      </c>
      <c r="H462">
        <v>1</v>
      </c>
      <c r="I462">
        <v>3</v>
      </c>
    </row>
    <row r="463" spans="1:9" x14ac:dyDescent="0.25">
      <c r="A463" t="s">
        <v>229</v>
      </c>
      <c r="B463">
        <v>0</v>
      </c>
      <c r="C463">
        <v>0</v>
      </c>
      <c r="E463" t="s">
        <v>229</v>
      </c>
      <c r="F463">
        <v>0</v>
      </c>
      <c r="G463">
        <v>0</v>
      </c>
      <c r="H463">
        <v>0</v>
      </c>
      <c r="I463">
        <v>0</v>
      </c>
    </row>
    <row r="464" spans="1:9" x14ac:dyDescent="0.25">
      <c r="A464" t="s">
        <v>247</v>
      </c>
      <c r="B464">
        <v>0</v>
      </c>
      <c r="C464">
        <v>30</v>
      </c>
      <c r="E464" t="s">
        <v>247</v>
      </c>
      <c r="F464">
        <v>18</v>
      </c>
      <c r="G464">
        <v>0</v>
      </c>
      <c r="H464">
        <v>0</v>
      </c>
      <c r="I464">
        <v>6</v>
      </c>
    </row>
    <row r="465" spans="1:9" x14ac:dyDescent="0.25">
      <c r="A465" t="s">
        <v>250</v>
      </c>
      <c r="B465">
        <v>0</v>
      </c>
      <c r="C465">
        <v>0</v>
      </c>
      <c r="E465" t="s">
        <v>250</v>
      </c>
      <c r="F465">
        <v>0</v>
      </c>
      <c r="G465">
        <v>0</v>
      </c>
      <c r="H465">
        <v>0</v>
      </c>
      <c r="I465">
        <v>0</v>
      </c>
    </row>
    <row r="466" spans="1:9" x14ac:dyDescent="0.25">
      <c r="A466" t="s">
        <v>90</v>
      </c>
      <c r="B466">
        <v>36</v>
      </c>
      <c r="C466">
        <v>67</v>
      </c>
      <c r="E466" t="s">
        <v>90</v>
      </c>
      <c r="F466">
        <v>29</v>
      </c>
      <c r="G466">
        <v>27</v>
      </c>
      <c r="H466">
        <v>32</v>
      </c>
      <c r="I466">
        <v>36</v>
      </c>
    </row>
    <row r="467" spans="1:9" x14ac:dyDescent="0.25">
      <c r="A467" t="s">
        <v>92</v>
      </c>
      <c r="B467">
        <v>12</v>
      </c>
      <c r="C467">
        <v>15</v>
      </c>
      <c r="E467" t="s">
        <v>92</v>
      </c>
      <c r="F467">
        <v>15</v>
      </c>
      <c r="G467">
        <v>16</v>
      </c>
      <c r="H467">
        <v>31</v>
      </c>
      <c r="I467">
        <v>33</v>
      </c>
    </row>
    <row r="468" spans="1:9" x14ac:dyDescent="0.25">
      <c r="A468" t="s">
        <v>94</v>
      </c>
      <c r="B468">
        <v>2</v>
      </c>
      <c r="C468">
        <v>2</v>
      </c>
      <c r="E468" t="s">
        <v>94</v>
      </c>
      <c r="F468">
        <v>0</v>
      </c>
      <c r="G468">
        <v>6</v>
      </c>
      <c r="H468">
        <v>8</v>
      </c>
      <c r="I468">
        <v>2</v>
      </c>
    </row>
    <row r="469" spans="1:9" x14ac:dyDescent="0.25">
      <c r="A469" t="s">
        <v>103</v>
      </c>
      <c r="B469">
        <v>6</v>
      </c>
      <c r="C469">
        <v>19</v>
      </c>
      <c r="E469" t="s">
        <v>103</v>
      </c>
      <c r="F469">
        <v>16</v>
      </c>
      <c r="G469">
        <v>4</v>
      </c>
      <c r="H469">
        <v>12</v>
      </c>
      <c r="I469">
        <v>11</v>
      </c>
    </row>
    <row r="470" spans="1:9" x14ac:dyDescent="0.25">
      <c r="A470">
        <v>692069</v>
      </c>
      <c r="B470">
        <v>0</v>
      </c>
      <c r="C470">
        <v>0</v>
      </c>
      <c r="E470">
        <v>692069</v>
      </c>
      <c r="F470">
        <v>0</v>
      </c>
      <c r="G470">
        <v>0</v>
      </c>
      <c r="H470">
        <v>0</v>
      </c>
      <c r="I470">
        <v>0</v>
      </c>
    </row>
    <row r="471" spans="1:9" x14ac:dyDescent="0.25">
      <c r="A471">
        <v>692070</v>
      </c>
      <c r="B471">
        <v>0</v>
      </c>
      <c r="C471">
        <v>0</v>
      </c>
      <c r="E471">
        <v>692070</v>
      </c>
      <c r="F471">
        <v>0</v>
      </c>
      <c r="G471">
        <v>0</v>
      </c>
      <c r="H471">
        <v>0</v>
      </c>
      <c r="I471">
        <v>0</v>
      </c>
    </row>
    <row r="472" spans="1:9" x14ac:dyDescent="0.25">
      <c r="A472">
        <v>692053</v>
      </c>
      <c r="B472">
        <v>179</v>
      </c>
      <c r="C472">
        <v>115</v>
      </c>
      <c r="E472">
        <v>692053</v>
      </c>
      <c r="F472">
        <v>284</v>
      </c>
      <c r="G472">
        <v>398</v>
      </c>
      <c r="H472">
        <v>350</v>
      </c>
      <c r="I472">
        <v>366</v>
      </c>
    </row>
    <row r="473" spans="1:9" x14ac:dyDescent="0.25">
      <c r="A473">
        <v>692052</v>
      </c>
      <c r="B473">
        <v>51.53</v>
      </c>
      <c r="C473">
        <v>69.47</v>
      </c>
      <c r="E473">
        <v>692052</v>
      </c>
      <c r="F473">
        <v>36</v>
      </c>
      <c r="G473">
        <v>70</v>
      </c>
      <c r="H473">
        <v>58</v>
      </c>
      <c r="I473">
        <v>42</v>
      </c>
    </row>
    <row r="474" spans="1:9" x14ac:dyDescent="0.25">
      <c r="A474">
        <v>692172</v>
      </c>
      <c r="B474">
        <v>0</v>
      </c>
      <c r="C474">
        <v>0</v>
      </c>
      <c r="E474">
        <v>692172</v>
      </c>
      <c r="F474">
        <v>0</v>
      </c>
      <c r="G474">
        <v>0</v>
      </c>
      <c r="H474">
        <v>0</v>
      </c>
      <c r="I474">
        <v>0</v>
      </c>
    </row>
    <row r="475" spans="1:9" x14ac:dyDescent="0.25">
      <c r="A475">
        <v>692090</v>
      </c>
      <c r="B475">
        <v>0</v>
      </c>
      <c r="C475">
        <v>0</v>
      </c>
      <c r="E475">
        <v>692090</v>
      </c>
      <c r="F475">
        <v>0</v>
      </c>
      <c r="G475">
        <v>0</v>
      </c>
      <c r="H475">
        <v>0</v>
      </c>
      <c r="I475">
        <v>0</v>
      </c>
    </row>
    <row r="476" spans="1:9" x14ac:dyDescent="0.25">
      <c r="A476">
        <v>692335</v>
      </c>
      <c r="B476">
        <v>0</v>
      </c>
      <c r="C476">
        <v>8.2200000000000006</v>
      </c>
      <c r="E476">
        <v>692335</v>
      </c>
      <c r="F476">
        <v>11</v>
      </c>
      <c r="G476">
        <v>11</v>
      </c>
      <c r="H476">
        <v>11</v>
      </c>
      <c r="I476">
        <v>2</v>
      </c>
    </row>
    <row r="477" spans="1:9" x14ac:dyDescent="0.25">
      <c r="A477" t="s">
        <v>231</v>
      </c>
      <c r="B477">
        <v>0</v>
      </c>
      <c r="C477">
        <v>0</v>
      </c>
      <c r="E477" t="s">
        <v>231</v>
      </c>
      <c r="F477">
        <v>0</v>
      </c>
      <c r="G477">
        <v>0</v>
      </c>
      <c r="H477">
        <v>0</v>
      </c>
      <c r="I477">
        <v>0</v>
      </c>
    </row>
    <row r="478" spans="1:9" x14ac:dyDescent="0.25">
      <c r="A478" t="s">
        <v>166</v>
      </c>
      <c r="B478">
        <v>0</v>
      </c>
      <c r="C478">
        <v>0</v>
      </c>
      <c r="E478" t="s">
        <v>166</v>
      </c>
      <c r="F478">
        <v>18</v>
      </c>
      <c r="G478">
        <v>0</v>
      </c>
      <c r="H478">
        <v>0</v>
      </c>
      <c r="I478">
        <v>0</v>
      </c>
    </row>
    <row r="479" spans="1:9" x14ac:dyDescent="0.25">
      <c r="A479" t="s">
        <v>96</v>
      </c>
      <c r="B479">
        <v>0</v>
      </c>
      <c r="C479">
        <v>0</v>
      </c>
      <c r="E479" t="s">
        <v>96</v>
      </c>
      <c r="F479">
        <v>0</v>
      </c>
      <c r="G479">
        <v>0</v>
      </c>
      <c r="H479">
        <v>0</v>
      </c>
      <c r="I479">
        <v>0</v>
      </c>
    </row>
    <row r="480" spans="1:9" x14ac:dyDescent="0.25">
      <c r="A480">
        <v>692415</v>
      </c>
      <c r="B480">
        <v>0</v>
      </c>
      <c r="C480">
        <v>0</v>
      </c>
      <c r="E480">
        <v>692415</v>
      </c>
      <c r="F480">
        <v>0</v>
      </c>
      <c r="G480">
        <v>0</v>
      </c>
      <c r="H480">
        <v>0</v>
      </c>
      <c r="I480">
        <v>0</v>
      </c>
    </row>
    <row r="481" spans="1:9" x14ac:dyDescent="0.25">
      <c r="A481">
        <v>793316</v>
      </c>
      <c r="B481">
        <v>0</v>
      </c>
      <c r="C481">
        <v>0</v>
      </c>
      <c r="E481">
        <v>793316</v>
      </c>
      <c r="F481">
        <v>0</v>
      </c>
      <c r="G481">
        <v>0</v>
      </c>
      <c r="H481">
        <v>0</v>
      </c>
      <c r="I481">
        <v>0</v>
      </c>
    </row>
    <row r="482" spans="1:9" x14ac:dyDescent="0.25">
      <c r="A482">
        <v>685850</v>
      </c>
      <c r="B482">
        <v>0</v>
      </c>
      <c r="C482">
        <v>0</v>
      </c>
      <c r="E482">
        <v>685850</v>
      </c>
      <c r="F482">
        <v>0</v>
      </c>
      <c r="G482">
        <v>0</v>
      </c>
      <c r="H482">
        <v>0</v>
      </c>
      <c r="I482">
        <v>0</v>
      </c>
    </row>
    <row r="483" spans="1:9" x14ac:dyDescent="0.25">
      <c r="A483">
        <v>692054</v>
      </c>
      <c r="B483">
        <v>52</v>
      </c>
      <c r="C483">
        <v>55</v>
      </c>
      <c r="E483">
        <v>692054</v>
      </c>
      <c r="F483">
        <v>69</v>
      </c>
      <c r="G483">
        <v>51</v>
      </c>
      <c r="H483">
        <v>64</v>
      </c>
      <c r="I483">
        <v>85</v>
      </c>
    </row>
    <row r="484" spans="1:9" x14ac:dyDescent="0.25">
      <c r="A484">
        <v>692082</v>
      </c>
      <c r="B484">
        <v>0</v>
      </c>
      <c r="C484">
        <v>0</v>
      </c>
      <c r="E484">
        <v>692082</v>
      </c>
      <c r="F484">
        <v>0</v>
      </c>
      <c r="G484">
        <v>0</v>
      </c>
      <c r="H484">
        <v>0</v>
      </c>
      <c r="I484">
        <v>0</v>
      </c>
    </row>
    <row r="485" spans="1:9" x14ac:dyDescent="0.25">
      <c r="A485">
        <v>692083</v>
      </c>
      <c r="B485">
        <v>0</v>
      </c>
      <c r="C485">
        <v>0</v>
      </c>
      <c r="E485">
        <v>692083</v>
      </c>
      <c r="F485">
        <v>0</v>
      </c>
      <c r="G485">
        <v>0</v>
      </c>
      <c r="H485">
        <v>0</v>
      </c>
      <c r="I485">
        <v>0</v>
      </c>
    </row>
    <row r="486" spans="1:9" x14ac:dyDescent="0.25">
      <c r="A486">
        <v>724027</v>
      </c>
      <c r="B486">
        <v>0</v>
      </c>
      <c r="C486">
        <v>0</v>
      </c>
      <c r="E486">
        <v>724027</v>
      </c>
      <c r="F486">
        <v>0</v>
      </c>
      <c r="G486">
        <v>0</v>
      </c>
      <c r="H486">
        <v>0</v>
      </c>
      <c r="I486">
        <v>0</v>
      </c>
    </row>
    <row r="487" spans="1:9" x14ac:dyDescent="0.25">
      <c r="A487">
        <v>692089</v>
      </c>
      <c r="B487">
        <v>0</v>
      </c>
      <c r="C487">
        <v>0</v>
      </c>
      <c r="E487">
        <v>692089</v>
      </c>
      <c r="F487">
        <v>0</v>
      </c>
      <c r="G487">
        <v>0</v>
      </c>
      <c r="H487">
        <v>0</v>
      </c>
      <c r="I487">
        <v>0</v>
      </c>
    </row>
    <row r="488" spans="1:9" x14ac:dyDescent="0.25">
      <c r="A488">
        <v>793317</v>
      </c>
      <c r="B488">
        <v>11</v>
      </c>
      <c r="C488">
        <v>6</v>
      </c>
      <c r="E488">
        <v>793317</v>
      </c>
      <c r="F488">
        <v>1</v>
      </c>
      <c r="G488">
        <v>0</v>
      </c>
      <c r="H488">
        <v>1</v>
      </c>
      <c r="I488">
        <v>0</v>
      </c>
    </row>
    <row r="489" spans="1:9" x14ac:dyDescent="0.25">
      <c r="A489">
        <v>793345</v>
      </c>
      <c r="B489">
        <v>0</v>
      </c>
      <c r="C489">
        <v>0</v>
      </c>
      <c r="E489">
        <v>793345</v>
      </c>
      <c r="F489">
        <v>0</v>
      </c>
      <c r="G489">
        <v>0</v>
      </c>
      <c r="H489">
        <v>0</v>
      </c>
      <c r="I489">
        <v>0</v>
      </c>
    </row>
    <row r="490" spans="1:9" x14ac:dyDescent="0.25">
      <c r="A490">
        <v>692245</v>
      </c>
      <c r="B490">
        <v>0</v>
      </c>
      <c r="C490">
        <v>0</v>
      </c>
      <c r="E490">
        <v>692245</v>
      </c>
      <c r="F490">
        <v>0</v>
      </c>
      <c r="G490">
        <v>0</v>
      </c>
      <c r="H490">
        <v>0</v>
      </c>
      <c r="I490">
        <v>0</v>
      </c>
    </row>
    <row r="491" spans="1:9" x14ac:dyDescent="0.25">
      <c r="A491">
        <v>692247</v>
      </c>
      <c r="B491">
        <v>2014</v>
      </c>
      <c r="C491">
        <v>3541</v>
      </c>
      <c r="E491">
        <v>692247</v>
      </c>
      <c r="F491">
        <v>179</v>
      </c>
      <c r="G491">
        <v>3760</v>
      </c>
      <c r="H491">
        <v>1606</v>
      </c>
      <c r="I491">
        <v>3868</v>
      </c>
    </row>
    <row r="492" spans="1:9" x14ac:dyDescent="0.25">
      <c r="A492">
        <v>732728</v>
      </c>
      <c r="B492">
        <v>0</v>
      </c>
      <c r="C492">
        <v>0</v>
      </c>
      <c r="E492">
        <v>732728</v>
      </c>
      <c r="F492">
        <v>0</v>
      </c>
      <c r="G492">
        <v>0</v>
      </c>
      <c r="H492">
        <v>0</v>
      </c>
      <c r="I492">
        <v>0</v>
      </c>
    </row>
    <row r="493" spans="1:9" x14ac:dyDescent="0.25">
      <c r="A493">
        <v>692249</v>
      </c>
      <c r="B493">
        <v>3111</v>
      </c>
      <c r="C493">
        <v>5414</v>
      </c>
      <c r="E493">
        <v>692249</v>
      </c>
      <c r="F493">
        <v>377</v>
      </c>
      <c r="G493">
        <v>4591</v>
      </c>
      <c r="H493">
        <v>605</v>
      </c>
      <c r="I493">
        <v>7993</v>
      </c>
    </row>
    <row r="494" spans="1:9" x14ac:dyDescent="0.25">
      <c r="A494">
        <v>719000</v>
      </c>
      <c r="B494">
        <v>0</v>
      </c>
      <c r="C494">
        <v>0</v>
      </c>
      <c r="E494">
        <v>719000</v>
      </c>
      <c r="F494">
        <v>0</v>
      </c>
      <c r="G494">
        <v>0</v>
      </c>
      <c r="H494">
        <v>0</v>
      </c>
      <c r="I494">
        <v>0</v>
      </c>
    </row>
    <row r="495" spans="1:9" x14ac:dyDescent="0.25">
      <c r="A495">
        <v>772588</v>
      </c>
      <c r="B495">
        <v>0</v>
      </c>
      <c r="C495">
        <v>0</v>
      </c>
      <c r="E495">
        <v>772588</v>
      </c>
      <c r="F495">
        <v>0</v>
      </c>
      <c r="G495">
        <v>0</v>
      </c>
      <c r="H495">
        <v>0</v>
      </c>
      <c r="I495">
        <v>0</v>
      </c>
    </row>
    <row r="496" spans="1:9" x14ac:dyDescent="0.25">
      <c r="A496">
        <v>724026</v>
      </c>
      <c r="B496">
        <v>0</v>
      </c>
      <c r="C496">
        <v>0</v>
      </c>
      <c r="E496">
        <v>724026</v>
      </c>
      <c r="F496">
        <v>3</v>
      </c>
      <c r="G496">
        <v>1</v>
      </c>
      <c r="H496">
        <v>5</v>
      </c>
      <c r="I496">
        <v>0</v>
      </c>
    </row>
    <row r="497" spans="1:9" x14ac:dyDescent="0.25">
      <c r="A497">
        <v>691907</v>
      </c>
      <c r="B497">
        <v>0</v>
      </c>
      <c r="C497">
        <v>0</v>
      </c>
      <c r="E497">
        <v>691907</v>
      </c>
      <c r="F497">
        <v>0</v>
      </c>
      <c r="G497">
        <v>0</v>
      </c>
      <c r="H497">
        <v>0</v>
      </c>
      <c r="I497">
        <v>0</v>
      </c>
    </row>
    <row r="498" spans="1:9" x14ac:dyDescent="0.25">
      <c r="A498">
        <v>692244</v>
      </c>
      <c r="B498">
        <v>0</v>
      </c>
      <c r="C498">
        <v>0</v>
      </c>
      <c r="E498">
        <v>692244</v>
      </c>
      <c r="F498">
        <v>0</v>
      </c>
      <c r="G498">
        <v>0</v>
      </c>
      <c r="H498">
        <v>0</v>
      </c>
      <c r="I498">
        <v>0</v>
      </c>
    </row>
    <row r="499" spans="1:9" x14ac:dyDescent="0.25">
      <c r="A499">
        <v>691970</v>
      </c>
      <c r="B499">
        <v>22</v>
      </c>
      <c r="C499">
        <v>57</v>
      </c>
      <c r="E499">
        <v>691970</v>
      </c>
      <c r="F499">
        <v>12</v>
      </c>
      <c r="G499">
        <v>47</v>
      </c>
      <c r="H499">
        <v>21</v>
      </c>
      <c r="I499">
        <v>11</v>
      </c>
    </row>
    <row r="500" spans="1:9" x14ac:dyDescent="0.25">
      <c r="A500">
        <v>710104</v>
      </c>
      <c r="B500">
        <v>0</v>
      </c>
      <c r="C500">
        <v>0</v>
      </c>
      <c r="E500">
        <v>710104</v>
      </c>
      <c r="F500">
        <v>0</v>
      </c>
      <c r="G500">
        <v>0</v>
      </c>
      <c r="H500">
        <v>0</v>
      </c>
      <c r="I500">
        <v>0</v>
      </c>
    </row>
    <row r="501" spans="1:9" x14ac:dyDescent="0.25">
      <c r="A501">
        <v>691870</v>
      </c>
      <c r="B501">
        <v>0</v>
      </c>
      <c r="C501">
        <v>3</v>
      </c>
      <c r="E501">
        <v>691870</v>
      </c>
      <c r="F501">
        <v>0</v>
      </c>
      <c r="G501">
        <v>0</v>
      </c>
      <c r="H501">
        <v>2</v>
      </c>
      <c r="I501">
        <v>0</v>
      </c>
    </row>
    <row r="502" spans="1:9" x14ac:dyDescent="0.25">
      <c r="A502">
        <v>692051</v>
      </c>
      <c r="B502">
        <v>0</v>
      </c>
      <c r="C502">
        <v>1</v>
      </c>
      <c r="E502">
        <v>692051</v>
      </c>
      <c r="F502">
        <v>0</v>
      </c>
      <c r="G502">
        <v>0</v>
      </c>
      <c r="H502">
        <v>0</v>
      </c>
      <c r="I502">
        <v>0</v>
      </c>
    </row>
    <row r="503" spans="1:9" x14ac:dyDescent="0.25">
      <c r="A503">
        <v>692128</v>
      </c>
      <c r="B503">
        <v>17</v>
      </c>
      <c r="C503">
        <v>47</v>
      </c>
      <c r="E503">
        <v>692128</v>
      </c>
      <c r="F503">
        <v>0</v>
      </c>
      <c r="G503">
        <v>3</v>
      </c>
      <c r="H503">
        <v>1</v>
      </c>
      <c r="I503">
        <v>4</v>
      </c>
    </row>
    <row r="504" spans="1:9" x14ac:dyDescent="0.25">
      <c r="A504">
        <v>692171</v>
      </c>
      <c r="B504">
        <v>0</v>
      </c>
      <c r="C504">
        <v>0</v>
      </c>
      <c r="E504">
        <v>692171</v>
      </c>
      <c r="F504">
        <v>0</v>
      </c>
      <c r="G504">
        <v>2</v>
      </c>
      <c r="H504">
        <v>21</v>
      </c>
      <c r="I504">
        <v>0</v>
      </c>
    </row>
    <row r="505" spans="1:9" x14ac:dyDescent="0.25">
      <c r="A505">
        <v>789360</v>
      </c>
      <c r="B505">
        <v>149</v>
      </c>
      <c r="C505">
        <v>175</v>
      </c>
      <c r="E505">
        <v>789360</v>
      </c>
      <c r="F505">
        <v>127</v>
      </c>
      <c r="G505">
        <v>88</v>
      </c>
      <c r="H505">
        <v>107</v>
      </c>
      <c r="I505">
        <v>136</v>
      </c>
    </row>
    <row r="506" spans="1:9" x14ac:dyDescent="0.25">
      <c r="A506">
        <v>692180</v>
      </c>
      <c r="B506">
        <v>0</v>
      </c>
      <c r="C506">
        <v>0</v>
      </c>
      <c r="E506">
        <v>692180</v>
      </c>
      <c r="F506">
        <v>0</v>
      </c>
      <c r="G506">
        <v>1</v>
      </c>
      <c r="H506">
        <v>0</v>
      </c>
      <c r="I506">
        <v>0</v>
      </c>
    </row>
    <row r="507" spans="1:9" x14ac:dyDescent="0.25">
      <c r="A507">
        <v>686031</v>
      </c>
      <c r="B507">
        <v>0</v>
      </c>
      <c r="C507">
        <v>0</v>
      </c>
      <c r="E507">
        <v>686031</v>
      </c>
      <c r="F507">
        <v>0</v>
      </c>
      <c r="G507">
        <v>0</v>
      </c>
      <c r="H507">
        <v>24</v>
      </c>
      <c r="I507">
        <v>0</v>
      </c>
    </row>
    <row r="508" spans="1:9" x14ac:dyDescent="0.25">
      <c r="A508">
        <v>692084</v>
      </c>
      <c r="B508">
        <v>0</v>
      </c>
      <c r="C508">
        <v>0</v>
      </c>
      <c r="E508">
        <v>692084</v>
      </c>
      <c r="F508">
        <v>0</v>
      </c>
      <c r="G508">
        <v>0</v>
      </c>
      <c r="H508">
        <v>0</v>
      </c>
      <c r="I508">
        <v>0</v>
      </c>
    </row>
    <row r="509" spans="1:9" x14ac:dyDescent="0.25">
      <c r="A509">
        <v>692173</v>
      </c>
      <c r="B509">
        <v>0</v>
      </c>
      <c r="C509">
        <v>0</v>
      </c>
      <c r="E509">
        <v>692173</v>
      </c>
      <c r="F509">
        <v>0</v>
      </c>
      <c r="G509">
        <v>0</v>
      </c>
      <c r="H509">
        <v>0</v>
      </c>
      <c r="I509">
        <v>0</v>
      </c>
    </row>
    <row r="510" spans="1:9" x14ac:dyDescent="0.25">
      <c r="A510">
        <v>692174</v>
      </c>
      <c r="B510">
        <v>0</v>
      </c>
      <c r="C510">
        <v>0</v>
      </c>
      <c r="E510">
        <v>692174</v>
      </c>
      <c r="F510">
        <v>0</v>
      </c>
      <c r="G510">
        <v>0</v>
      </c>
      <c r="H510">
        <v>0</v>
      </c>
      <c r="I510">
        <v>0</v>
      </c>
    </row>
    <row r="511" spans="1:9" x14ac:dyDescent="0.25">
      <c r="A511">
        <v>692175</v>
      </c>
      <c r="B511">
        <v>0</v>
      </c>
      <c r="C511">
        <v>0</v>
      </c>
      <c r="E511">
        <v>692175</v>
      </c>
      <c r="F511">
        <v>0</v>
      </c>
      <c r="G511">
        <v>0</v>
      </c>
      <c r="H511">
        <v>0</v>
      </c>
      <c r="I511">
        <v>0</v>
      </c>
    </row>
    <row r="512" spans="1:9" x14ac:dyDescent="0.25">
      <c r="A512">
        <v>692131</v>
      </c>
      <c r="B512">
        <v>0</v>
      </c>
      <c r="C512">
        <v>0</v>
      </c>
      <c r="E512">
        <v>692131</v>
      </c>
      <c r="F512">
        <v>0</v>
      </c>
      <c r="G512">
        <v>0</v>
      </c>
      <c r="H512">
        <v>0</v>
      </c>
      <c r="I512">
        <v>0</v>
      </c>
    </row>
    <row r="513" spans="1:9" x14ac:dyDescent="0.25">
      <c r="A513">
        <v>691908</v>
      </c>
      <c r="B513">
        <v>0</v>
      </c>
      <c r="C513">
        <v>0</v>
      </c>
      <c r="E513">
        <v>691908</v>
      </c>
      <c r="F513">
        <v>0</v>
      </c>
      <c r="G513">
        <v>0</v>
      </c>
      <c r="H513">
        <v>0</v>
      </c>
      <c r="I513">
        <v>0</v>
      </c>
    </row>
    <row r="514" spans="1:9" x14ac:dyDescent="0.25">
      <c r="A514">
        <v>691906</v>
      </c>
      <c r="B514">
        <v>0</v>
      </c>
      <c r="C514">
        <v>0</v>
      </c>
      <c r="E514">
        <v>691906</v>
      </c>
      <c r="F514">
        <v>0</v>
      </c>
      <c r="G514">
        <v>0</v>
      </c>
      <c r="H514">
        <v>0</v>
      </c>
      <c r="I514">
        <v>0</v>
      </c>
    </row>
    <row r="515" spans="1:9" x14ac:dyDescent="0.25">
      <c r="A515">
        <v>691844</v>
      </c>
      <c r="B515">
        <v>0</v>
      </c>
      <c r="C515">
        <v>0</v>
      </c>
      <c r="E515">
        <v>691844</v>
      </c>
      <c r="F515">
        <v>0</v>
      </c>
      <c r="G515">
        <v>0</v>
      </c>
      <c r="H515">
        <v>0</v>
      </c>
      <c r="I515">
        <v>0</v>
      </c>
    </row>
    <row r="516" spans="1:9" x14ac:dyDescent="0.25">
      <c r="A516">
        <v>692241</v>
      </c>
      <c r="B516">
        <v>0</v>
      </c>
      <c r="C516">
        <v>0</v>
      </c>
      <c r="E516">
        <v>692241</v>
      </c>
      <c r="F516">
        <v>0</v>
      </c>
      <c r="G516">
        <v>0</v>
      </c>
      <c r="H516">
        <v>0</v>
      </c>
      <c r="I516">
        <v>0</v>
      </c>
    </row>
    <row r="517" spans="1:9" x14ac:dyDescent="0.25">
      <c r="A517">
        <v>692134</v>
      </c>
      <c r="B517">
        <v>0</v>
      </c>
      <c r="C517">
        <v>0</v>
      </c>
      <c r="E517">
        <v>692134</v>
      </c>
      <c r="F517">
        <v>0</v>
      </c>
      <c r="G517">
        <v>0</v>
      </c>
      <c r="H517">
        <v>0</v>
      </c>
      <c r="I517">
        <v>0</v>
      </c>
    </row>
    <row r="518" spans="1:9" x14ac:dyDescent="0.25">
      <c r="A518">
        <v>692140</v>
      </c>
      <c r="B518">
        <v>0</v>
      </c>
      <c r="C518">
        <v>0</v>
      </c>
      <c r="E518">
        <v>692140</v>
      </c>
      <c r="F518">
        <v>0</v>
      </c>
      <c r="G518">
        <v>0</v>
      </c>
      <c r="H518">
        <v>0</v>
      </c>
      <c r="I518">
        <v>0</v>
      </c>
    </row>
    <row r="519" spans="1:9" x14ac:dyDescent="0.25">
      <c r="A519">
        <v>692098</v>
      </c>
      <c r="B519">
        <v>0</v>
      </c>
      <c r="C519">
        <v>0</v>
      </c>
      <c r="E519">
        <v>692098</v>
      </c>
      <c r="F519">
        <v>0</v>
      </c>
      <c r="G519">
        <v>0</v>
      </c>
      <c r="H519">
        <v>0</v>
      </c>
      <c r="I519">
        <v>0</v>
      </c>
    </row>
    <row r="520" spans="1:9" x14ac:dyDescent="0.25">
      <c r="A520">
        <v>692067</v>
      </c>
      <c r="B520">
        <v>0</v>
      </c>
      <c r="C520">
        <v>0</v>
      </c>
      <c r="E520">
        <v>692067</v>
      </c>
      <c r="F520">
        <v>0</v>
      </c>
      <c r="G520">
        <v>0</v>
      </c>
      <c r="H520">
        <v>0</v>
      </c>
      <c r="I520">
        <v>0</v>
      </c>
    </row>
    <row r="521" spans="1:9" x14ac:dyDescent="0.25">
      <c r="A521">
        <v>691914</v>
      </c>
      <c r="B521">
        <v>0</v>
      </c>
      <c r="C521">
        <v>0</v>
      </c>
      <c r="E521">
        <v>691914</v>
      </c>
      <c r="F521">
        <v>0</v>
      </c>
      <c r="G521">
        <v>0</v>
      </c>
      <c r="H521">
        <v>0</v>
      </c>
      <c r="I521">
        <v>0</v>
      </c>
    </row>
    <row r="522" spans="1:9" x14ac:dyDescent="0.25">
      <c r="A522">
        <v>691918</v>
      </c>
      <c r="B522">
        <v>0</v>
      </c>
      <c r="C522">
        <v>0</v>
      </c>
      <c r="E522">
        <v>691918</v>
      </c>
      <c r="F522">
        <v>0</v>
      </c>
      <c r="G522">
        <v>0</v>
      </c>
      <c r="H522">
        <v>0</v>
      </c>
      <c r="I522">
        <v>0</v>
      </c>
    </row>
    <row r="523" spans="1:9" x14ac:dyDescent="0.25">
      <c r="A523">
        <v>691968</v>
      </c>
      <c r="B523">
        <v>0</v>
      </c>
      <c r="C523">
        <v>0</v>
      </c>
      <c r="E523">
        <v>691968</v>
      </c>
      <c r="F523">
        <v>0</v>
      </c>
      <c r="G523">
        <v>0</v>
      </c>
      <c r="H523">
        <v>0</v>
      </c>
      <c r="I523">
        <v>0</v>
      </c>
    </row>
    <row r="524" spans="1:9" x14ac:dyDescent="0.25">
      <c r="A524">
        <v>691298</v>
      </c>
      <c r="B524">
        <v>0</v>
      </c>
      <c r="C524">
        <v>0</v>
      </c>
      <c r="E524">
        <v>691298</v>
      </c>
      <c r="F524">
        <v>0</v>
      </c>
      <c r="G524">
        <v>0</v>
      </c>
      <c r="H524">
        <v>0</v>
      </c>
      <c r="I524">
        <v>0</v>
      </c>
    </row>
    <row r="525" spans="1:9" x14ac:dyDescent="0.25">
      <c r="A525">
        <v>692382</v>
      </c>
      <c r="B525">
        <v>0</v>
      </c>
      <c r="C525">
        <v>0</v>
      </c>
      <c r="E525">
        <v>692382</v>
      </c>
      <c r="F525">
        <v>0</v>
      </c>
      <c r="G525">
        <v>0</v>
      </c>
      <c r="H525">
        <v>0</v>
      </c>
      <c r="I525">
        <v>0</v>
      </c>
    </row>
    <row r="526" spans="1:9" x14ac:dyDescent="0.25">
      <c r="A526">
        <v>692095</v>
      </c>
      <c r="B526">
        <v>0</v>
      </c>
      <c r="C526">
        <v>0</v>
      </c>
      <c r="E526">
        <v>692095</v>
      </c>
      <c r="F526">
        <v>0</v>
      </c>
      <c r="G526">
        <v>0</v>
      </c>
      <c r="H526">
        <v>0</v>
      </c>
      <c r="I526">
        <v>0</v>
      </c>
    </row>
    <row r="527" spans="1:9" x14ac:dyDescent="0.25">
      <c r="A527">
        <v>691920</v>
      </c>
      <c r="B527">
        <v>0</v>
      </c>
      <c r="C527">
        <v>0</v>
      </c>
      <c r="E527">
        <v>691920</v>
      </c>
      <c r="F527">
        <v>0</v>
      </c>
      <c r="G527">
        <v>0</v>
      </c>
      <c r="H527">
        <v>0</v>
      </c>
      <c r="I527">
        <v>0</v>
      </c>
    </row>
    <row r="528" spans="1:9" x14ac:dyDescent="0.25">
      <c r="A528">
        <v>691966</v>
      </c>
      <c r="B528">
        <v>0</v>
      </c>
      <c r="C528">
        <v>0</v>
      </c>
      <c r="E528">
        <v>691966</v>
      </c>
      <c r="F528">
        <v>0</v>
      </c>
      <c r="G528">
        <v>0</v>
      </c>
      <c r="H528">
        <v>0</v>
      </c>
      <c r="I528">
        <v>0</v>
      </c>
    </row>
    <row r="529" spans="1:9" x14ac:dyDescent="0.25">
      <c r="A529">
        <v>691979</v>
      </c>
      <c r="B529">
        <v>0</v>
      </c>
      <c r="C529">
        <v>0</v>
      </c>
      <c r="E529">
        <v>691979</v>
      </c>
      <c r="F529">
        <v>0</v>
      </c>
      <c r="G529">
        <v>0</v>
      </c>
      <c r="H529">
        <v>0</v>
      </c>
      <c r="I529">
        <v>0</v>
      </c>
    </row>
    <row r="530" spans="1:9" x14ac:dyDescent="0.25">
      <c r="A530">
        <v>691980</v>
      </c>
      <c r="B530">
        <v>0</v>
      </c>
      <c r="C530">
        <v>0</v>
      </c>
      <c r="E530">
        <v>691980</v>
      </c>
      <c r="F530">
        <v>0</v>
      </c>
      <c r="G530">
        <v>0</v>
      </c>
      <c r="H530">
        <v>0</v>
      </c>
      <c r="I530">
        <v>0</v>
      </c>
    </row>
    <row r="531" spans="1:9" x14ac:dyDescent="0.25">
      <c r="A531">
        <v>806297</v>
      </c>
      <c r="B531">
        <v>0</v>
      </c>
      <c r="C531">
        <v>0</v>
      </c>
      <c r="E531">
        <v>806297</v>
      </c>
      <c r="F531">
        <v>0</v>
      </c>
      <c r="G531">
        <v>0</v>
      </c>
      <c r="H531">
        <v>0</v>
      </c>
      <c r="I531">
        <v>0</v>
      </c>
    </row>
    <row r="532" spans="1:9" x14ac:dyDescent="0.25">
      <c r="A532">
        <v>807562</v>
      </c>
      <c r="B532">
        <v>0</v>
      </c>
      <c r="C532">
        <v>0</v>
      </c>
      <c r="E532">
        <v>807562</v>
      </c>
      <c r="F532">
        <v>0</v>
      </c>
      <c r="G532">
        <v>0</v>
      </c>
      <c r="H532">
        <v>0</v>
      </c>
      <c r="I532">
        <v>0</v>
      </c>
    </row>
    <row r="533" spans="1:9" x14ac:dyDescent="0.25">
      <c r="A533">
        <v>692086</v>
      </c>
      <c r="B533">
        <v>0</v>
      </c>
      <c r="C533">
        <v>0</v>
      </c>
      <c r="E533">
        <v>692086</v>
      </c>
      <c r="F533">
        <v>0</v>
      </c>
      <c r="G533">
        <v>0</v>
      </c>
      <c r="H533">
        <v>0</v>
      </c>
      <c r="I533">
        <v>0</v>
      </c>
    </row>
    <row r="534" spans="1:9" x14ac:dyDescent="0.25">
      <c r="A534">
        <v>692087</v>
      </c>
      <c r="B534">
        <v>0</v>
      </c>
      <c r="C534">
        <v>0</v>
      </c>
      <c r="E534">
        <v>692087</v>
      </c>
      <c r="F534">
        <v>0</v>
      </c>
      <c r="G534">
        <v>0</v>
      </c>
      <c r="H534">
        <v>0</v>
      </c>
      <c r="I534">
        <v>0</v>
      </c>
    </row>
    <row r="535" spans="1:9" x14ac:dyDescent="0.25">
      <c r="A535">
        <v>692085</v>
      </c>
      <c r="B535">
        <v>0</v>
      </c>
      <c r="C535">
        <v>0</v>
      </c>
      <c r="E535">
        <v>692085</v>
      </c>
      <c r="F535">
        <v>0</v>
      </c>
      <c r="G535">
        <v>0</v>
      </c>
      <c r="H535">
        <v>0</v>
      </c>
      <c r="I535">
        <v>0</v>
      </c>
    </row>
    <row r="536" spans="1:9" x14ac:dyDescent="0.25">
      <c r="A536">
        <v>692130</v>
      </c>
      <c r="B536">
        <v>0</v>
      </c>
      <c r="C536">
        <v>0</v>
      </c>
      <c r="E536">
        <v>692130</v>
      </c>
      <c r="F536">
        <v>0</v>
      </c>
      <c r="G536">
        <v>0</v>
      </c>
      <c r="H536">
        <v>0</v>
      </c>
      <c r="I536">
        <v>0</v>
      </c>
    </row>
    <row r="537" spans="1:9" x14ac:dyDescent="0.25">
      <c r="A537">
        <v>692141</v>
      </c>
      <c r="B537">
        <v>0</v>
      </c>
      <c r="C537">
        <v>0</v>
      </c>
      <c r="E537">
        <v>692141</v>
      </c>
      <c r="F537">
        <v>0</v>
      </c>
      <c r="G537">
        <v>0</v>
      </c>
      <c r="H537">
        <v>0</v>
      </c>
      <c r="I537">
        <v>0</v>
      </c>
    </row>
    <row r="538" spans="1:9" x14ac:dyDescent="0.25">
      <c r="A538">
        <v>692100</v>
      </c>
      <c r="B538">
        <v>0</v>
      </c>
      <c r="C538">
        <v>0</v>
      </c>
      <c r="E538">
        <v>692100</v>
      </c>
      <c r="F538">
        <v>0</v>
      </c>
      <c r="G538">
        <v>0</v>
      </c>
      <c r="H538">
        <v>0</v>
      </c>
      <c r="I538">
        <v>0</v>
      </c>
    </row>
    <row r="539" spans="1:9" x14ac:dyDescent="0.25">
      <c r="A539">
        <v>692201</v>
      </c>
      <c r="B539">
        <v>0</v>
      </c>
      <c r="C539">
        <v>0</v>
      </c>
      <c r="E539">
        <v>692201</v>
      </c>
      <c r="F539">
        <v>0</v>
      </c>
      <c r="G539">
        <v>0</v>
      </c>
      <c r="H539">
        <v>0</v>
      </c>
      <c r="I539">
        <v>0</v>
      </c>
    </row>
    <row r="540" spans="1:9" x14ac:dyDescent="0.25">
      <c r="A540">
        <v>692202</v>
      </c>
      <c r="B540">
        <v>0</v>
      </c>
      <c r="C540">
        <v>0</v>
      </c>
      <c r="E540">
        <v>692202</v>
      </c>
      <c r="F540">
        <v>0</v>
      </c>
      <c r="G540">
        <v>0</v>
      </c>
      <c r="H540">
        <v>0</v>
      </c>
      <c r="I540">
        <v>0</v>
      </c>
    </row>
    <row r="541" spans="1:9" x14ac:dyDescent="0.25">
      <c r="A541">
        <v>692203</v>
      </c>
      <c r="B541">
        <v>0</v>
      </c>
      <c r="C541">
        <v>0</v>
      </c>
      <c r="E541">
        <v>692203</v>
      </c>
      <c r="F541">
        <v>0</v>
      </c>
      <c r="G541">
        <v>0</v>
      </c>
      <c r="H541">
        <v>0</v>
      </c>
      <c r="I541">
        <v>0</v>
      </c>
    </row>
    <row r="542" spans="1:9" x14ac:dyDescent="0.25">
      <c r="A542">
        <v>692204</v>
      </c>
      <c r="B542">
        <v>0</v>
      </c>
      <c r="C542">
        <v>0</v>
      </c>
      <c r="E542">
        <v>692204</v>
      </c>
      <c r="F542">
        <v>0</v>
      </c>
      <c r="G542">
        <v>0</v>
      </c>
      <c r="H542">
        <v>0</v>
      </c>
      <c r="I542">
        <v>0</v>
      </c>
    </row>
    <row r="543" spans="1:9" x14ac:dyDescent="0.25">
      <c r="A543">
        <v>692243</v>
      </c>
      <c r="B543">
        <v>0</v>
      </c>
      <c r="C543">
        <v>0</v>
      </c>
      <c r="E543">
        <v>692243</v>
      </c>
      <c r="F543">
        <v>0</v>
      </c>
      <c r="G543">
        <v>0</v>
      </c>
      <c r="H543">
        <v>0</v>
      </c>
      <c r="I543">
        <v>0</v>
      </c>
    </row>
    <row r="544" spans="1:9" x14ac:dyDescent="0.25">
      <c r="A544">
        <v>692138</v>
      </c>
      <c r="B544">
        <v>0</v>
      </c>
      <c r="C544">
        <v>0</v>
      </c>
      <c r="E544">
        <v>692138</v>
      </c>
      <c r="F544">
        <v>0</v>
      </c>
      <c r="G544">
        <v>0</v>
      </c>
      <c r="H544">
        <v>0</v>
      </c>
      <c r="I544">
        <v>0</v>
      </c>
    </row>
    <row r="545" spans="1:9" x14ac:dyDescent="0.25">
      <c r="A545">
        <v>692339</v>
      </c>
      <c r="B545">
        <v>0</v>
      </c>
      <c r="C545">
        <v>0</v>
      </c>
      <c r="E545">
        <v>692339</v>
      </c>
      <c r="F545">
        <v>0</v>
      </c>
      <c r="G545">
        <v>0</v>
      </c>
      <c r="H545">
        <v>0</v>
      </c>
      <c r="I545">
        <v>0</v>
      </c>
    </row>
    <row r="546" spans="1:9" x14ac:dyDescent="0.25">
      <c r="A546">
        <v>691783</v>
      </c>
      <c r="B546">
        <v>0</v>
      </c>
      <c r="C546">
        <v>0</v>
      </c>
      <c r="E546">
        <v>691783</v>
      </c>
      <c r="F546">
        <v>0</v>
      </c>
      <c r="G546">
        <v>0</v>
      </c>
      <c r="H546">
        <v>0</v>
      </c>
      <c r="I546">
        <v>0</v>
      </c>
    </row>
    <row r="547" spans="1:9" x14ac:dyDescent="0.25">
      <c r="A547">
        <v>692065</v>
      </c>
      <c r="B547">
        <v>0</v>
      </c>
      <c r="C547">
        <v>0</v>
      </c>
      <c r="E547">
        <v>692065</v>
      </c>
      <c r="F547">
        <v>0</v>
      </c>
      <c r="G547">
        <v>0</v>
      </c>
      <c r="H547">
        <v>0</v>
      </c>
      <c r="I547">
        <v>0</v>
      </c>
    </row>
    <row r="548" spans="1:9" x14ac:dyDescent="0.25">
      <c r="A548">
        <v>691978</v>
      </c>
      <c r="B548">
        <v>0</v>
      </c>
      <c r="C548">
        <v>0</v>
      </c>
      <c r="E548">
        <v>691978</v>
      </c>
      <c r="F548">
        <v>0</v>
      </c>
      <c r="G548">
        <v>0</v>
      </c>
      <c r="H548">
        <v>0</v>
      </c>
      <c r="I548">
        <v>0</v>
      </c>
    </row>
    <row r="549" spans="1:9" x14ac:dyDescent="0.25">
      <c r="A549">
        <v>718828</v>
      </c>
      <c r="B549">
        <v>0</v>
      </c>
      <c r="C549">
        <v>0</v>
      </c>
      <c r="E549">
        <v>718828</v>
      </c>
      <c r="F549">
        <v>0</v>
      </c>
      <c r="G549">
        <v>0</v>
      </c>
      <c r="H549">
        <v>0</v>
      </c>
      <c r="I549">
        <v>0</v>
      </c>
    </row>
    <row r="550" spans="1:9" x14ac:dyDescent="0.25">
      <c r="A550">
        <v>691934</v>
      </c>
      <c r="B550">
        <v>0</v>
      </c>
      <c r="C550">
        <v>0</v>
      </c>
      <c r="E550">
        <v>691934</v>
      </c>
      <c r="F550">
        <v>0</v>
      </c>
      <c r="G550">
        <v>0</v>
      </c>
      <c r="H550">
        <v>0</v>
      </c>
      <c r="I550">
        <v>0</v>
      </c>
    </row>
    <row r="551" spans="1:9" x14ac:dyDescent="0.25">
      <c r="A551">
        <v>789762</v>
      </c>
      <c r="B551">
        <v>0</v>
      </c>
      <c r="C551">
        <v>0</v>
      </c>
      <c r="E551">
        <v>789762</v>
      </c>
      <c r="F551">
        <v>0</v>
      </c>
      <c r="G551">
        <v>0</v>
      </c>
      <c r="H551">
        <v>0</v>
      </c>
      <c r="I551">
        <v>0</v>
      </c>
    </row>
    <row r="552" spans="1:9" x14ac:dyDescent="0.25">
      <c r="A552">
        <v>692176</v>
      </c>
      <c r="B552">
        <v>0</v>
      </c>
      <c r="C552">
        <v>0</v>
      </c>
      <c r="E552">
        <v>692176</v>
      </c>
      <c r="F552">
        <v>0</v>
      </c>
      <c r="G552">
        <v>0</v>
      </c>
      <c r="H552">
        <v>0</v>
      </c>
      <c r="I552">
        <v>0</v>
      </c>
    </row>
    <row r="553" spans="1:9" x14ac:dyDescent="0.25">
      <c r="A553">
        <v>692177</v>
      </c>
      <c r="B553">
        <v>0</v>
      </c>
      <c r="C553">
        <v>0</v>
      </c>
      <c r="E553">
        <v>692177</v>
      </c>
      <c r="F553">
        <v>0</v>
      </c>
      <c r="G553">
        <v>0</v>
      </c>
      <c r="H553">
        <v>0</v>
      </c>
      <c r="I553">
        <v>0</v>
      </c>
    </row>
    <row r="554" spans="1:9" x14ac:dyDescent="0.25">
      <c r="A554">
        <v>691855</v>
      </c>
      <c r="B554">
        <v>0</v>
      </c>
      <c r="C554">
        <v>0</v>
      </c>
      <c r="E554">
        <v>691855</v>
      </c>
      <c r="F554">
        <v>0</v>
      </c>
      <c r="G554">
        <v>0</v>
      </c>
      <c r="H554">
        <v>0</v>
      </c>
      <c r="I554">
        <v>0</v>
      </c>
    </row>
    <row r="555" spans="1:9" x14ac:dyDescent="0.25">
      <c r="A555">
        <v>692132</v>
      </c>
      <c r="B555">
        <v>0</v>
      </c>
      <c r="C555">
        <v>0</v>
      </c>
      <c r="E555">
        <v>692132</v>
      </c>
      <c r="F555">
        <v>0</v>
      </c>
      <c r="G555">
        <v>0</v>
      </c>
      <c r="H555">
        <v>0</v>
      </c>
      <c r="I555">
        <v>0</v>
      </c>
    </row>
    <row r="556" spans="1:9" x14ac:dyDescent="0.25">
      <c r="A556">
        <v>692029</v>
      </c>
      <c r="B556">
        <v>0</v>
      </c>
      <c r="C556">
        <v>0</v>
      </c>
      <c r="E556">
        <v>692029</v>
      </c>
      <c r="F556">
        <v>0</v>
      </c>
      <c r="G556">
        <v>0</v>
      </c>
      <c r="H556">
        <v>0</v>
      </c>
      <c r="I556">
        <v>0</v>
      </c>
    </row>
    <row r="557" spans="1:9" x14ac:dyDescent="0.25">
      <c r="A557">
        <v>692099</v>
      </c>
      <c r="B557">
        <v>6</v>
      </c>
      <c r="C557">
        <v>0</v>
      </c>
      <c r="E557">
        <v>692099</v>
      </c>
      <c r="F557">
        <v>0</v>
      </c>
      <c r="G557">
        <v>0</v>
      </c>
      <c r="H557">
        <v>0</v>
      </c>
      <c r="I557">
        <v>0</v>
      </c>
    </row>
    <row r="558" spans="1:9" x14ac:dyDescent="0.25">
      <c r="A558">
        <v>692097</v>
      </c>
      <c r="B558">
        <v>0</v>
      </c>
      <c r="C558">
        <v>0</v>
      </c>
      <c r="E558">
        <v>692097</v>
      </c>
      <c r="F558">
        <v>0</v>
      </c>
      <c r="G558">
        <v>0</v>
      </c>
      <c r="H558">
        <v>0</v>
      </c>
      <c r="I558">
        <v>0</v>
      </c>
    </row>
    <row r="559" spans="1:9" x14ac:dyDescent="0.25">
      <c r="A559">
        <v>692096</v>
      </c>
      <c r="B559">
        <v>0</v>
      </c>
      <c r="C559">
        <v>0</v>
      </c>
      <c r="E559">
        <v>692096</v>
      </c>
      <c r="F559">
        <v>0</v>
      </c>
      <c r="G559">
        <v>0</v>
      </c>
      <c r="H559">
        <v>0</v>
      </c>
      <c r="I559">
        <v>0</v>
      </c>
    </row>
    <row r="560" spans="1:9" x14ac:dyDescent="0.25">
      <c r="A560">
        <v>692094</v>
      </c>
      <c r="B560">
        <v>0</v>
      </c>
      <c r="C560">
        <v>0</v>
      </c>
      <c r="E560">
        <v>692094</v>
      </c>
      <c r="F560">
        <v>0</v>
      </c>
      <c r="G560">
        <v>0</v>
      </c>
      <c r="H560">
        <v>0</v>
      </c>
      <c r="I560">
        <v>0</v>
      </c>
    </row>
    <row r="561" spans="1:9" x14ac:dyDescent="0.25">
      <c r="A561">
        <v>693451</v>
      </c>
      <c r="B561">
        <v>0</v>
      </c>
      <c r="C561">
        <v>0</v>
      </c>
      <c r="E561">
        <v>693451</v>
      </c>
      <c r="F561">
        <v>0</v>
      </c>
      <c r="G561">
        <v>0</v>
      </c>
      <c r="H561">
        <v>0</v>
      </c>
      <c r="I561">
        <v>0</v>
      </c>
    </row>
    <row r="562" spans="1:9" x14ac:dyDescent="0.25">
      <c r="A562">
        <v>692064</v>
      </c>
      <c r="B562">
        <v>0</v>
      </c>
      <c r="C562">
        <v>0</v>
      </c>
      <c r="E562">
        <v>692064</v>
      </c>
      <c r="F562">
        <v>0</v>
      </c>
      <c r="G562">
        <v>0</v>
      </c>
      <c r="H562">
        <v>0</v>
      </c>
      <c r="I562">
        <v>0</v>
      </c>
    </row>
    <row r="563" spans="1:9" x14ac:dyDescent="0.25">
      <c r="A563">
        <v>691910</v>
      </c>
      <c r="B563">
        <v>0</v>
      </c>
      <c r="C563">
        <v>0</v>
      </c>
      <c r="E563">
        <v>691910</v>
      </c>
      <c r="F563">
        <v>0</v>
      </c>
      <c r="G563">
        <v>0</v>
      </c>
      <c r="H563">
        <v>0</v>
      </c>
      <c r="I563">
        <v>0</v>
      </c>
    </row>
    <row r="564" spans="1:9" x14ac:dyDescent="0.25">
      <c r="A564">
        <v>724121</v>
      </c>
      <c r="B564">
        <v>0</v>
      </c>
      <c r="C564">
        <v>0</v>
      </c>
      <c r="E564">
        <v>724121</v>
      </c>
      <c r="F564">
        <v>0</v>
      </c>
      <c r="G564">
        <v>0</v>
      </c>
      <c r="H564">
        <v>0</v>
      </c>
      <c r="I564">
        <v>0</v>
      </c>
    </row>
    <row r="565" spans="1:9" x14ac:dyDescent="0.25">
      <c r="A565">
        <v>692320</v>
      </c>
      <c r="B565">
        <v>0</v>
      </c>
      <c r="C565">
        <v>0</v>
      </c>
      <c r="E565">
        <v>692320</v>
      </c>
      <c r="F565">
        <v>0</v>
      </c>
      <c r="G565">
        <v>0</v>
      </c>
      <c r="H565">
        <v>0</v>
      </c>
      <c r="I565">
        <v>0</v>
      </c>
    </row>
    <row r="566" spans="1:9" x14ac:dyDescent="0.25">
      <c r="A566">
        <v>692333</v>
      </c>
      <c r="B566">
        <v>1</v>
      </c>
      <c r="C566">
        <v>6</v>
      </c>
      <c r="E566">
        <v>692333</v>
      </c>
      <c r="F566">
        <v>39</v>
      </c>
      <c r="G566">
        <v>4</v>
      </c>
      <c r="H566">
        <v>15</v>
      </c>
      <c r="I566">
        <v>2</v>
      </c>
    </row>
    <row r="567" spans="1:9" x14ac:dyDescent="0.25">
      <c r="A567" t="s">
        <v>704</v>
      </c>
      <c r="B567">
        <v>0</v>
      </c>
      <c r="C567">
        <v>0</v>
      </c>
      <c r="E567" t="s">
        <v>704</v>
      </c>
      <c r="F567">
        <v>0</v>
      </c>
      <c r="G567">
        <v>0</v>
      </c>
      <c r="H567">
        <v>0</v>
      </c>
      <c r="I567">
        <v>0</v>
      </c>
    </row>
    <row r="568" spans="1:9" x14ac:dyDescent="0.25">
      <c r="A568">
        <v>691967</v>
      </c>
      <c r="B568">
        <v>0</v>
      </c>
      <c r="C568">
        <v>0</v>
      </c>
      <c r="E568">
        <v>691967</v>
      </c>
      <c r="F568">
        <v>0</v>
      </c>
      <c r="G568">
        <v>0</v>
      </c>
      <c r="H568">
        <v>0</v>
      </c>
      <c r="I568">
        <v>0</v>
      </c>
    </row>
    <row r="569" spans="1:9" x14ac:dyDescent="0.25">
      <c r="A569" t="s">
        <v>704</v>
      </c>
      <c r="B569">
        <v>0</v>
      </c>
      <c r="C569">
        <v>0</v>
      </c>
      <c r="E569" t="s">
        <v>704</v>
      </c>
      <c r="F569">
        <v>0</v>
      </c>
      <c r="G569">
        <v>0</v>
      </c>
      <c r="H569">
        <v>0</v>
      </c>
      <c r="I569">
        <v>0</v>
      </c>
    </row>
    <row r="570" spans="1:9" x14ac:dyDescent="0.25">
      <c r="A570" t="s">
        <v>168</v>
      </c>
      <c r="B570">
        <v>0</v>
      </c>
      <c r="C570">
        <v>0</v>
      </c>
      <c r="E570" t="s">
        <v>168</v>
      </c>
      <c r="F570">
        <v>0</v>
      </c>
      <c r="G570">
        <v>0</v>
      </c>
      <c r="H570">
        <v>0</v>
      </c>
      <c r="I570">
        <v>0</v>
      </c>
    </row>
    <row r="571" spans="1:9" x14ac:dyDescent="0.25">
      <c r="A571" t="s">
        <v>705</v>
      </c>
      <c r="B571">
        <v>0</v>
      </c>
      <c r="C571">
        <v>0</v>
      </c>
      <c r="E571" t="s">
        <v>705</v>
      </c>
      <c r="F571">
        <v>0</v>
      </c>
      <c r="G571">
        <v>0</v>
      </c>
      <c r="H571">
        <v>0</v>
      </c>
      <c r="I571">
        <v>0</v>
      </c>
    </row>
    <row r="572" spans="1:9" x14ac:dyDescent="0.25">
      <c r="A572" t="s">
        <v>706</v>
      </c>
      <c r="B572">
        <v>0</v>
      </c>
      <c r="C572">
        <v>0</v>
      </c>
      <c r="E572" t="s">
        <v>706</v>
      </c>
      <c r="F572">
        <v>0</v>
      </c>
      <c r="G572">
        <v>0</v>
      </c>
      <c r="H572">
        <v>0</v>
      </c>
      <c r="I572">
        <v>0</v>
      </c>
    </row>
    <row r="573" spans="1:9" x14ac:dyDescent="0.25">
      <c r="A573" t="s">
        <v>707</v>
      </c>
      <c r="B573">
        <v>5</v>
      </c>
      <c r="C573">
        <v>9</v>
      </c>
      <c r="E573" t="s">
        <v>707</v>
      </c>
      <c r="F573">
        <v>1</v>
      </c>
      <c r="G573">
        <v>1</v>
      </c>
      <c r="H573">
        <v>11</v>
      </c>
      <c r="I573">
        <v>9</v>
      </c>
    </row>
    <row r="574" spans="1:9" x14ac:dyDescent="0.25">
      <c r="A574" t="s">
        <v>708</v>
      </c>
      <c r="B574">
        <v>0</v>
      </c>
      <c r="C574">
        <v>0</v>
      </c>
      <c r="E574" t="s">
        <v>708</v>
      </c>
      <c r="F574">
        <v>0</v>
      </c>
      <c r="G574">
        <v>0</v>
      </c>
      <c r="H574">
        <v>0</v>
      </c>
      <c r="I574">
        <v>0</v>
      </c>
    </row>
    <row r="575" spans="1:9" x14ac:dyDescent="0.25">
      <c r="A575">
        <v>691849</v>
      </c>
      <c r="B575">
        <v>0</v>
      </c>
      <c r="C575">
        <v>0</v>
      </c>
      <c r="E575">
        <v>691849</v>
      </c>
      <c r="F575">
        <v>0</v>
      </c>
      <c r="G575">
        <v>0</v>
      </c>
      <c r="H575">
        <v>0</v>
      </c>
      <c r="I575">
        <v>0</v>
      </c>
    </row>
    <row r="576" spans="1:9" x14ac:dyDescent="0.25">
      <c r="A576" t="s">
        <v>107</v>
      </c>
      <c r="B576">
        <v>5</v>
      </c>
      <c r="C576">
        <v>48</v>
      </c>
      <c r="E576" t="s">
        <v>107</v>
      </c>
      <c r="F576">
        <v>16</v>
      </c>
      <c r="G576">
        <v>29</v>
      </c>
      <c r="H576">
        <v>27</v>
      </c>
      <c r="I576">
        <v>9</v>
      </c>
    </row>
    <row r="577" spans="1:9" x14ac:dyDescent="0.25">
      <c r="A577">
        <v>841092</v>
      </c>
      <c r="B577">
        <v>0</v>
      </c>
      <c r="C577">
        <v>0</v>
      </c>
      <c r="E577">
        <v>841092</v>
      </c>
      <c r="F577">
        <v>0</v>
      </c>
      <c r="G577">
        <v>0</v>
      </c>
      <c r="H577">
        <v>0</v>
      </c>
      <c r="I577">
        <v>0</v>
      </c>
    </row>
    <row r="578" spans="1:9" x14ac:dyDescent="0.25">
      <c r="A578" t="s">
        <v>236</v>
      </c>
      <c r="B578">
        <v>0</v>
      </c>
      <c r="C578">
        <v>0</v>
      </c>
      <c r="E578" t="s">
        <v>236</v>
      </c>
      <c r="F578">
        <v>0</v>
      </c>
      <c r="G578">
        <v>0</v>
      </c>
      <c r="H578">
        <v>0</v>
      </c>
      <c r="I578">
        <v>0</v>
      </c>
    </row>
    <row r="579" spans="1:9" x14ac:dyDescent="0.25">
      <c r="A579" t="s">
        <v>709</v>
      </c>
      <c r="B579">
        <v>0</v>
      </c>
      <c r="C579">
        <v>0</v>
      </c>
      <c r="E579" t="s">
        <v>709</v>
      </c>
      <c r="F579">
        <v>0</v>
      </c>
      <c r="G579">
        <v>0</v>
      </c>
      <c r="H579">
        <v>0</v>
      </c>
      <c r="I579">
        <v>0</v>
      </c>
    </row>
    <row r="580" spans="1:9" x14ac:dyDescent="0.25">
      <c r="A580">
        <v>804723</v>
      </c>
      <c r="B580">
        <v>0</v>
      </c>
      <c r="C580">
        <v>0</v>
      </c>
      <c r="E580">
        <v>804723</v>
      </c>
      <c r="F580">
        <v>0</v>
      </c>
      <c r="G580">
        <v>0</v>
      </c>
      <c r="H580">
        <v>0</v>
      </c>
      <c r="I580">
        <v>0</v>
      </c>
    </row>
    <row r="581" spans="1:9" x14ac:dyDescent="0.25">
      <c r="A581">
        <v>1161937</v>
      </c>
      <c r="B581">
        <v>0</v>
      </c>
      <c r="C581">
        <v>0</v>
      </c>
      <c r="E581">
        <v>1161937</v>
      </c>
      <c r="F581">
        <v>0</v>
      </c>
      <c r="G581">
        <v>0</v>
      </c>
      <c r="H581">
        <v>0</v>
      </c>
      <c r="I581">
        <v>0</v>
      </c>
    </row>
    <row r="582" spans="1:9" x14ac:dyDescent="0.25">
      <c r="A582">
        <v>85102465</v>
      </c>
      <c r="B582">
        <v>0</v>
      </c>
      <c r="C582">
        <v>0</v>
      </c>
      <c r="E582">
        <v>85102465</v>
      </c>
      <c r="F582">
        <v>0</v>
      </c>
      <c r="G582">
        <v>0</v>
      </c>
      <c r="H582">
        <v>0</v>
      </c>
      <c r="I582">
        <v>0</v>
      </c>
    </row>
    <row r="583" spans="1:9" x14ac:dyDescent="0.25">
      <c r="A583">
        <v>85136371</v>
      </c>
      <c r="B583">
        <v>0</v>
      </c>
      <c r="C583">
        <v>0</v>
      </c>
      <c r="E583">
        <v>85136371</v>
      </c>
      <c r="F583">
        <v>0</v>
      </c>
      <c r="G583">
        <v>0</v>
      </c>
      <c r="H583">
        <v>0</v>
      </c>
      <c r="I583">
        <v>0</v>
      </c>
    </row>
    <row r="584" spans="1:9" x14ac:dyDescent="0.25">
      <c r="A584" t="s">
        <v>234</v>
      </c>
      <c r="B584">
        <v>0</v>
      </c>
      <c r="C584">
        <v>0</v>
      </c>
      <c r="E584" t="s">
        <v>234</v>
      </c>
      <c r="F584">
        <v>0</v>
      </c>
      <c r="G584">
        <v>0</v>
      </c>
      <c r="H584">
        <v>0</v>
      </c>
      <c r="I584">
        <v>0</v>
      </c>
    </row>
    <row r="585" spans="1:9" x14ac:dyDescent="0.25">
      <c r="A585" t="s">
        <v>710</v>
      </c>
      <c r="B585">
        <v>0</v>
      </c>
      <c r="C585">
        <v>0</v>
      </c>
      <c r="E585" t="s">
        <v>710</v>
      </c>
      <c r="F585">
        <v>0</v>
      </c>
      <c r="G585">
        <v>0</v>
      </c>
      <c r="H585">
        <v>0</v>
      </c>
      <c r="I585">
        <v>0</v>
      </c>
    </row>
    <row r="586" spans="1:9" x14ac:dyDescent="0.25">
      <c r="A586">
        <v>795005</v>
      </c>
      <c r="B586">
        <v>0</v>
      </c>
      <c r="C586">
        <v>0</v>
      </c>
      <c r="E586">
        <v>795005</v>
      </c>
      <c r="F586">
        <v>0</v>
      </c>
      <c r="G586">
        <v>0</v>
      </c>
      <c r="H586">
        <v>0</v>
      </c>
      <c r="I586">
        <v>1</v>
      </c>
    </row>
    <row r="587" spans="1:9" x14ac:dyDescent="0.25">
      <c r="A587">
        <v>841078</v>
      </c>
      <c r="B587">
        <v>0</v>
      </c>
      <c r="C587">
        <v>0</v>
      </c>
      <c r="E587">
        <v>841078</v>
      </c>
      <c r="F587">
        <v>1</v>
      </c>
      <c r="G587">
        <v>0</v>
      </c>
      <c r="H587">
        <v>0</v>
      </c>
      <c r="I587">
        <v>0</v>
      </c>
    </row>
    <row r="588" spans="1:9" x14ac:dyDescent="0.25">
      <c r="A588">
        <v>85102464</v>
      </c>
      <c r="B588">
        <v>0</v>
      </c>
      <c r="C588">
        <v>0</v>
      </c>
      <c r="E588">
        <v>85102464</v>
      </c>
      <c r="F588">
        <v>0</v>
      </c>
      <c r="G588">
        <v>0</v>
      </c>
      <c r="H588">
        <v>0</v>
      </c>
      <c r="I588">
        <v>0</v>
      </c>
    </row>
    <row r="589" spans="1:9" x14ac:dyDescent="0.25">
      <c r="A589" t="s">
        <v>711</v>
      </c>
      <c r="B589">
        <v>0</v>
      </c>
      <c r="C589">
        <v>0</v>
      </c>
      <c r="E589" t="s">
        <v>711</v>
      </c>
      <c r="F589">
        <v>0</v>
      </c>
      <c r="G589">
        <v>0</v>
      </c>
      <c r="H589">
        <v>0</v>
      </c>
      <c r="I589">
        <v>0</v>
      </c>
    </row>
    <row r="590" spans="1:9" x14ac:dyDescent="0.25">
      <c r="A590" t="s">
        <v>76</v>
      </c>
      <c r="B590">
        <v>0</v>
      </c>
      <c r="C590">
        <v>0</v>
      </c>
      <c r="E590" t="s">
        <v>76</v>
      </c>
      <c r="F590">
        <v>0</v>
      </c>
      <c r="G590">
        <v>0</v>
      </c>
      <c r="H590">
        <v>0</v>
      </c>
      <c r="I590">
        <v>0</v>
      </c>
    </row>
    <row r="591" spans="1:9" x14ac:dyDescent="0.25">
      <c r="A591" t="s">
        <v>712</v>
      </c>
      <c r="B591">
        <v>0</v>
      </c>
      <c r="C591">
        <v>0</v>
      </c>
      <c r="E591" t="s">
        <v>712</v>
      </c>
      <c r="F591">
        <v>0</v>
      </c>
      <c r="G591">
        <v>0</v>
      </c>
      <c r="H591">
        <v>0</v>
      </c>
      <c r="I591">
        <v>0</v>
      </c>
    </row>
    <row r="592" spans="1:9" x14ac:dyDescent="0.25">
      <c r="A592">
        <v>844573</v>
      </c>
      <c r="B592">
        <v>4495</v>
      </c>
      <c r="C592">
        <v>3935</v>
      </c>
      <c r="E592">
        <v>844573</v>
      </c>
      <c r="F592">
        <v>3590</v>
      </c>
      <c r="G592">
        <v>2686</v>
      </c>
      <c r="H592">
        <v>5174</v>
      </c>
      <c r="I592">
        <v>2539</v>
      </c>
    </row>
    <row r="593" spans="1:9" x14ac:dyDescent="0.25">
      <c r="A593">
        <v>795876</v>
      </c>
      <c r="B593">
        <v>0</v>
      </c>
      <c r="C593">
        <v>0</v>
      </c>
      <c r="E593">
        <v>795876</v>
      </c>
      <c r="F593">
        <v>0</v>
      </c>
      <c r="G593">
        <v>0</v>
      </c>
      <c r="H593">
        <v>0</v>
      </c>
      <c r="I593">
        <v>0</v>
      </c>
    </row>
    <row r="594" spans="1:9" x14ac:dyDescent="0.25">
      <c r="A594" t="s">
        <v>713</v>
      </c>
      <c r="B594">
        <v>0</v>
      </c>
      <c r="C594">
        <v>0</v>
      </c>
      <c r="E594" t="s">
        <v>713</v>
      </c>
      <c r="F594">
        <v>0</v>
      </c>
      <c r="G594">
        <v>0</v>
      </c>
      <c r="H594">
        <v>0</v>
      </c>
      <c r="I594">
        <v>0</v>
      </c>
    </row>
    <row r="595" spans="1:9" x14ac:dyDescent="0.25">
      <c r="A595" t="s">
        <v>714</v>
      </c>
      <c r="B595">
        <v>0</v>
      </c>
      <c r="C595">
        <v>0</v>
      </c>
      <c r="E595" t="s">
        <v>714</v>
      </c>
      <c r="F595">
        <v>0</v>
      </c>
      <c r="G595">
        <v>0</v>
      </c>
      <c r="H595">
        <v>0</v>
      </c>
      <c r="I595">
        <v>0</v>
      </c>
    </row>
    <row r="596" spans="1:9" x14ac:dyDescent="0.25">
      <c r="A596" t="s">
        <v>715</v>
      </c>
      <c r="B596">
        <v>0</v>
      </c>
      <c r="C596">
        <v>0</v>
      </c>
      <c r="E596" t="s">
        <v>715</v>
      </c>
      <c r="F596">
        <v>0</v>
      </c>
      <c r="G596">
        <v>0</v>
      </c>
      <c r="H596">
        <v>0</v>
      </c>
      <c r="I596">
        <v>0</v>
      </c>
    </row>
    <row r="597" spans="1:9" x14ac:dyDescent="0.25">
      <c r="A597" t="s">
        <v>716</v>
      </c>
      <c r="B597">
        <v>0</v>
      </c>
      <c r="C597">
        <v>0</v>
      </c>
      <c r="E597" t="s">
        <v>716</v>
      </c>
      <c r="F597">
        <v>0</v>
      </c>
      <c r="G597">
        <v>0</v>
      </c>
      <c r="H597">
        <v>0</v>
      </c>
      <c r="I597">
        <v>0</v>
      </c>
    </row>
    <row r="598" spans="1:9" x14ac:dyDescent="0.25">
      <c r="A598" t="s">
        <v>717</v>
      </c>
      <c r="B598">
        <v>0</v>
      </c>
      <c r="C598">
        <v>0</v>
      </c>
      <c r="E598" t="s">
        <v>717</v>
      </c>
      <c r="F598">
        <v>0</v>
      </c>
      <c r="G598">
        <v>0</v>
      </c>
      <c r="H598">
        <v>0</v>
      </c>
      <c r="I598">
        <v>0</v>
      </c>
    </row>
    <row r="599" spans="1:9" x14ac:dyDescent="0.25">
      <c r="A599" t="s">
        <v>718</v>
      </c>
      <c r="B599">
        <v>0</v>
      </c>
      <c r="C599">
        <v>0</v>
      </c>
      <c r="E599" t="s">
        <v>718</v>
      </c>
      <c r="F599">
        <v>0</v>
      </c>
      <c r="G599">
        <v>0</v>
      </c>
      <c r="H599">
        <v>0</v>
      </c>
      <c r="I599">
        <v>0</v>
      </c>
    </row>
    <row r="600" spans="1:9" x14ac:dyDescent="0.25">
      <c r="A600" t="s">
        <v>719</v>
      </c>
      <c r="B600">
        <v>0</v>
      </c>
      <c r="C600">
        <v>0</v>
      </c>
      <c r="E600" t="s">
        <v>719</v>
      </c>
      <c r="F600">
        <v>0</v>
      </c>
      <c r="G600">
        <v>0</v>
      </c>
      <c r="H600">
        <v>0</v>
      </c>
      <c r="I600">
        <v>0</v>
      </c>
    </row>
    <row r="601" spans="1:9" x14ac:dyDescent="0.25">
      <c r="A601" t="s">
        <v>720</v>
      </c>
      <c r="B601">
        <v>0</v>
      </c>
      <c r="C601">
        <v>0</v>
      </c>
      <c r="E601" t="s">
        <v>720</v>
      </c>
      <c r="F601">
        <v>0</v>
      </c>
      <c r="G601">
        <v>0</v>
      </c>
      <c r="H601">
        <v>0</v>
      </c>
      <c r="I601">
        <v>0</v>
      </c>
    </row>
    <row r="602" spans="1:9" x14ac:dyDescent="0.25">
      <c r="A602" t="s">
        <v>721</v>
      </c>
      <c r="B602">
        <v>0</v>
      </c>
      <c r="C602">
        <v>0</v>
      </c>
      <c r="E602" t="s">
        <v>721</v>
      </c>
      <c r="F602">
        <v>0</v>
      </c>
      <c r="G602">
        <v>0</v>
      </c>
      <c r="H602">
        <v>0</v>
      </c>
      <c r="I602">
        <v>0</v>
      </c>
    </row>
    <row r="603" spans="1:9" x14ac:dyDescent="0.25">
      <c r="A603" t="s">
        <v>722</v>
      </c>
      <c r="B603">
        <v>0</v>
      </c>
      <c r="C603">
        <v>0</v>
      </c>
      <c r="E603" t="s">
        <v>722</v>
      </c>
      <c r="F603">
        <v>0</v>
      </c>
      <c r="G603">
        <v>0</v>
      </c>
      <c r="H603">
        <v>0</v>
      </c>
      <c r="I603">
        <v>0</v>
      </c>
    </row>
    <row r="604" spans="1:9" x14ac:dyDescent="0.25">
      <c r="A604" t="s">
        <v>723</v>
      </c>
      <c r="B604">
        <v>0</v>
      </c>
      <c r="C604">
        <v>0</v>
      </c>
      <c r="E604" t="s">
        <v>723</v>
      </c>
      <c r="F604">
        <v>0</v>
      </c>
      <c r="G604">
        <v>0</v>
      </c>
      <c r="H604">
        <v>0</v>
      </c>
      <c r="I604">
        <v>0</v>
      </c>
    </row>
    <row r="605" spans="1:9" x14ac:dyDescent="0.25">
      <c r="A605" t="s">
        <v>724</v>
      </c>
      <c r="B605">
        <v>0</v>
      </c>
      <c r="C605">
        <v>0</v>
      </c>
      <c r="E605" t="s">
        <v>724</v>
      </c>
      <c r="F605">
        <v>0</v>
      </c>
      <c r="G605">
        <v>0</v>
      </c>
      <c r="H605">
        <v>3</v>
      </c>
      <c r="I605">
        <v>0</v>
      </c>
    </row>
    <row r="606" spans="1:9" x14ac:dyDescent="0.25">
      <c r="A606" t="s">
        <v>210</v>
      </c>
      <c r="B606">
        <v>0</v>
      </c>
      <c r="C606">
        <v>0</v>
      </c>
      <c r="E606" t="s">
        <v>210</v>
      </c>
      <c r="F606">
        <v>0</v>
      </c>
      <c r="G606">
        <v>0</v>
      </c>
      <c r="H606">
        <v>0</v>
      </c>
      <c r="I606">
        <v>0</v>
      </c>
    </row>
    <row r="607" spans="1:9" x14ac:dyDescent="0.25">
      <c r="A607" t="s">
        <v>220</v>
      </c>
      <c r="B607">
        <v>0</v>
      </c>
      <c r="C607">
        <v>0</v>
      </c>
      <c r="E607" t="s">
        <v>220</v>
      </c>
      <c r="F607">
        <v>0</v>
      </c>
      <c r="G607">
        <v>0</v>
      </c>
      <c r="H607">
        <v>0</v>
      </c>
      <c r="I607">
        <v>0</v>
      </c>
    </row>
    <row r="608" spans="1:9" x14ac:dyDescent="0.25">
      <c r="A608" t="s">
        <v>725</v>
      </c>
      <c r="B608">
        <v>0</v>
      </c>
      <c r="C608">
        <v>0</v>
      </c>
      <c r="E608" t="s">
        <v>725</v>
      </c>
      <c r="F608">
        <v>0</v>
      </c>
      <c r="G608">
        <v>0</v>
      </c>
      <c r="H608">
        <v>0</v>
      </c>
      <c r="I608">
        <v>0</v>
      </c>
    </row>
    <row r="609" spans="1:9" x14ac:dyDescent="0.25">
      <c r="A609" t="s">
        <v>726</v>
      </c>
      <c r="B609">
        <v>0</v>
      </c>
      <c r="C609">
        <v>0</v>
      </c>
      <c r="E609" t="s">
        <v>726</v>
      </c>
      <c r="F609">
        <v>0</v>
      </c>
      <c r="G609">
        <v>0</v>
      </c>
      <c r="H609">
        <v>0</v>
      </c>
      <c r="I609">
        <v>0</v>
      </c>
    </row>
    <row r="610" spans="1:9" x14ac:dyDescent="0.25">
      <c r="A610" t="s">
        <v>727</v>
      </c>
      <c r="B610">
        <v>0</v>
      </c>
      <c r="C610">
        <v>0</v>
      </c>
      <c r="E610" t="s">
        <v>727</v>
      </c>
      <c r="F610">
        <v>0</v>
      </c>
      <c r="G610">
        <v>0</v>
      </c>
      <c r="H610">
        <v>0</v>
      </c>
      <c r="I610">
        <v>0</v>
      </c>
    </row>
    <row r="611" spans="1:9" x14ac:dyDescent="0.25">
      <c r="A611" t="s">
        <v>728</v>
      </c>
      <c r="B611">
        <v>0</v>
      </c>
      <c r="C611">
        <v>0</v>
      </c>
      <c r="E611" t="s">
        <v>728</v>
      </c>
      <c r="F611">
        <v>0</v>
      </c>
      <c r="G611">
        <v>0</v>
      </c>
      <c r="H611">
        <v>0</v>
      </c>
      <c r="I611">
        <v>0</v>
      </c>
    </row>
    <row r="612" spans="1:9" x14ac:dyDescent="0.25">
      <c r="A612" t="s">
        <v>729</v>
      </c>
      <c r="B612">
        <v>0</v>
      </c>
      <c r="C612">
        <v>0</v>
      </c>
      <c r="E612" t="s">
        <v>729</v>
      </c>
      <c r="F612">
        <v>0</v>
      </c>
      <c r="G612">
        <v>0</v>
      </c>
      <c r="H612">
        <v>0</v>
      </c>
      <c r="I612">
        <v>0</v>
      </c>
    </row>
    <row r="613" spans="1:9" x14ac:dyDescent="0.25">
      <c r="A613" t="s">
        <v>730</v>
      </c>
      <c r="B613">
        <v>0</v>
      </c>
      <c r="C613">
        <v>0</v>
      </c>
      <c r="E613" t="s">
        <v>730</v>
      </c>
      <c r="F613">
        <v>0</v>
      </c>
      <c r="G613">
        <v>0</v>
      </c>
      <c r="H613">
        <v>0</v>
      </c>
      <c r="I613">
        <v>0</v>
      </c>
    </row>
    <row r="614" spans="1:9" x14ac:dyDescent="0.25">
      <c r="A614">
        <v>2200011</v>
      </c>
      <c r="B614">
        <v>0</v>
      </c>
      <c r="C614">
        <v>0</v>
      </c>
      <c r="E614">
        <v>2200011</v>
      </c>
      <c r="F614">
        <v>0</v>
      </c>
      <c r="G614">
        <v>0</v>
      </c>
      <c r="H614">
        <v>0</v>
      </c>
      <c r="I614">
        <v>0</v>
      </c>
    </row>
    <row r="615" spans="1:9" x14ac:dyDescent="0.25">
      <c r="A615">
        <v>2200052</v>
      </c>
      <c r="B615">
        <v>0</v>
      </c>
      <c r="C615">
        <v>0</v>
      </c>
      <c r="E615">
        <v>2200052</v>
      </c>
      <c r="F615">
        <v>0</v>
      </c>
      <c r="G615">
        <v>0</v>
      </c>
      <c r="H615">
        <v>0</v>
      </c>
      <c r="I615">
        <v>0</v>
      </c>
    </row>
    <row r="616" spans="1:9" x14ac:dyDescent="0.25">
      <c r="A616">
        <v>2200053</v>
      </c>
      <c r="B616">
        <v>0</v>
      </c>
      <c r="C616">
        <v>0</v>
      </c>
      <c r="E616">
        <v>2200053</v>
      </c>
      <c r="F616">
        <v>0</v>
      </c>
      <c r="G616">
        <v>0</v>
      </c>
      <c r="H616">
        <v>0</v>
      </c>
      <c r="I616">
        <v>0</v>
      </c>
    </row>
    <row r="617" spans="1:9" x14ac:dyDescent="0.25">
      <c r="A617">
        <v>2200055</v>
      </c>
      <c r="B617">
        <v>0</v>
      </c>
      <c r="C617">
        <v>0</v>
      </c>
      <c r="E617">
        <v>2200055</v>
      </c>
      <c r="F617">
        <v>0</v>
      </c>
      <c r="G617">
        <v>0</v>
      </c>
      <c r="H617">
        <v>0</v>
      </c>
      <c r="I617">
        <v>0</v>
      </c>
    </row>
    <row r="618" spans="1:9" x14ac:dyDescent="0.25">
      <c r="A618">
        <v>50</v>
      </c>
      <c r="B618">
        <v>0</v>
      </c>
      <c r="C618">
        <v>0</v>
      </c>
      <c r="E618">
        <v>50</v>
      </c>
      <c r="F618">
        <v>0</v>
      </c>
      <c r="G618">
        <v>0</v>
      </c>
      <c r="H618">
        <v>0</v>
      </c>
      <c r="I618">
        <v>0</v>
      </c>
    </row>
    <row r="619" spans="1:9" x14ac:dyDescent="0.25">
      <c r="A619" t="s">
        <v>731</v>
      </c>
      <c r="B619">
        <v>0</v>
      </c>
      <c r="C619">
        <v>0</v>
      </c>
      <c r="E619" t="s">
        <v>731</v>
      </c>
      <c r="F619">
        <v>5</v>
      </c>
      <c r="G619">
        <v>0</v>
      </c>
      <c r="H619">
        <v>0</v>
      </c>
      <c r="I619">
        <v>0</v>
      </c>
    </row>
    <row r="620" spans="1:9" x14ac:dyDescent="0.25">
      <c r="A620">
        <v>80</v>
      </c>
      <c r="B620">
        <v>0</v>
      </c>
      <c r="C620">
        <v>0</v>
      </c>
      <c r="E620">
        <v>80</v>
      </c>
      <c r="F620">
        <v>0</v>
      </c>
      <c r="G620">
        <v>0</v>
      </c>
      <c r="H620">
        <v>0</v>
      </c>
      <c r="I620">
        <v>0</v>
      </c>
    </row>
    <row r="621" spans="1:9" x14ac:dyDescent="0.25">
      <c r="A621" t="s">
        <v>732</v>
      </c>
      <c r="B621">
        <v>0</v>
      </c>
      <c r="C621">
        <v>0</v>
      </c>
      <c r="E621" t="s">
        <v>732</v>
      </c>
      <c r="F621">
        <v>0</v>
      </c>
      <c r="G621">
        <v>0</v>
      </c>
      <c r="H621">
        <v>0</v>
      </c>
      <c r="I621">
        <v>0</v>
      </c>
    </row>
    <row r="622" spans="1:9" x14ac:dyDescent="0.25">
      <c r="A622" t="s">
        <v>733</v>
      </c>
      <c r="B622">
        <v>0</v>
      </c>
      <c r="C622">
        <v>0</v>
      </c>
      <c r="E622" t="s">
        <v>733</v>
      </c>
      <c r="F622">
        <v>0</v>
      </c>
      <c r="G622">
        <v>0</v>
      </c>
      <c r="H622">
        <v>0</v>
      </c>
      <c r="I622">
        <v>0</v>
      </c>
    </row>
    <row r="623" spans="1:9" x14ac:dyDescent="0.25">
      <c r="A623" t="s">
        <v>734</v>
      </c>
      <c r="B623">
        <v>0</v>
      </c>
      <c r="C623">
        <v>0</v>
      </c>
      <c r="E623" t="s">
        <v>734</v>
      </c>
      <c r="F623">
        <v>0</v>
      </c>
      <c r="G623">
        <v>0</v>
      </c>
      <c r="H623">
        <v>0</v>
      </c>
      <c r="I623">
        <v>0</v>
      </c>
    </row>
    <row r="624" spans="1:9" x14ac:dyDescent="0.25">
      <c r="A624" t="s">
        <v>735</v>
      </c>
      <c r="B624">
        <v>0</v>
      </c>
      <c r="C624">
        <v>0</v>
      </c>
      <c r="E624" t="s">
        <v>735</v>
      </c>
      <c r="F624">
        <v>0</v>
      </c>
      <c r="G624">
        <v>0</v>
      </c>
      <c r="H624">
        <v>0</v>
      </c>
      <c r="I624">
        <v>0</v>
      </c>
    </row>
    <row r="625" spans="1:9" x14ac:dyDescent="0.25">
      <c r="A625" t="s">
        <v>736</v>
      </c>
      <c r="B625">
        <v>0</v>
      </c>
      <c r="C625">
        <v>0</v>
      </c>
      <c r="E625" t="s">
        <v>736</v>
      </c>
      <c r="F625">
        <v>0</v>
      </c>
      <c r="G625">
        <v>0</v>
      </c>
      <c r="H625">
        <v>0</v>
      </c>
      <c r="I625">
        <v>0</v>
      </c>
    </row>
    <row r="626" spans="1:9" x14ac:dyDescent="0.25">
      <c r="A626" t="s">
        <v>737</v>
      </c>
      <c r="B626">
        <v>0</v>
      </c>
      <c r="C626">
        <v>0</v>
      </c>
      <c r="E626" t="s">
        <v>737</v>
      </c>
      <c r="F626">
        <v>0</v>
      </c>
      <c r="G626">
        <v>0</v>
      </c>
      <c r="H626">
        <v>0</v>
      </c>
      <c r="I626">
        <v>0</v>
      </c>
    </row>
    <row r="627" spans="1:9" x14ac:dyDescent="0.25">
      <c r="A627" t="s">
        <v>738</v>
      </c>
      <c r="B627">
        <v>0</v>
      </c>
      <c r="C627">
        <v>0</v>
      </c>
      <c r="E627" t="s">
        <v>738</v>
      </c>
      <c r="F627">
        <v>0</v>
      </c>
      <c r="G627">
        <v>0</v>
      </c>
      <c r="H627">
        <v>0</v>
      </c>
      <c r="I627">
        <v>0</v>
      </c>
    </row>
    <row r="628" spans="1:9" x14ac:dyDescent="0.25">
      <c r="A628" t="s">
        <v>739</v>
      </c>
      <c r="B628">
        <v>0</v>
      </c>
      <c r="C628">
        <v>0</v>
      </c>
      <c r="E628" t="s">
        <v>739</v>
      </c>
      <c r="F628">
        <v>0</v>
      </c>
      <c r="G628">
        <v>0</v>
      </c>
      <c r="H628">
        <v>0</v>
      </c>
      <c r="I628">
        <v>0</v>
      </c>
    </row>
    <row r="629" spans="1:9" x14ac:dyDescent="0.25">
      <c r="A629" t="s">
        <v>740</v>
      </c>
      <c r="B629">
        <v>0</v>
      </c>
      <c r="C629">
        <v>0</v>
      </c>
      <c r="E629" t="s">
        <v>740</v>
      </c>
      <c r="F629">
        <v>0</v>
      </c>
      <c r="G629">
        <v>0</v>
      </c>
      <c r="H629">
        <v>0</v>
      </c>
      <c r="I629">
        <v>0</v>
      </c>
    </row>
    <row r="630" spans="1:9" x14ac:dyDescent="0.25">
      <c r="A630" t="s">
        <v>214</v>
      </c>
      <c r="B630">
        <v>0</v>
      </c>
      <c r="C630">
        <v>0</v>
      </c>
      <c r="E630" t="s">
        <v>214</v>
      </c>
      <c r="F630">
        <v>0</v>
      </c>
      <c r="G630">
        <v>0</v>
      </c>
      <c r="H630">
        <v>0</v>
      </c>
      <c r="I630">
        <v>0</v>
      </c>
    </row>
    <row r="631" spans="1:9" x14ac:dyDescent="0.25">
      <c r="A631" t="s">
        <v>145</v>
      </c>
      <c r="B631">
        <v>0</v>
      </c>
      <c r="C631">
        <v>0</v>
      </c>
      <c r="E631" t="s">
        <v>145</v>
      </c>
      <c r="F631">
        <v>0</v>
      </c>
      <c r="G631">
        <v>0</v>
      </c>
      <c r="H631">
        <v>0</v>
      </c>
      <c r="I631">
        <v>0</v>
      </c>
    </row>
    <row r="632" spans="1:9" x14ac:dyDescent="0.25">
      <c r="A632" t="s">
        <v>227</v>
      </c>
      <c r="B632">
        <v>0</v>
      </c>
      <c r="C632">
        <v>0</v>
      </c>
      <c r="E632" t="s">
        <v>227</v>
      </c>
      <c r="F632">
        <v>0</v>
      </c>
      <c r="G632">
        <v>0</v>
      </c>
      <c r="H632">
        <v>0</v>
      </c>
      <c r="I632">
        <v>0</v>
      </c>
    </row>
    <row r="633" spans="1:9" x14ac:dyDescent="0.25">
      <c r="A633" t="s">
        <v>741</v>
      </c>
      <c r="B633">
        <v>0</v>
      </c>
      <c r="C633">
        <v>0</v>
      </c>
      <c r="E633" t="s">
        <v>741</v>
      </c>
      <c r="F633">
        <v>0</v>
      </c>
      <c r="G633">
        <v>0</v>
      </c>
      <c r="H633">
        <v>0</v>
      </c>
      <c r="I633">
        <v>0</v>
      </c>
    </row>
    <row r="634" spans="1:9" x14ac:dyDescent="0.25">
      <c r="A634" t="s">
        <v>152</v>
      </c>
      <c r="B634">
        <v>0</v>
      </c>
      <c r="C634">
        <v>0</v>
      </c>
      <c r="E634" t="s">
        <v>152</v>
      </c>
      <c r="F634">
        <v>0</v>
      </c>
      <c r="G634">
        <v>0</v>
      </c>
      <c r="H634">
        <v>0</v>
      </c>
      <c r="I634">
        <v>0</v>
      </c>
    </row>
    <row r="635" spans="1:9" x14ac:dyDescent="0.25">
      <c r="A635" t="s">
        <v>150</v>
      </c>
      <c r="B635">
        <v>0</v>
      </c>
      <c r="C635">
        <v>0</v>
      </c>
      <c r="E635" t="s">
        <v>150</v>
      </c>
      <c r="F635">
        <v>0</v>
      </c>
      <c r="G635">
        <v>0</v>
      </c>
      <c r="H635">
        <v>0</v>
      </c>
      <c r="I635">
        <v>0</v>
      </c>
    </row>
    <row r="636" spans="1:9" x14ac:dyDescent="0.25">
      <c r="A636" t="s">
        <v>222</v>
      </c>
      <c r="B636">
        <v>0</v>
      </c>
      <c r="C636">
        <v>0</v>
      </c>
      <c r="E636" t="s">
        <v>222</v>
      </c>
      <c r="F636">
        <v>0</v>
      </c>
      <c r="G636">
        <v>0</v>
      </c>
      <c r="H636">
        <v>0</v>
      </c>
      <c r="I636">
        <v>0</v>
      </c>
    </row>
    <row r="637" spans="1:9" x14ac:dyDescent="0.25">
      <c r="A637" t="s">
        <v>742</v>
      </c>
      <c r="B637">
        <v>0</v>
      </c>
      <c r="C637">
        <v>0</v>
      </c>
      <c r="E637" t="s">
        <v>742</v>
      </c>
      <c r="F637">
        <v>0</v>
      </c>
      <c r="G637">
        <v>0</v>
      </c>
      <c r="H637">
        <v>0</v>
      </c>
      <c r="I637">
        <v>0</v>
      </c>
    </row>
    <row r="638" spans="1:9" x14ac:dyDescent="0.25">
      <c r="A638" t="s">
        <v>934</v>
      </c>
      <c r="B638">
        <v>0</v>
      </c>
      <c r="C638">
        <v>0</v>
      </c>
      <c r="E638" t="s">
        <v>934</v>
      </c>
      <c r="F638">
        <v>0</v>
      </c>
      <c r="G638">
        <v>0</v>
      </c>
      <c r="H638">
        <v>0</v>
      </c>
      <c r="I638">
        <v>0</v>
      </c>
    </row>
    <row r="639" spans="1:9" x14ac:dyDescent="0.25">
      <c r="A639" t="s">
        <v>224</v>
      </c>
      <c r="B639">
        <v>0</v>
      </c>
      <c r="C639">
        <v>0</v>
      </c>
      <c r="E639" t="s">
        <v>224</v>
      </c>
      <c r="F639">
        <v>0</v>
      </c>
      <c r="G639">
        <v>0</v>
      </c>
      <c r="H639">
        <v>0</v>
      </c>
      <c r="I639">
        <v>0</v>
      </c>
    </row>
    <row r="640" spans="1:9" x14ac:dyDescent="0.25">
      <c r="A640" t="s">
        <v>216</v>
      </c>
      <c r="B640">
        <v>0</v>
      </c>
      <c r="C640">
        <v>0</v>
      </c>
      <c r="E640" t="s">
        <v>216</v>
      </c>
      <c r="F640">
        <v>0</v>
      </c>
      <c r="G640">
        <v>0</v>
      </c>
      <c r="H640">
        <v>0</v>
      </c>
      <c r="I640">
        <v>0</v>
      </c>
    </row>
    <row r="641" spans="1:9" x14ac:dyDescent="0.25">
      <c r="A641" t="s">
        <v>743</v>
      </c>
      <c r="B641">
        <v>0</v>
      </c>
      <c r="C641">
        <v>0</v>
      </c>
      <c r="E641" t="s">
        <v>743</v>
      </c>
      <c r="F641">
        <v>0</v>
      </c>
      <c r="G641">
        <v>0</v>
      </c>
      <c r="H641">
        <v>0</v>
      </c>
      <c r="I641">
        <v>0</v>
      </c>
    </row>
    <row r="642" spans="1:9" x14ac:dyDescent="0.25">
      <c r="A642" t="s">
        <v>912</v>
      </c>
      <c r="B642">
        <v>0</v>
      </c>
      <c r="C642">
        <v>0</v>
      </c>
      <c r="E642" t="s">
        <v>912</v>
      </c>
      <c r="F642">
        <v>0</v>
      </c>
      <c r="G642">
        <v>0</v>
      </c>
      <c r="H642">
        <v>0</v>
      </c>
      <c r="I642">
        <v>0</v>
      </c>
    </row>
    <row r="643" spans="1:9" x14ac:dyDescent="0.25">
      <c r="A643" t="s">
        <v>744</v>
      </c>
      <c r="B643">
        <v>0</v>
      </c>
      <c r="C643">
        <v>0</v>
      </c>
      <c r="E643" t="s">
        <v>744</v>
      </c>
      <c r="F643">
        <v>0</v>
      </c>
      <c r="G643">
        <v>0</v>
      </c>
      <c r="H643">
        <v>0</v>
      </c>
      <c r="I643">
        <v>0</v>
      </c>
    </row>
    <row r="644" spans="1:9" x14ac:dyDescent="0.25">
      <c r="A644" t="s">
        <v>745</v>
      </c>
      <c r="B644">
        <v>0</v>
      </c>
      <c r="C644">
        <v>0</v>
      </c>
      <c r="E644" t="s">
        <v>745</v>
      </c>
      <c r="F644">
        <v>0</v>
      </c>
      <c r="G644">
        <v>0</v>
      </c>
      <c r="H644">
        <v>0</v>
      </c>
      <c r="I644">
        <v>0</v>
      </c>
    </row>
    <row r="645" spans="1:9" x14ac:dyDescent="0.25">
      <c r="A645" t="s">
        <v>746</v>
      </c>
      <c r="B645">
        <v>0</v>
      </c>
      <c r="C645">
        <v>0</v>
      </c>
      <c r="E645" t="s">
        <v>746</v>
      </c>
      <c r="F645">
        <v>0</v>
      </c>
      <c r="G645">
        <v>0</v>
      </c>
      <c r="H645">
        <v>0</v>
      </c>
      <c r="I645">
        <v>0</v>
      </c>
    </row>
    <row r="646" spans="1:9" x14ac:dyDescent="0.25">
      <c r="A646" t="s">
        <v>747</v>
      </c>
      <c r="B646">
        <v>0</v>
      </c>
      <c r="C646">
        <v>0</v>
      </c>
      <c r="E646" t="s">
        <v>747</v>
      </c>
      <c r="F646">
        <v>0</v>
      </c>
      <c r="G646">
        <v>0</v>
      </c>
      <c r="H646">
        <v>0</v>
      </c>
      <c r="I646">
        <v>0</v>
      </c>
    </row>
    <row r="647" spans="1:9" x14ac:dyDescent="0.25">
      <c r="A647" t="s">
        <v>748</v>
      </c>
      <c r="B647">
        <v>0</v>
      </c>
      <c r="C647">
        <v>0</v>
      </c>
      <c r="E647" t="s">
        <v>748</v>
      </c>
      <c r="F647">
        <v>0</v>
      </c>
      <c r="G647">
        <v>0</v>
      </c>
      <c r="H647">
        <v>0</v>
      </c>
      <c r="I647">
        <v>0</v>
      </c>
    </row>
    <row r="648" spans="1:9" x14ac:dyDescent="0.25">
      <c r="A648" t="s">
        <v>749</v>
      </c>
      <c r="B648">
        <v>0</v>
      </c>
      <c r="C648">
        <v>0</v>
      </c>
      <c r="E648" t="s">
        <v>749</v>
      </c>
      <c r="F648">
        <v>0</v>
      </c>
      <c r="G648">
        <v>0</v>
      </c>
      <c r="H648">
        <v>0</v>
      </c>
      <c r="I648">
        <v>0</v>
      </c>
    </row>
    <row r="649" spans="1:9" x14ac:dyDescent="0.25">
      <c r="A649" t="s">
        <v>198</v>
      </c>
      <c r="B649">
        <v>0</v>
      </c>
      <c r="C649">
        <v>0</v>
      </c>
      <c r="E649" t="s">
        <v>198</v>
      </c>
      <c r="F649">
        <v>0</v>
      </c>
      <c r="G649">
        <v>0</v>
      </c>
      <c r="H649">
        <v>0</v>
      </c>
      <c r="I649">
        <v>0</v>
      </c>
    </row>
    <row r="650" spans="1:9" x14ac:dyDescent="0.25">
      <c r="A650" t="s">
        <v>750</v>
      </c>
      <c r="B650">
        <v>0</v>
      </c>
      <c r="C650">
        <v>0</v>
      </c>
      <c r="E650" t="s">
        <v>750</v>
      </c>
      <c r="F650">
        <v>0</v>
      </c>
      <c r="G650">
        <v>0</v>
      </c>
      <c r="H650">
        <v>0</v>
      </c>
      <c r="I650">
        <v>0</v>
      </c>
    </row>
    <row r="651" spans="1:9" x14ac:dyDescent="0.25">
      <c r="A651" t="s">
        <v>148</v>
      </c>
      <c r="B651">
        <v>0</v>
      </c>
      <c r="C651">
        <v>0</v>
      </c>
      <c r="E651" t="s">
        <v>148</v>
      </c>
      <c r="F651">
        <v>2</v>
      </c>
      <c r="G651">
        <v>0</v>
      </c>
      <c r="H651">
        <v>0</v>
      </c>
      <c r="I651">
        <v>0</v>
      </c>
    </row>
    <row r="652" spans="1:9" x14ac:dyDescent="0.25">
      <c r="A652" t="s">
        <v>751</v>
      </c>
      <c r="B652">
        <v>0</v>
      </c>
      <c r="C652">
        <v>0</v>
      </c>
      <c r="E652" t="s">
        <v>751</v>
      </c>
      <c r="F652">
        <v>0</v>
      </c>
      <c r="G652">
        <v>0</v>
      </c>
      <c r="H652">
        <v>3</v>
      </c>
      <c r="I652">
        <v>0</v>
      </c>
    </row>
    <row r="653" spans="1:9" x14ac:dyDescent="0.25">
      <c r="A653" t="s">
        <v>752</v>
      </c>
      <c r="B653">
        <v>0</v>
      </c>
      <c r="C653">
        <v>0</v>
      </c>
      <c r="E653" t="s">
        <v>752</v>
      </c>
      <c r="F653">
        <v>0</v>
      </c>
      <c r="G653">
        <v>0</v>
      </c>
      <c r="H653">
        <v>0</v>
      </c>
      <c r="I653">
        <v>0</v>
      </c>
    </row>
    <row r="654" spans="1:9" x14ac:dyDescent="0.25">
      <c r="A654" t="s">
        <v>212</v>
      </c>
      <c r="B654">
        <v>0</v>
      </c>
      <c r="C654">
        <v>0</v>
      </c>
      <c r="E654" t="s">
        <v>212</v>
      </c>
      <c r="F654">
        <v>0</v>
      </c>
      <c r="G654">
        <v>0</v>
      </c>
      <c r="H654">
        <v>0</v>
      </c>
      <c r="I654">
        <v>0</v>
      </c>
    </row>
    <row r="655" spans="1:9" x14ac:dyDescent="0.25">
      <c r="A655" t="s">
        <v>753</v>
      </c>
      <c r="B655">
        <v>0</v>
      </c>
      <c r="C655">
        <v>0</v>
      </c>
      <c r="E655" t="s">
        <v>753</v>
      </c>
      <c r="F655">
        <v>0</v>
      </c>
      <c r="G655">
        <v>0</v>
      </c>
      <c r="H655">
        <v>0</v>
      </c>
      <c r="I655">
        <v>0</v>
      </c>
    </row>
    <row r="656" spans="1:9" x14ac:dyDescent="0.25">
      <c r="A656" t="s">
        <v>754</v>
      </c>
      <c r="B656">
        <v>0</v>
      </c>
      <c r="C656">
        <v>0</v>
      </c>
      <c r="E656" t="s">
        <v>754</v>
      </c>
      <c r="F656">
        <v>0</v>
      </c>
      <c r="G656">
        <v>0</v>
      </c>
      <c r="H656">
        <v>0</v>
      </c>
      <c r="I656">
        <v>0</v>
      </c>
    </row>
    <row r="657" spans="1:9" x14ac:dyDescent="0.25">
      <c r="A657" t="s">
        <v>755</v>
      </c>
      <c r="B657">
        <v>0</v>
      </c>
      <c r="C657">
        <v>0</v>
      </c>
      <c r="E657" t="s">
        <v>755</v>
      </c>
      <c r="F657">
        <v>0</v>
      </c>
      <c r="G657">
        <v>0</v>
      </c>
      <c r="H657">
        <v>0</v>
      </c>
      <c r="I657">
        <v>0</v>
      </c>
    </row>
    <row r="658" spans="1:9" x14ac:dyDescent="0.25">
      <c r="A658" t="s">
        <v>208</v>
      </c>
      <c r="B658">
        <v>0</v>
      </c>
      <c r="C658">
        <v>0</v>
      </c>
      <c r="E658" t="s">
        <v>208</v>
      </c>
      <c r="F658">
        <v>0</v>
      </c>
      <c r="G658">
        <v>0</v>
      </c>
      <c r="H658">
        <v>0</v>
      </c>
      <c r="I658">
        <v>0</v>
      </c>
    </row>
    <row r="659" spans="1:9" x14ac:dyDescent="0.25">
      <c r="A659" t="s">
        <v>756</v>
      </c>
      <c r="B659">
        <v>0</v>
      </c>
      <c r="C659">
        <v>0</v>
      </c>
      <c r="E659" t="s">
        <v>756</v>
      </c>
      <c r="F659">
        <v>0</v>
      </c>
      <c r="G659">
        <v>0</v>
      </c>
      <c r="H659">
        <v>0</v>
      </c>
      <c r="I659">
        <v>0</v>
      </c>
    </row>
    <row r="660" spans="1:9" x14ac:dyDescent="0.25">
      <c r="A660" t="s">
        <v>757</v>
      </c>
      <c r="B660">
        <v>0</v>
      </c>
      <c r="C660">
        <v>0</v>
      </c>
      <c r="E660" t="s">
        <v>757</v>
      </c>
      <c r="F660">
        <v>0</v>
      </c>
      <c r="G660">
        <v>0</v>
      </c>
      <c r="H660">
        <v>0</v>
      </c>
      <c r="I660">
        <v>0</v>
      </c>
    </row>
    <row r="661" spans="1:9" x14ac:dyDescent="0.25">
      <c r="A661" t="s">
        <v>758</v>
      </c>
      <c r="B661">
        <v>0</v>
      </c>
      <c r="C661">
        <v>0</v>
      </c>
      <c r="E661" t="s">
        <v>758</v>
      </c>
      <c r="F661">
        <v>0</v>
      </c>
      <c r="G661">
        <v>0</v>
      </c>
      <c r="H661">
        <v>0</v>
      </c>
      <c r="I661">
        <v>0</v>
      </c>
    </row>
    <row r="662" spans="1:9" x14ac:dyDescent="0.25">
      <c r="A662" t="s">
        <v>759</v>
      </c>
      <c r="B662">
        <v>0</v>
      </c>
      <c r="C662">
        <v>0</v>
      </c>
      <c r="E662" t="s">
        <v>759</v>
      </c>
      <c r="F662">
        <v>0</v>
      </c>
      <c r="G662">
        <v>0</v>
      </c>
      <c r="H662">
        <v>0</v>
      </c>
      <c r="I662">
        <v>0</v>
      </c>
    </row>
    <row r="663" spans="1:9" x14ac:dyDescent="0.25">
      <c r="A663" t="s">
        <v>760</v>
      </c>
      <c r="B663">
        <v>0</v>
      </c>
      <c r="C663">
        <v>0</v>
      </c>
      <c r="E663" t="s">
        <v>760</v>
      </c>
      <c r="F663">
        <v>0</v>
      </c>
      <c r="G663">
        <v>0</v>
      </c>
      <c r="H663">
        <v>0</v>
      </c>
      <c r="I663">
        <v>0</v>
      </c>
    </row>
    <row r="664" spans="1:9" x14ac:dyDescent="0.25">
      <c r="A664" t="s">
        <v>761</v>
      </c>
      <c r="B664">
        <v>0</v>
      </c>
      <c r="C664">
        <v>0</v>
      </c>
      <c r="E664" t="s">
        <v>761</v>
      </c>
      <c r="F664">
        <v>0</v>
      </c>
      <c r="G664">
        <v>0</v>
      </c>
      <c r="H664">
        <v>0</v>
      </c>
      <c r="I664">
        <v>0</v>
      </c>
    </row>
    <row r="665" spans="1:9" x14ac:dyDescent="0.25">
      <c r="A665" t="s">
        <v>762</v>
      </c>
      <c r="B665">
        <v>0</v>
      </c>
      <c r="C665">
        <v>0</v>
      </c>
      <c r="E665" t="s">
        <v>762</v>
      </c>
      <c r="F665">
        <v>0</v>
      </c>
      <c r="G665">
        <v>0</v>
      </c>
      <c r="H665">
        <v>0</v>
      </c>
      <c r="I665">
        <v>0</v>
      </c>
    </row>
    <row r="666" spans="1:9" x14ac:dyDescent="0.25">
      <c r="A666" t="s">
        <v>763</v>
      </c>
      <c r="B666">
        <v>0</v>
      </c>
      <c r="C666">
        <v>0</v>
      </c>
      <c r="E666" t="s">
        <v>763</v>
      </c>
      <c r="F666">
        <v>0</v>
      </c>
      <c r="G666">
        <v>0</v>
      </c>
      <c r="H666">
        <v>0</v>
      </c>
      <c r="I666">
        <v>0</v>
      </c>
    </row>
    <row r="667" spans="1:9" x14ac:dyDescent="0.25">
      <c r="A667" t="s">
        <v>764</v>
      </c>
      <c r="B667">
        <v>0</v>
      </c>
      <c r="C667">
        <v>0</v>
      </c>
      <c r="E667" t="s">
        <v>764</v>
      </c>
      <c r="F667">
        <v>0</v>
      </c>
      <c r="G667">
        <v>0</v>
      </c>
      <c r="H667">
        <v>0</v>
      </c>
      <c r="I667">
        <v>0</v>
      </c>
    </row>
    <row r="668" spans="1:9" x14ac:dyDescent="0.25">
      <c r="A668" t="s">
        <v>765</v>
      </c>
      <c r="B668">
        <v>0</v>
      </c>
      <c r="C668">
        <v>0</v>
      </c>
      <c r="E668" t="s">
        <v>765</v>
      </c>
      <c r="F668">
        <v>0</v>
      </c>
      <c r="G668">
        <v>0</v>
      </c>
      <c r="H668">
        <v>0</v>
      </c>
      <c r="I668">
        <v>0</v>
      </c>
    </row>
    <row r="669" spans="1:9" x14ac:dyDescent="0.25">
      <c r="A669" t="s">
        <v>766</v>
      </c>
      <c r="B669">
        <v>0</v>
      </c>
      <c r="C669">
        <v>0</v>
      </c>
      <c r="E669" t="s">
        <v>766</v>
      </c>
      <c r="F669">
        <v>0</v>
      </c>
      <c r="G669">
        <v>0</v>
      </c>
      <c r="H669">
        <v>0</v>
      </c>
      <c r="I669">
        <v>0</v>
      </c>
    </row>
    <row r="670" spans="1:9" x14ac:dyDescent="0.25">
      <c r="A670" t="s">
        <v>767</v>
      </c>
      <c r="B670">
        <v>0</v>
      </c>
      <c r="C670">
        <v>0</v>
      </c>
      <c r="E670" t="s">
        <v>767</v>
      </c>
      <c r="F670">
        <v>0</v>
      </c>
      <c r="G670">
        <v>0</v>
      </c>
      <c r="H670">
        <v>0</v>
      </c>
      <c r="I670">
        <v>0</v>
      </c>
    </row>
    <row r="671" spans="1:9" x14ac:dyDescent="0.25">
      <c r="A671" t="s">
        <v>768</v>
      </c>
      <c r="B671">
        <v>0</v>
      </c>
      <c r="C671">
        <v>0</v>
      </c>
      <c r="E671" t="s">
        <v>768</v>
      </c>
      <c r="F671">
        <v>0</v>
      </c>
      <c r="G671">
        <v>0</v>
      </c>
      <c r="H671">
        <v>0</v>
      </c>
      <c r="I671">
        <v>0</v>
      </c>
    </row>
    <row r="672" spans="1:9" x14ac:dyDescent="0.25">
      <c r="A672" t="s">
        <v>769</v>
      </c>
      <c r="B672">
        <v>0</v>
      </c>
      <c r="C672">
        <v>0</v>
      </c>
      <c r="E672" t="s">
        <v>769</v>
      </c>
      <c r="F672">
        <v>0</v>
      </c>
      <c r="G672">
        <v>0</v>
      </c>
      <c r="H672">
        <v>0</v>
      </c>
      <c r="I672">
        <v>0</v>
      </c>
    </row>
    <row r="673" spans="1:9" x14ac:dyDescent="0.25">
      <c r="A673" t="s">
        <v>770</v>
      </c>
      <c r="B673">
        <v>0</v>
      </c>
      <c r="C673">
        <v>0</v>
      </c>
      <c r="E673" t="s">
        <v>770</v>
      </c>
      <c r="F673">
        <v>0</v>
      </c>
      <c r="G673">
        <v>0</v>
      </c>
      <c r="H673">
        <v>0</v>
      </c>
      <c r="I673">
        <v>0</v>
      </c>
    </row>
    <row r="674" spans="1:9" x14ac:dyDescent="0.25">
      <c r="A674" t="s">
        <v>771</v>
      </c>
      <c r="B674">
        <v>0</v>
      </c>
      <c r="C674">
        <v>0</v>
      </c>
      <c r="E674" t="s">
        <v>771</v>
      </c>
      <c r="F674">
        <v>0</v>
      </c>
      <c r="G674">
        <v>0</v>
      </c>
      <c r="H674">
        <v>0</v>
      </c>
      <c r="I674">
        <v>0</v>
      </c>
    </row>
    <row r="675" spans="1:9" x14ac:dyDescent="0.25">
      <c r="A675" t="s">
        <v>772</v>
      </c>
      <c r="B675">
        <v>0</v>
      </c>
      <c r="C675">
        <v>0</v>
      </c>
      <c r="E675" t="s">
        <v>772</v>
      </c>
      <c r="F675">
        <v>0</v>
      </c>
      <c r="G675">
        <v>0</v>
      </c>
      <c r="H675">
        <v>0</v>
      </c>
      <c r="I675">
        <v>0</v>
      </c>
    </row>
    <row r="676" spans="1:9" x14ac:dyDescent="0.25">
      <c r="A676" t="s">
        <v>773</v>
      </c>
      <c r="B676">
        <v>0</v>
      </c>
      <c r="C676">
        <v>0</v>
      </c>
      <c r="E676" t="s">
        <v>773</v>
      </c>
      <c r="F676">
        <v>0</v>
      </c>
      <c r="G676">
        <v>0</v>
      </c>
      <c r="H676">
        <v>0</v>
      </c>
      <c r="I676">
        <v>0</v>
      </c>
    </row>
    <row r="677" spans="1:9" x14ac:dyDescent="0.25">
      <c r="A677" t="s">
        <v>774</v>
      </c>
      <c r="B677">
        <v>0</v>
      </c>
      <c r="C677">
        <v>0</v>
      </c>
      <c r="E677" t="s">
        <v>774</v>
      </c>
      <c r="F677">
        <v>0</v>
      </c>
      <c r="G677">
        <v>0</v>
      </c>
      <c r="H677">
        <v>0</v>
      </c>
      <c r="I677">
        <v>0</v>
      </c>
    </row>
    <row r="678" spans="1:9" x14ac:dyDescent="0.25">
      <c r="A678" t="s">
        <v>775</v>
      </c>
      <c r="B678">
        <v>0</v>
      </c>
      <c r="C678">
        <v>0</v>
      </c>
      <c r="E678" t="s">
        <v>775</v>
      </c>
      <c r="F678">
        <v>0</v>
      </c>
      <c r="G678">
        <v>0</v>
      </c>
      <c r="H678">
        <v>0</v>
      </c>
      <c r="I678">
        <v>0</v>
      </c>
    </row>
    <row r="679" spans="1:9" x14ac:dyDescent="0.25">
      <c r="A679" t="s">
        <v>202</v>
      </c>
      <c r="B679">
        <v>0</v>
      </c>
      <c r="C679">
        <v>0</v>
      </c>
      <c r="E679" t="s">
        <v>202</v>
      </c>
      <c r="F679">
        <v>0</v>
      </c>
      <c r="G679">
        <v>0</v>
      </c>
      <c r="H679">
        <v>0</v>
      </c>
      <c r="I679">
        <v>0</v>
      </c>
    </row>
    <row r="680" spans="1:9" x14ac:dyDescent="0.25">
      <c r="A680" t="s">
        <v>776</v>
      </c>
      <c r="B680">
        <v>0</v>
      </c>
      <c r="C680">
        <v>0</v>
      </c>
      <c r="E680" t="s">
        <v>776</v>
      </c>
      <c r="F680">
        <v>0</v>
      </c>
      <c r="G680">
        <v>0</v>
      </c>
      <c r="H680">
        <v>0</v>
      </c>
      <c r="I680">
        <v>0</v>
      </c>
    </row>
    <row r="681" spans="1:9" x14ac:dyDescent="0.25">
      <c r="A681" t="s">
        <v>913</v>
      </c>
      <c r="B681">
        <v>0</v>
      </c>
      <c r="C681">
        <v>0</v>
      </c>
      <c r="E681" t="s">
        <v>913</v>
      </c>
      <c r="F681">
        <v>0</v>
      </c>
      <c r="G681">
        <v>0</v>
      </c>
      <c r="H681">
        <v>0</v>
      </c>
      <c r="I681">
        <v>0</v>
      </c>
    </row>
    <row r="682" spans="1:9" x14ac:dyDescent="0.25">
      <c r="A682" t="s">
        <v>777</v>
      </c>
      <c r="B682">
        <v>0</v>
      </c>
      <c r="C682">
        <v>0</v>
      </c>
      <c r="E682" t="s">
        <v>777</v>
      </c>
      <c r="F682">
        <v>0</v>
      </c>
      <c r="G682">
        <v>0</v>
      </c>
      <c r="H682">
        <v>0</v>
      </c>
      <c r="I682">
        <v>0</v>
      </c>
    </row>
    <row r="683" spans="1:9" x14ac:dyDescent="0.25">
      <c r="A683" t="s">
        <v>778</v>
      </c>
      <c r="B683">
        <v>0</v>
      </c>
      <c r="C683">
        <v>0</v>
      </c>
      <c r="E683" t="s">
        <v>778</v>
      </c>
      <c r="F683">
        <v>0</v>
      </c>
      <c r="G683">
        <v>0</v>
      </c>
      <c r="H683">
        <v>0</v>
      </c>
      <c r="I683">
        <v>0</v>
      </c>
    </row>
    <row r="684" spans="1:9" x14ac:dyDescent="0.25">
      <c r="A684" t="s">
        <v>779</v>
      </c>
      <c r="B684">
        <v>0</v>
      </c>
      <c r="C684">
        <v>0</v>
      </c>
      <c r="E684" t="s">
        <v>779</v>
      </c>
      <c r="F684">
        <v>0</v>
      </c>
      <c r="G684">
        <v>0</v>
      </c>
      <c r="H684">
        <v>0</v>
      </c>
      <c r="I684">
        <v>0</v>
      </c>
    </row>
    <row r="685" spans="1:9" x14ac:dyDescent="0.25">
      <c r="A685" t="s">
        <v>780</v>
      </c>
      <c r="B685">
        <v>0</v>
      </c>
      <c r="C685">
        <v>0</v>
      </c>
      <c r="E685" t="s">
        <v>780</v>
      </c>
      <c r="F685">
        <v>0</v>
      </c>
      <c r="G685">
        <v>0</v>
      </c>
      <c r="H685">
        <v>0</v>
      </c>
      <c r="I685">
        <v>0</v>
      </c>
    </row>
    <row r="686" spans="1:9" x14ac:dyDescent="0.25">
      <c r="A686" t="s">
        <v>781</v>
      </c>
      <c r="B686">
        <v>0</v>
      </c>
      <c r="C686">
        <v>0</v>
      </c>
      <c r="E686" t="s">
        <v>781</v>
      </c>
      <c r="F686">
        <v>0</v>
      </c>
      <c r="G686">
        <v>0</v>
      </c>
      <c r="H686">
        <v>0</v>
      </c>
      <c r="I686">
        <v>0</v>
      </c>
    </row>
    <row r="687" spans="1:9" x14ac:dyDescent="0.25">
      <c r="A687" t="s">
        <v>782</v>
      </c>
      <c r="B687">
        <v>0</v>
      </c>
      <c r="C687">
        <v>0</v>
      </c>
      <c r="E687" t="s">
        <v>782</v>
      </c>
      <c r="F687">
        <v>0</v>
      </c>
      <c r="G687">
        <v>0</v>
      </c>
      <c r="H687">
        <v>0</v>
      </c>
      <c r="I687">
        <v>0</v>
      </c>
    </row>
    <row r="688" spans="1:9" x14ac:dyDescent="0.25">
      <c r="A688" t="s">
        <v>204</v>
      </c>
      <c r="B688">
        <v>0</v>
      </c>
      <c r="C688">
        <v>0</v>
      </c>
      <c r="E688" t="s">
        <v>204</v>
      </c>
      <c r="F688">
        <v>0</v>
      </c>
      <c r="G688">
        <v>0</v>
      </c>
      <c r="H688">
        <v>0</v>
      </c>
      <c r="I688">
        <v>0</v>
      </c>
    </row>
    <row r="689" spans="1:9" x14ac:dyDescent="0.25">
      <c r="A689" t="s">
        <v>783</v>
      </c>
      <c r="B689">
        <v>0</v>
      </c>
      <c r="C689">
        <v>0</v>
      </c>
      <c r="E689" t="s">
        <v>783</v>
      </c>
      <c r="F689">
        <v>0</v>
      </c>
      <c r="G689">
        <v>0</v>
      </c>
      <c r="H689">
        <v>0</v>
      </c>
      <c r="I689">
        <v>0</v>
      </c>
    </row>
    <row r="690" spans="1:9" x14ac:dyDescent="0.25">
      <c r="A690" t="s">
        <v>200</v>
      </c>
      <c r="B690">
        <v>0</v>
      </c>
      <c r="C690">
        <v>0</v>
      </c>
      <c r="E690" t="s">
        <v>200</v>
      </c>
      <c r="F690">
        <v>0</v>
      </c>
      <c r="G690">
        <v>0</v>
      </c>
      <c r="H690">
        <v>0</v>
      </c>
      <c r="I690">
        <v>0</v>
      </c>
    </row>
    <row r="691" spans="1:9" x14ac:dyDescent="0.25">
      <c r="A691" t="s">
        <v>784</v>
      </c>
      <c r="B691">
        <v>0</v>
      </c>
      <c r="C691">
        <v>0</v>
      </c>
      <c r="E691" t="s">
        <v>784</v>
      </c>
      <c r="F691">
        <v>0</v>
      </c>
      <c r="G691">
        <v>0</v>
      </c>
      <c r="H691">
        <v>0</v>
      </c>
      <c r="I691">
        <v>0</v>
      </c>
    </row>
    <row r="692" spans="1:9" x14ac:dyDescent="0.25">
      <c r="A692" t="s">
        <v>218</v>
      </c>
      <c r="B692">
        <v>0</v>
      </c>
      <c r="C692">
        <v>0</v>
      </c>
      <c r="E692" t="s">
        <v>218</v>
      </c>
      <c r="F692">
        <v>0</v>
      </c>
      <c r="G692">
        <v>0</v>
      </c>
      <c r="H692">
        <v>0</v>
      </c>
      <c r="I692">
        <v>0</v>
      </c>
    </row>
    <row r="693" spans="1:9" x14ac:dyDescent="0.25">
      <c r="A693" t="s">
        <v>196</v>
      </c>
      <c r="B693">
        <v>0</v>
      </c>
      <c r="C693">
        <v>0</v>
      </c>
      <c r="E693" t="s">
        <v>196</v>
      </c>
      <c r="F693">
        <v>0</v>
      </c>
      <c r="G693">
        <v>0</v>
      </c>
      <c r="H693">
        <v>0</v>
      </c>
      <c r="I693">
        <v>0</v>
      </c>
    </row>
    <row r="694" spans="1:9" x14ac:dyDescent="0.25">
      <c r="A694" t="s">
        <v>206</v>
      </c>
      <c r="B694">
        <v>0</v>
      </c>
      <c r="C694">
        <v>0</v>
      </c>
      <c r="E694" t="s">
        <v>206</v>
      </c>
      <c r="F694">
        <v>0</v>
      </c>
      <c r="G694">
        <v>0</v>
      </c>
      <c r="H694">
        <v>0</v>
      </c>
      <c r="I694">
        <v>0</v>
      </c>
    </row>
    <row r="695" spans="1:9" x14ac:dyDescent="0.25">
      <c r="A695" t="s">
        <v>785</v>
      </c>
      <c r="B695">
        <v>0</v>
      </c>
      <c r="C695">
        <v>0</v>
      </c>
      <c r="E695" t="s">
        <v>785</v>
      </c>
      <c r="F695">
        <v>0</v>
      </c>
      <c r="G695">
        <v>0</v>
      </c>
      <c r="H695">
        <v>0</v>
      </c>
      <c r="I695">
        <v>0</v>
      </c>
    </row>
    <row r="696" spans="1:9" x14ac:dyDescent="0.25">
      <c r="A696" t="s">
        <v>786</v>
      </c>
      <c r="B696">
        <v>0</v>
      </c>
      <c r="C696">
        <v>0</v>
      </c>
      <c r="E696" t="s">
        <v>786</v>
      </c>
      <c r="F696">
        <v>0</v>
      </c>
      <c r="G696">
        <v>0</v>
      </c>
      <c r="H696">
        <v>0</v>
      </c>
      <c r="I696">
        <v>0</v>
      </c>
    </row>
    <row r="697" spans="1:9" x14ac:dyDescent="0.25">
      <c r="A697" t="s">
        <v>787</v>
      </c>
      <c r="B697">
        <v>0</v>
      </c>
      <c r="C697">
        <v>0</v>
      </c>
      <c r="E697" t="s">
        <v>787</v>
      </c>
      <c r="F697">
        <v>0</v>
      </c>
      <c r="G697">
        <v>0</v>
      </c>
      <c r="H697">
        <v>0</v>
      </c>
      <c r="I697">
        <v>0</v>
      </c>
    </row>
    <row r="698" spans="1:9" x14ac:dyDescent="0.25">
      <c r="A698" t="s">
        <v>788</v>
      </c>
      <c r="B698">
        <v>0</v>
      </c>
      <c r="C698">
        <v>0</v>
      </c>
      <c r="E698" t="s">
        <v>788</v>
      </c>
      <c r="F698">
        <v>0</v>
      </c>
      <c r="G698">
        <v>0</v>
      </c>
      <c r="H698">
        <v>0</v>
      </c>
      <c r="I698">
        <v>0</v>
      </c>
    </row>
    <row r="699" spans="1:9" x14ac:dyDescent="0.25">
      <c r="A699" t="s">
        <v>789</v>
      </c>
      <c r="B699">
        <v>0</v>
      </c>
      <c r="C699">
        <v>0</v>
      </c>
      <c r="E699" t="s">
        <v>789</v>
      </c>
      <c r="F699">
        <v>0</v>
      </c>
      <c r="G699">
        <v>0</v>
      </c>
      <c r="H699">
        <v>0</v>
      </c>
      <c r="I699">
        <v>0</v>
      </c>
    </row>
    <row r="700" spans="1:9" x14ac:dyDescent="0.25">
      <c r="A700" t="s">
        <v>790</v>
      </c>
      <c r="B700">
        <v>0</v>
      </c>
      <c r="C700">
        <v>0</v>
      </c>
      <c r="E700" t="s">
        <v>790</v>
      </c>
      <c r="F700">
        <v>0</v>
      </c>
      <c r="G700">
        <v>0</v>
      </c>
      <c r="H700">
        <v>0</v>
      </c>
      <c r="I700">
        <v>0</v>
      </c>
    </row>
    <row r="701" spans="1:9" x14ac:dyDescent="0.25">
      <c r="A701" t="s">
        <v>791</v>
      </c>
      <c r="B701">
        <v>0</v>
      </c>
      <c r="C701">
        <v>0</v>
      </c>
      <c r="E701" t="s">
        <v>791</v>
      </c>
      <c r="F701">
        <v>0</v>
      </c>
      <c r="G701">
        <v>0</v>
      </c>
      <c r="H701">
        <v>0</v>
      </c>
      <c r="I701">
        <v>0</v>
      </c>
    </row>
    <row r="702" spans="1:9" x14ac:dyDescent="0.25">
      <c r="A702" t="s">
        <v>792</v>
      </c>
      <c r="B702">
        <v>0</v>
      </c>
      <c r="C702">
        <v>0</v>
      </c>
      <c r="E702" t="s">
        <v>792</v>
      </c>
      <c r="F702">
        <v>0</v>
      </c>
      <c r="G702">
        <v>0</v>
      </c>
      <c r="H702">
        <v>0</v>
      </c>
      <c r="I702">
        <v>0</v>
      </c>
    </row>
    <row r="703" spans="1:9" x14ac:dyDescent="0.25">
      <c r="A703" t="s">
        <v>793</v>
      </c>
      <c r="B703">
        <v>0</v>
      </c>
      <c r="C703">
        <v>0</v>
      </c>
      <c r="E703" t="s">
        <v>793</v>
      </c>
      <c r="F703">
        <v>0</v>
      </c>
      <c r="G703">
        <v>0</v>
      </c>
      <c r="H703">
        <v>0</v>
      </c>
      <c r="I703">
        <v>0</v>
      </c>
    </row>
    <row r="704" spans="1:9" x14ac:dyDescent="0.25">
      <c r="A704" t="s">
        <v>794</v>
      </c>
      <c r="B704">
        <v>0</v>
      </c>
      <c r="C704">
        <v>0</v>
      </c>
      <c r="E704" t="s">
        <v>794</v>
      </c>
      <c r="F704">
        <v>0</v>
      </c>
      <c r="G704">
        <v>0</v>
      </c>
      <c r="H704">
        <v>0</v>
      </c>
      <c r="I704">
        <v>0</v>
      </c>
    </row>
    <row r="705" spans="1:9" x14ac:dyDescent="0.25">
      <c r="A705" t="s">
        <v>795</v>
      </c>
      <c r="B705">
        <v>0</v>
      </c>
      <c r="C705">
        <v>0</v>
      </c>
      <c r="E705" t="s">
        <v>795</v>
      </c>
      <c r="F705">
        <v>0</v>
      </c>
      <c r="G705">
        <v>0</v>
      </c>
      <c r="H705">
        <v>0</v>
      </c>
      <c r="I705">
        <v>0</v>
      </c>
    </row>
    <row r="706" spans="1:9" x14ac:dyDescent="0.25">
      <c r="A706" t="s">
        <v>796</v>
      </c>
      <c r="B706">
        <v>0</v>
      </c>
      <c r="C706">
        <v>0</v>
      </c>
      <c r="E706" t="s">
        <v>796</v>
      </c>
      <c r="F706">
        <v>0</v>
      </c>
      <c r="G706">
        <v>0</v>
      </c>
      <c r="H706">
        <v>0</v>
      </c>
      <c r="I706">
        <v>0</v>
      </c>
    </row>
    <row r="707" spans="1:9" x14ac:dyDescent="0.25">
      <c r="A707" t="s">
        <v>797</v>
      </c>
      <c r="B707">
        <v>0</v>
      </c>
      <c r="C707">
        <v>0</v>
      </c>
      <c r="E707" t="s">
        <v>797</v>
      </c>
      <c r="F707">
        <v>0</v>
      </c>
      <c r="G707">
        <v>0</v>
      </c>
      <c r="H707">
        <v>0</v>
      </c>
      <c r="I707">
        <v>0</v>
      </c>
    </row>
    <row r="708" spans="1:9" x14ac:dyDescent="0.25">
      <c r="A708" t="s">
        <v>798</v>
      </c>
      <c r="B708">
        <v>0</v>
      </c>
      <c r="C708">
        <v>0</v>
      </c>
      <c r="E708" t="s">
        <v>798</v>
      </c>
      <c r="F708">
        <v>0</v>
      </c>
      <c r="G708">
        <v>0</v>
      </c>
      <c r="H708">
        <v>0</v>
      </c>
      <c r="I708">
        <v>0</v>
      </c>
    </row>
    <row r="709" spans="1:9" x14ac:dyDescent="0.25">
      <c r="A709" t="s">
        <v>799</v>
      </c>
      <c r="B709">
        <v>0</v>
      </c>
      <c r="C709">
        <v>0</v>
      </c>
      <c r="E709" t="s">
        <v>799</v>
      </c>
      <c r="F709">
        <v>0</v>
      </c>
      <c r="G709">
        <v>0</v>
      </c>
      <c r="H709">
        <v>0</v>
      </c>
      <c r="I709">
        <v>0</v>
      </c>
    </row>
    <row r="710" spans="1:9" x14ac:dyDescent="0.25">
      <c r="A710" t="s">
        <v>800</v>
      </c>
      <c r="B710">
        <v>0</v>
      </c>
      <c r="C710">
        <v>0</v>
      </c>
      <c r="E710" t="s">
        <v>800</v>
      </c>
      <c r="F710">
        <v>0</v>
      </c>
      <c r="G710">
        <v>0</v>
      </c>
      <c r="H710">
        <v>0</v>
      </c>
      <c r="I710">
        <v>0</v>
      </c>
    </row>
    <row r="711" spans="1:9" x14ac:dyDescent="0.25">
      <c r="A711" t="s">
        <v>801</v>
      </c>
      <c r="B711">
        <v>0</v>
      </c>
      <c r="C711">
        <v>0</v>
      </c>
      <c r="E711" t="s">
        <v>801</v>
      </c>
      <c r="F711">
        <v>0</v>
      </c>
      <c r="G711">
        <v>0</v>
      </c>
      <c r="H711">
        <v>0</v>
      </c>
      <c r="I711">
        <v>0</v>
      </c>
    </row>
    <row r="712" spans="1:9" x14ac:dyDescent="0.25">
      <c r="A712" t="s">
        <v>802</v>
      </c>
      <c r="B712">
        <v>0</v>
      </c>
      <c r="C712">
        <v>0</v>
      </c>
      <c r="E712" t="s">
        <v>802</v>
      </c>
      <c r="F712">
        <v>0</v>
      </c>
      <c r="G712">
        <v>0</v>
      </c>
      <c r="H712">
        <v>0</v>
      </c>
      <c r="I712">
        <v>0</v>
      </c>
    </row>
    <row r="713" spans="1:9" x14ac:dyDescent="0.25">
      <c r="A713" t="s">
        <v>803</v>
      </c>
      <c r="B713">
        <v>0</v>
      </c>
      <c r="C713">
        <v>0</v>
      </c>
      <c r="E713" t="s">
        <v>803</v>
      </c>
      <c r="F713">
        <v>0</v>
      </c>
      <c r="G713">
        <v>0</v>
      </c>
      <c r="H713">
        <v>0</v>
      </c>
      <c r="I713">
        <v>0</v>
      </c>
    </row>
    <row r="714" spans="1:9" x14ac:dyDescent="0.25">
      <c r="A714" t="s">
        <v>804</v>
      </c>
      <c r="B714">
        <v>0</v>
      </c>
      <c r="C714">
        <v>0</v>
      </c>
      <c r="E714" t="s">
        <v>804</v>
      </c>
      <c r="F714">
        <v>0</v>
      </c>
      <c r="G714">
        <v>0</v>
      </c>
      <c r="H714">
        <v>0</v>
      </c>
      <c r="I714">
        <v>0</v>
      </c>
    </row>
    <row r="715" spans="1:9" x14ac:dyDescent="0.25">
      <c r="A715" t="s">
        <v>171</v>
      </c>
      <c r="B715">
        <v>0</v>
      </c>
      <c r="C715">
        <v>0</v>
      </c>
      <c r="E715" t="s">
        <v>171</v>
      </c>
      <c r="F715">
        <v>0</v>
      </c>
      <c r="G715">
        <v>0</v>
      </c>
      <c r="H715">
        <v>0</v>
      </c>
      <c r="I715">
        <v>0</v>
      </c>
    </row>
    <row r="716" spans="1:9" x14ac:dyDescent="0.25">
      <c r="A716" t="s">
        <v>41</v>
      </c>
      <c r="B716">
        <v>0</v>
      </c>
      <c r="C716">
        <v>0</v>
      </c>
      <c r="E716" t="s">
        <v>41</v>
      </c>
      <c r="F716">
        <v>0</v>
      </c>
      <c r="G716">
        <v>0</v>
      </c>
      <c r="H716">
        <v>0</v>
      </c>
      <c r="I716">
        <v>0</v>
      </c>
    </row>
    <row r="717" spans="1:9" x14ac:dyDescent="0.25">
      <c r="A717" t="s">
        <v>38</v>
      </c>
      <c r="B717">
        <v>0</v>
      </c>
      <c r="C717">
        <v>0</v>
      </c>
      <c r="E717" t="s">
        <v>38</v>
      </c>
      <c r="F717">
        <v>0</v>
      </c>
      <c r="G717">
        <v>0</v>
      </c>
      <c r="H717">
        <v>349</v>
      </c>
      <c r="I717">
        <v>26</v>
      </c>
    </row>
    <row r="718" spans="1:9" x14ac:dyDescent="0.25">
      <c r="A718" t="s">
        <v>177</v>
      </c>
      <c r="B718">
        <v>0</v>
      </c>
      <c r="C718">
        <v>0</v>
      </c>
      <c r="E718" t="s">
        <v>177</v>
      </c>
      <c r="F718">
        <v>0</v>
      </c>
      <c r="G718">
        <v>0</v>
      </c>
      <c r="H718">
        <v>0</v>
      </c>
      <c r="I718">
        <v>0</v>
      </c>
    </row>
    <row r="719" spans="1:9" x14ac:dyDescent="0.25">
      <c r="A719" t="s">
        <v>40</v>
      </c>
      <c r="B719">
        <v>0</v>
      </c>
      <c r="C719">
        <v>0</v>
      </c>
      <c r="E719" t="s">
        <v>40</v>
      </c>
      <c r="F719">
        <v>0</v>
      </c>
      <c r="G719">
        <v>0</v>
      </c>
      <c r="H719">
        <v>0</v>
      </c>
      <c r="I719">
        <v>103</v>
      </c>
    </row>
    <row r="720" spans="1:9" x14ac:dyDescent="0.25">
      <c r="A720" t="s">
        <v>53</v>
      </c>
      <c r="B720">
        <v>0</v>
      </c>
      <c r="C720">
        <v>0</v>
      </c>
      <c r="E720" t="s">
        <v>53</v>
      </c>
      <c r="F720">
        <v>0</v>
      </c>
      <c r="G720">
        <v>0</v>
      </c>
      <c r="H720">
        <v>0</v>
      </c>
      <c r="I720">
        <v>0</v>
      </c>
    </row>
    <row r="721" spans="1:9" x14ac:dyDescent="0.25">
      <c r="A721" t="s">
        <v>805</v>
      </c>
      <c r="B721">
        <v>0</v>
      </c>
      <c r="C721">
        <v>0</v>
      </c>
      <c r="E721" t="s">
        <v>805</v>
      </c>
      <c r="F721">
        <v>0</v>
      </c>
      <c r="G721">
        <v>0</v>
      </c>
      <c r="H721">
        <v>0</v>
      </c>
      <c r="I721">
        <v>0</v>
      </c>
    </row>
    <row r="722" spans="1:9" x14ac:dyDescent="0.25">
      <c r="A722" t="s">
        <v>806</v>
      </c>
      <c r="B722">
        <v>0</v>
      </c>
      <c r="C722">
        <v>0</v>
      </c>
      <c r="E722" t="s">
        <v>806</v>
      </c>
      <c r="F722">
        <v>0</v>
      </c>
      <c r="G722">
        <v>0</v>
      </c>
      <c r="H722">
        <v>0</v>
      </c>
      <c r="I722">
        <v>0</v>
      </c>
    </row>
    <row r="723" spans="1:9" x14ac:dyDescent="0.25">
      <c r="A723" t="s">
        <v>114</v>
      </c>
      <c r="B723">
        <v>0</v>
      </c>
      <c r="C723">
        <v>0</v>
      </c>
      <c r="E723" t="s">
        <v>114</v>
      </c>
      <c r="F723">
        <v>0</v>
      </c>
      <c r="G723">
        <v>0</v>
      </c>
      <c r="H723">
        <v>0</v>
      </c>
      <c r="I723">
        <v>0</v>
      </c>
    </row>
    <row r="724" spans="1:9" x14ac:dyDescent="0.25">
      <c r="A724" t="s">
        <v>807</v>
      </c>
      <c r="B724">
        <v>0</v>
      </c>
      <c r="C724">
        <v>0</v>
      </c>
      <c r="E724" t="s">
        <v>807</v>
      </c>
      <c r="F724">
        <v>0</v>
      </c>
      <c r="G724">
        <v>0</v>
      </c>
      <c r="H724">
        <v>0</v>
      </c>
      <c r="I724">
        <v>0</v>
      </c>
    </row>
    <row r="725" spans="1:9" x14ac:dyDescent="0.25">
      <c r="A725" t="s">
        <v>808</v>
      </c>
      <c r="B725">
        <v>0</v>
      </c>
      <c r="C725">
        <v>0</v>
      </c>
      <c r="E725" t="s">
        <v>808</v>
      </c>
      <c r="F725">
        <v>0</v>
      </c>
      <c r="G725">
        <v>0</v>
      </c>
      <c r="H725">
        <v>0</v>
      </c>
      <c r="I725">
        <v>0</v>
      </c>
    </row>
    <row r="726" spans="1:9" x14ac:dyDescent="0.25">
      <c r="A726" t="s">
        <v>809</v>
      </c>
      <c r="B726">
        <v>0</v>
      </c>
      <c r="C726">
        <v>0</v>
      </c>
      <c r="E726" t="s">
        <v>809</v>
      </c>
      <c r="F726">
        <v>0</v>
      </c>
      <c r="G726">
        <v>0</v>
      </c>
      <c r="H726">
        <v>0</v>
      </c>
      <c r="I726">
        <v>0</v>
      </c>
    </row>
    <row r="727" spans="1:9" x14ac:dyDescent="0.25">
      <c r="A727" t="s">
        <v>810</v>
      </c>
      <c r="B727">
        <v>0</v>
      </c>
      <c r="C727">
        <v>0</v>
      </c>
      <c r="E727" t="s">
        <v>810</v>
      </c>
      <c r="F727">
        <v>0</v>
      </c>
      <c r="G727">
        <v>0</v>
      </c>
      <c r="H727">
        <v>0</v>
      </c>
      <c r="I727">
        <v>0</v>
      </c>
    </row>
    <row r="728" spans="1:9" x14ac:dyDescent="0.25">
      <c r="A728" t="s">
        <v>811</v>
      </c>
      <c r="B728">
        <v>0</v>
      </c>
      <c r="C728">
        <v>0</v>
      </c>
      <c r="E728" t="s">
        <v>811</v>
      </c>
      <c r="F728">
        <v>0</v>
      </c>
      <c r="G728">
        <v>0</v>
      </c>
      <c r="H728">
        <v>0</v>
      </c>
      <c r="I728">
        <v>0</v>
      </c>
    </row>
    <row r="729" spans="1:9" x14ac:dyDescent="0.25">
      <c r="A729" t="s">
        <v>142</v>
      </c>
      <c r="B729">
        <v>0</v>
      </c>
      <c r="C729">
        <v>0</v>
      </c>
      <c r="E729" t="s">
        <v>142</v>
      </c>
      <c r="F729">
        <v>0</v>
      </c>
      <c r="G729">
        <v>0</v>
      </c>
      <c r="H729">
        <v>0</v>
      </c>
      <c r="I729">
        <v>0</v>
      </c>
    </row>
    <row r="730" spans="1:9" x14ac:dyDescent="0.25">
      <c r="A730" t="s">
        <v>812</v>
      </c>
      <c r="B730">
        <v>0</v>
      </c>
      <c r="C730">
        <v>0</v>
      </c>
      <c r="E730" t="s">
        <v>812</v>
      </c>
      <c r="F730">
        <v>0</v>
      </c>
      <c r="G730">
        <v>0</v>
      </c>
      <c r="H730">
        <v>0</v>
      </c>
      <c r="I730">
        <v>0</v>
      </c>
    </row>
    <row r="731" spans="1:9" x14ac:dyDescent="0.25">
      <c r="A731" t="s">
        <v>126</v>
      </c>
      <c r="B731">
        <v>0</v>
      </c>
      <c r="C731">
        <v>0</v>
      </c>
      <c r="E731" t="s">
        <v>126</v>
      </c>
      <c r="F731">
        <v>0</v>
      </c>
      <c r="G731">
        <v>0</v>
      </c>
      <c r="H731">
        <v>0</v>
      </c>
      <c r="I731">
        <v>0</v>
      </c>
    </row>
    <row r="732" spans="1:9" x14ac:dyDescent="0.25">
      <c r="A732" t="s">
        <v>813</v>
      </c>
      <c r="B732">
        <v>0</v>
      </c>
      <c r="C732">
        <v>0</v>
      </c>
      <c r="E732" t="s">
        <v>813</v>
      </c>
      <c r="F732">
        <v>0</v>
      </c>
      <c r="G732">
        <v>0</v>
      </c>
      <c r="H732">
        <v>0</v>
      </c>
      <c r="I732">
        <v>0</v>
      </c>
    </row>
    <row r="733" spans="1:9" x14ac:dyDescent="0.25">
      <c r="A733" t="s">
        <v>136</v>
      </c>
      <c r="B733">
        <v>0</v>
      </c>
      <c r="C733">
        <v>0</v>
      </c>
      <c r="E733" t="s">
        <v>136</v>
      </c>
      <c r="F733">
        <v>0</v>
      </c>
      <c r="G733">
        <v>0</v>
      </c>
      <c r="H733">
        <v>0</v>
      </c>
      <c r="I733">
        <v>0</v>
      </c>
    </row>
    <row r="734" spans="1:9" x14ac:dyDescent="0.25">
      <c r="A734" t="s">
        <v>814</v>
      </c>
      <c r="B734">
        <v>0</v>
      </c>
      <c r="C734">
        <v>0</v>
      </c>
      <c r="E734" t="s">
        <v>814</v>
      </c>
      <c r="F734">
        <v>0</v>
      </c>
      <c r="G734">
        <v>0</v>
      </c>
      <c r="H734">
        <v>0</v>
      </c>
      <c r="I734">
        <v>0</v>
      </c>
    </row>
    <row r="735" spans="1:9" x14ac:dyDescent="0.25">
      <c r="A735" t="s">
        <v>134</v>
      </c>
      <c r="B735">
        <v>0</v>
      </c>
      <c r="C735">
        <v>0</v>
      </c>
      <c r="E735" t="s">
        <v>134</v>
      </c>
      <c r="F735">
        <v>0</v>
      </c>
      <c r="G735">
        <v>0</v>
      </c>
      <c r="H735">
        <v>0</v>
      </c>
      <c r="I735">
        <v>0</v>
      </c>
    </row>
    <row r="736" spans="1:9" x14ac:dyDescent="0.25">
      <c r="A736" t="s">
        <v>815</v>
      </c>
      <c r="B736">
        <v>0</v>
      </c>
      <c r="C736">
        <v>0</v>
      </c>
      <c r="E736" t="s">
        <v>815</v>
      </c>
      <c r="F736">
        <v>0</v>
      </c>
      <c r="G736">
        <v>0</v>
      </c>
      <c r="H736">
        <v>0</v>
      </c>
      <c r="I736">
        <v>0</v>
      </c>
    </row>
    <row r="737" spans="1:9" x14ac:dyDescent="0.25">
      <c r="A737" t="s">
        <v>51</v>
      </c>
      <c r="B737">
        <v>0</v>
      </c>
      <c r="C737">
        <v>0</v>
      </c>
      <c r="E737" t="s">
        <v>51</v>
      </c>
      <c r="F737">
        <v>0</v>
      </c>
      <c r="G737">
        <v>0</v>
      </c>
      <c r="H737">
        <v>0</v>
      </c>
      <c r="I737">
        <v>0</v>
      </c>
    </row>
    <row r="738" spans="1:9" x14ac:dyDescent="0.25">
      <c r="A738" t="s">
        <v>120</v>
      </c>
      <c r="B738">
        <v>0</v>
      </c>
      <c r="C738">
        <v>0</v>
      </c>
      <c r="E738" t="s">
        <v>120</v>
      </c>
      <c r="F738">
        <v>0</v>
      </c>
      <c r="G738">
        <v>0</v>
      </c>
      <c r="H738">
        <v>0</v>
      </c>
      <c r="I738">
        <v>0</v>
      </c>
    </row>
    <row r="739" spans="1:9" x14ac:dyDescent="0.25">
      <c r="A739" t="s">
        <v>816</v>
      </c>
      <c r="B739">
        <v>0</v>
      </c>
      <c r="C739">
        <v>0</v>
      </c>
      <c r="E739" t="s">
        <v>816</v>
      </c>
      <c r="F739">
        <v>0</v>
      </c>
      <c r="G739">
        <v>0</v>
      </c>
      <c r="H739">
        <v>0</v>
      </c>
      <c r="I739">
        <v>0</v>
      </c>
    </row>
    <row r="740" spans="1:9" x14ac:dyDescent="0.25">
      <c r="A740" t="s">
        <v>49</v>
      </c>
      <c r="B740">
        <v>0</v>
      </c>
      <c r="C740">
        <v>0</v>
      </c>
      <c r="E740" t="s">
        <v>49</v>
      </c>
      <c r="F740">
        <v>0</v>
      </c>
      <c r="G740">
        <v>0</v>
      </c>
      <c r="H740">
        <v>0</v>
      </c>
      <c r="I740">
        <v>0</v>
      </c>
    </row>
    <row r="741" spans="1:9" x14ac:dyDescent="0.25">
      <c r="A741" t="s">
        <v>122</v>
      </c>
      <c r="B741">
        <v>0</v>
      </c>
      <c r="C741">
        <v>0</v>
      </c>
      <c r="E741" t="s">
        <v>122</v>
      </c>
      <c r="F741">
        <v>0</v>
      </c>
      <c r="G741">
        <v>0</v>
      </c>
      <c r="H741">
        <v>0</v>
      </c>
      <c r="I741">
        <v>0</v>
      </c>
    </row>
    <row r="742" spans="1:9" x14ac:dyDescent="0.25">
      <c r="A742" t="s">
        <v>44</v>
      </c>
      <c r="B742">
        <v>0</v>
      </c>
      <c r="C742">
        <v>0</v>
      </c>
      <c r="E742" t="s">
        <v>44</v>
      </c>
      <c r="F742">
        <v>0</v>
      </c>
      <c r="G742">
        <v>0</v>
      </c>
      <c r="H742">
        <v>0</v>
      </c>
      <c r="I742">
        <v>0</v>
      </c>
    </row>
    <row r="743" spans="1:9" x14ac:dyDescent="0.25">
      <c r="A743" t="s">
        <v>118</v>
      </c>
      <c r="B743">
        <v>0</v>
      </c>
      <c r="C743">
        <v>0</v>
      </c>
      <c r="E743" t="s">
        <v>118</v>
      </c>
      <c r="F743">
        <v>0</v>
      </c>
      <c r="G743">
        <v>0</v>
      </c>
      <c r="H743">
        <v>0</v>
      </c>
      <c r="I743">
        <v>0</v>
      </c>
    </row>
    <row r="744" spans="1:9" x14ac:dyDescent="0.25">
      <c r="A744" t="s">
        <v>116</v>
      </c>
      <c r="B744">
        <v>0</v>
      </c>
      <c r="C744">
        <v>0</v>
      </c>
      <c r="E744" t="s">
        <v>116</v>
      </c>
      <c r="F744">
        <v>0</v>
      </c>
      <c r="G744">
        <v>0</v>
      </c>
      <c r="H744">
        <v>0</v>
      </c>
      <c r="I744">
        <v>0</v>
      </c>
    </row>
    <row r="745" spans="1:9" x14ac:dyDescent="0.25">
      <c r="A745" t="s">
        <v>47</v>
      </c>
      <c r="B745">
        <v>0</v>
      </c>
      <c r="C745">
        <v>0</v>
      </c>
      <c r="E745" t="s">
        <v>47</v>
      </c>
      <c r="F745">
        <v>0</v>
      </c>
      <c r="G745">
        <v>0</v>
      </c>
      <c r="H745">
        <v>0</v>
      </c>
      <c r="I745">
        <v>0</v>
      </c>
    </row>
    <row r="746" spans="1:9" x14ac:dyDescent="0.25">
      <c r="A746" t="s">
        <v>138</v>
      </c>
      <c r="B746">
        <v>0</v>
      </c>
      <c r="C746">
        <v>0</v>
      </c>
      <c r="E746" t="s">
        <v>138</v>
      </c>
      <c r="F746">
        <v>0</v>
      </c>
      <c r="G746">
        <v>0</v>
      </c>
      <c r="H746">
        <v>0</v>
      </c>
      <c r="I746">
        <v>0</v>
      </c>
    </row>
    <row r="747" spans="1:9" x14ac:dyDescent="0.25">
      <c r="A747" t="s">
        <v>140</v>
      </c>
      <c r="B747">
        <v>0</v>
      </c>
      <c r="C747">
        <v>0</v>
      </c>
      <c r="E747" t="s">
        <v>140</v>
      </c>
      <c r="F747">
        <v>0</v>
      </c>
      <c r="G747">
        <v>0</v>
      </c>
      <c r="H747">
        <v>0</v>
      </c>
      <c r="I747">
        <v>0</v>
      </c>
    </row>
    <row r="748" spans="1:9" x14ac:dyDescent="0.25">
      <c r="A748" t="s">
        <v>183</v>
      </c>
      <c r="B748">
        <v>0</v>
      </c>
      <c r="C748">
        <v>0</v>
      </c>
      <c r="E748" t="s">
        <v>183</v>
      </c>
      <c r="F748">
        <v>0</v>
      </c>
      <c r="G748">
        <v>0</v>
      </c>
      <c r="H748">
        <v>0</v>
      </c>
      <c r="I748">
        <v>0</v>
      </c>
    </row>
    <row r="749" spans="1:9" x14ac:dyDescent="0.25">
      <c r="A749" t="s">
        <v>124</v>
      </c>
      <c r="B749">
        <v>0</v>
      </c>
      <c r="C749">
        <v>0</v>
      </c>
      <c r="E749" t="s">
        <v>124</v>
      </c>
      <c r="F749">
        <v>0</v>
      </c>
      <c r="G749">
        <v>0</v>
      </c>
      <c r="H749">
        <v>0</v>
      </c>
      <c r="I749">
        <v>0</v>
      </c>
    </row>
    <row r="750" spans="1:9" x14ac:dyDescent="0.25">
      <c r="A750" t="s">
        <v>817</v>
      </c>
      <c r="B750">
        <v>0</v>
      </c>
      <c r="C750">
        <v>0</v>
      </c>
      <c r="E750" t="s">
        <v>817</v>
      </c>
      <c r="F750">
        <v>0</v>
      </c>
      <c r="G750">
        <v>0</v>
      </c>
      <c r="H750">
        <v>0</v>
      </c>
      <c r="I750">
        <v>0</v>
      </c>
    </row>
    <row r="751" spans="1:9" x14ac:dyDescent="0.25">
      <c r="A751" t="s">
        <v>128</v>
      </c>
      <c r="B751">
        <v>0</v>
      </c>
      <c r="C751">
        <v>0</v>
      </c>
      <c r="E751" t="s">
        <v>128</v>
      </c>
      <c r="F751">
        <v>0</v>
      </c>
      <c r="G751">
        <v>0</v>
      </c>
      <c r="H751">
        <v>0</v>
      </c>
      <c r="I751">
        <v>0</v>
      </c>
    </row>
    <row r="752" spans="1:9" x14ac:dyDescent="0.25">
      <c r="A752" t="s">
        <v>55</v>
      </c>
      <c r="B752">
        <v>0</v>
      </c>
      <c r="C752">
        <v>0</v>
      </c>
      <c r="E752" t="s">
        <v>55</v>
      </c>
      <c r="F752">
        <v>0</v>
      </c>
      <c r="G752">
        <v>0</v>
      </c>
      <c r="H752">
        <v>0</v>
      </c>
      <c r="I752">
        <v>0</v>
      </c>
    </row>
    <row r="753" spans="1:9" x14ac:dyDescent="0.25">
      <c r="A753" t="s">
        <v>187</v>
      </c>
      <c r="B753">
        <v>0</v>
      </c>
      <c r="C753">
        <v>0</v>
      </c>
      <c r="E753" t="s">
        <v>187</v>
      </c>
      <c r="F753">
        <v>0</v>
      </c>
      <c r="G753">
        <v>0</v>
      </c>
      <c r="H753">
        <v>0</v>
      </c>
      <c r="I753">
        <v>0</v>
      </c>
    </row>
    <row r="754" spans="1:9" x14ac:dyDescent="0.25">
      <c r="A754" t="s">
        <v>818</v>
      </c>
      <c r="B754">
        <v>0</v>
      </c>
      <c r="C754">
        <v>0</v>
      </c>
      <c r="E754" t="s">
        <v>818</v>
      </c>
      <c r="F754">
        <v>0</v>
      </c>
      <c r="G754">
        <v>0</v>
      </c>
      <c r="H754">
        <v>0</v>
      </c>
      <c r="I754">
        <v>0</v>
      </c>
    </row>
    <row r="755" spans="1:9" x14ac:dyDescent="0.25">
      <c r="A755" t="s">
        <v>819</v>
      </c>
      <c r="B755">
        <v>0</v>
      </c>
      <c r="C755">
        <v>0</v>
      </c>
      <c r="E755" t="s">
        <v>819</v>
      </c>
      <c r="F755">
        <v>0</v>
      </c>
      <c r="G755">
        <v>0</v>
      </c>
      <c r="H755">
        <v>0</v>
      </c>
      <c r="I755">
        <v>0</v>
      </c>
    </row>
    <row r="756" spans="1:9" x14ac:dyDescent="0.25">
      <c r="A756" t="s">
        <v>179</v>
      </c>
      <c r="B756">
        <v>0</v>
      </c>
      <c r="C756">
        <v>0</v>
      </c>
      <c r="E756" t="s">
        <v>179</v>
      </c>
      <c r="F756">
        <v>0</v>
      </c>
      <c r="G756">
        <v>0</v>
      </c>
      <c r="H756">
        <v>0</v>
      </c>
      <c r="I756">
        <v>0</v>
      </c>
    </row>
    <row r="757" spans="1:9" x14ac:dyDescent="0.25">
      <c r="A757" t="s">
        <v>181</v>
      </c>
      <c r="B757">
        <v>0</v>
      </c>
      <c r="C757">
        <v>0</v>
      </c>
      <c r="E757" t="s">
        <v>181</v>
      </c>
      <c r="F757">
        <v>0</v>
      </c>
      <c r="G757">
        <v>0</v>
      </c>
      <c r="H757">
        <v>0</v>
      </c>
      <c r="I757">
        <v>0</v>
      </c>
    </row>
    <row r="758" spans="1:9" x14ac:dyDescent="0.25">
      <c r="A758" t="s">
        <v>896</v>
      </c>
      <c r="B758">
        <v>0</v>
      </c>
      <c r="C758">
        <v>0</v>
      </c>
      <c r="E758" t="s">
        <v>896</v>
      </c>
      <c r="F758">
        <v>0</v>
      </c>
      <c r="G758">
        <v>0</v>
      </c>
      <c r="H758">
        <v>0</v>
      </c>
      <c r="I758">
        <v>0</v>
      </c>
    </row>
    <row r="759" spans="1:9" x14ac:dyDescent="0.25">
      <c r="A759" t="s">
        <v>132</v>
      </c>
      <c r="B759">
        <v>0</v>
      </c>
      <c r="C759">
        <v>0</v>
      </c>
      <c r="E759" t="s">
        <v>132</v>
      </c>
      <c r="F759">
        <v>0</v>
      </c>
      <c r="G759">
        <v>0</v>
      </c>
      <c r="H759">
        <v>0</v>
      </c>
      <c r="I759">
        <v>0</v>
      </c>
    </row>
    <row r="760" spans="1:9" x14ac:dyDescent="0.25">
      <c r="A760" t="s">
        <v>191</v>
      </c>
      <c r="B760">
        <v>0</v>
      </c>
      <c r="C760">
        <v>0</v>
      </c>
      <c r="E760" t="s">
        <v>191</v>
      </c>
      <c r="F760">
        <v>0</v>
      </c>
      <c r="G760">
        <v>0</v>
      </c>
      <c r="H760">
        <v>0</v>
      </c>
      <c r="I760">
        <v>0</v>
      </c>
    </row>
    <row r="761" spans="1:9" x14ac:dyDescent="0.25">
      <c r="A761" t="s">
        <v>192</v>
      </c>
      <c r="B761">
        <v>0</v>
      </c>
      <c r="C761">
        <v>0</v>
      </c>
      <c r="E761" t="s">
        <v>192</v>
      </c>
      <c r="F761">
        <v>0</v>
      </c>
      <c r="G761">
        <v>0</v>
      </c>
      <c r="H761">
        <v>0</v>
      </c>
      <c r="I761">
        <v>0</v>
      </c>
    </row>
    <row r="762" spans="1:9" x14ac:dyDescent="0.25">
      <c r="A762" t="s">
        <v>190</v>
      </c>
      <c r="B762">
        <v>0</v>
      </c>
      <c r="C762">
        <v>0</v>
      </c>
      <c r="E762" t="s">
        <v>190</v>
      </c>
      <c r="F762">
        <v>0</v>
      </c>
      <c r="G762">
        <v>0</v>
      </c>
      <c r="H762">
        <v>0</v>
      </c>
      <c r="I762">
        <v>0</v>
      </c>
    </row>
    <row r="763" spans="1:9" x14ac:dyDescent="0.25">
      <c r="A763" t="s">
        <v>194</v>
      </c>
      <c r="B763">
        <v>0</v>
      </c>
      <c r="C763">
        <v>0</v>
      </c>
      <c r="E763" t="s">
        <v>194</v>
      </c>
      <c r="F763">
        <v>0</v>
      </c>
      <c r="G763">
        <v>0</v>
      </c>
      <c r="H763">
        <v>0</v>
      </c>
      <c r="I763">
        <v>0</v>
      </c>
    </row>
    <row r="764" spans="1:9" x14ac:dyDescent="0.25">
      <c r="A764" t="s">
        <v>820</v>
      </c>
      <c r="B764">
        <v>0</v>
      </c>
      <c r="C764">
        <v>0</v>
      </c>
      <c r="E764" t="s">
        <v>820</v>
      </c>
      <c r="F764">
        <v>0</v>
      </c>
      <c r="G764">
        <v>0</v>
      </c>
      <c r="H764">
        <v>0</v>
      </c>
      <c r="I764">
        <v>0</v>
      </c>
    </row>
    <row r="765" spans="1:9" x14ac:dyDescent="0.25">
      <c r="A765" t="s">
        <v>193</v>
      </c>
      <c r="B765">
        <v>0</v>
      </c>
      <c r="C765">
        <v>0</v>
      </c>
      <c r="E765" t="s">
        <v>193</v>
      </c>
      <c r="F765">
        <v>0</v>
      </c>
      <c r="G765">
        <v>0</v>
      </c>
      <c r="H765">
        <v>0</v>
      </c>
      <c r="I765">
        <v>0</v>
      </c>
    </row>
    <row r="766" spans="1:9" x14ac:dyDescent="0.25">
      <c r="A766" t="s">
        <v>821</v>
      </c>
      <c r="B766">
        <v>0</v>
      </c>
      <c r="C766">
        <v>0</v>
      </c>
      <c r="E766" t="s">
        <v>821</v>
      </c>
      <c r="F766">
        <v>0</v>
      </c>
      <c r="G766">
        <v>0</v>
      </c>
      <c r="H766">
        <v>0</v>
      </c>
      <c r="I766">
        <v>0</v>
      </c>
    </row>
    <row r="767" spans="1:9" x14ac:dyDescent="0.25">
      <c r="A767" t="s">
        <v>111</v>
      </c>
      <c r="B767">
        <v>0</v>
      </c>
      <c r="C767">
        <v>0</v>
      </c>
      <c r="E767" t="s">
        <v>111</v>
      </c>
      <c r="F767">
        <v>0</v>
      </c>
      <c r="G767">
        <v>0</v>
      </c>
      <c r="H767">
        <v>0</v>
      </c>
      <c r="I767">
        <v>0</v>
      </c>
    </row>
    <row r="768" spans="1:9" x14ac:dyDescent="0.25">
      <c r="A768" t="s">
        <v>822</v>
      </c>
      <c r="B768">
        <v>0</v>
      </c>
      <c r="C768">
        <v>0</v>
      </c>
      <c r="E768" t="s">
        <v>822</v>
      </c>
      <c r="F768">
        <v>0</v>
      </c>
      <c r="G768">
        <v>0</v>
      </c>
      <c r="H768">
        <v>0</v>
      </c>
      <c r="I768">
        <v>0</v>
      </c>
    </row>
    <row r="769" spans="1:9" x14ac:dyDescent="0.25">
      <c r="A769" t="s">
        <v>130</v>
      </c>
      <c r="B769">
        <v>0</v>
      </c>
      <c r="C769">
        <v>0</v>
      </c>
      <c r="E769" t="s">
        <v>130</v>
      </c>
      <c r="F769">
        <v>0</v>
      </c>
      <c r="G769">
        <v>0</v>
      </c>
      <c r="H769">
        <v>0</v>
      </c>
      <c r="I769">
        <v>0</v>
      </c>
    </row>
    <row r="770" spans="1:9" x14ac:dyDescent="0.25">
      <c r="A770" t="s">
        <v>823</v>
      </c>
      <c r="B770">
        <v>0</v>
      </c>
      <c r="C770">
        <v>0</v>
      </c>
      <c r="E770" t="s">
        <v>823</v>
      </c>
      <c r="F770">
        <v>0</v>
      </c>
      <c r="G770">
        <v>0</v>
      </c>
      <c r="H770">
        <v>0</v>
      </c>
      <c r="I770">
        <v>0</v>
      </c>
    </row>
    <row r="771" spans="1:9" x14ac:dyDescent="0.25">
      <c r="A771" t="s">
        <v>185</v>
      </c>
      <c r="B771">
        <v>0</v>
      </c>
      <c r="C771">
        <v>0</v>
      </c>
      <c r="E771" t="s">
        <v>185</v>
      </c>
      <c r="F771">
        <v>0</v>
      </c>
      <c r="G771">
        <v>0</v>
      </c>
      <c r="H771">
        <v>0</v>
      </c>
      <c r="I771">
        <v>0</v>
      </c>
    </row>
    <row r="772" spans="1:9" x14ac:dyDescent="0.25">
      <c r="A772" t="s">
        <v>824</v>
      </c>
      <c r="B772">
        <v>0</v>
      </c>
      <c r="C772">
        <v>0</v>
      </c>
      <c r="E772" t="s">
        <v>824</v>
      </c>
      <c r="F772">
        <v>0</v>
      </c>
      <c r="G772">
        <v>0</v>
      </c>
      <c r="H772">
        <v>0</v>
      </c>
      <c r="I772">
        <v>0</v>
      </c>
    </row>
    <row r="773" spans="1:9" x14ac:dyDescent="0.25">
      <c r="A773" t="s">
        <v>825</v>
      </c>
      <c r="B773">
        <v>0</v>
      </c>
      <c r="C773">
        <v>0</v>
      </c>
      <c r="E773" t="s">
        <v>825</v>
      </c>
      <c r="F773">
        <v>0</v>
      </c>
      <c r="G773">
        <v>0</v>
      </c>
      <c r="H773">
        <v>0</v>
      </c>
      <c r="I773">
        <v>0</v>
      </c>
    </row>
    <row r="774" spans="1:9" x14ac:dyDescent="0.25">
      <c r="A774" t="s">
        <v>826</v>
      </c>
      <c r="B774">
        <v>0</v>
      </c>
      <c r="C774">
        <v>0</v>
      </c>
      <c r="E774" t="s">
        <v>826</v>
      </c>
      <c r="F774">
        <v>0</v>
      </c>
      <c r="G774">
        <v>0</v>
      </c>
      <c r="H774">
        <v>0</v>
      </c>
      <c r="I774">
        <v>0</v>
      </c>
    </row>
    <row r="775" spans="1:9" x14ac:dyDescent="0.25">
      <c r="A775" t="s">
        <v>827</v>
      </c>
      <c r="B775">
        <v>0</v>
      </c>
      <c r="C775">
        <v>0</v>
      </c>
      <c r="E775" t="s">
        <v>827</v>
      </c>
      <c r="F775">
        <v>0</v>
      </c>
      <c r="G775">
        <v>0</v>
      </c>
      <c r="H775">
        <v>0</v>
      </c>
      <c r="I775">
        <v>0</v>
      </c>
    </row>
    <row r="776" spans="1:9" x14ac:dyDescent="0.25">
      <c r="A776" t="s">
        <v>828</v>
      </c>
      <c r="B776">
        <v>0</v>
      </c>
      <c r="C776">
        <v>0</v>
      </c>
      <c r="E776" t="s">
        <v>828</v>
      </c>
      <c r="F776">
        <v>0</v>
      </c>
      <c r="G776">
        <v>0</v>
      </c>
      <c r="H776">
        <v>0</v>
      </c>
      <c r="I776">
        <v>0</v>
      </c>
    </row>
    <row r="777" spans="1:9" x14ac:dyDescent="0.25">
      <c r="A777" t="s">
        <v>829</v>
      </c>
      <c r="B777">
        <v>0</v>
      </c>
      <c r="C777">
        <v>0</v>
      </c>
      <c r="E777" t="s">
        <v>829</v>
      </c>
      <c r="F777">
        <v>0</v>
      </c>
      <c r="G777">
        <v>0</v>
      </c>
      <c r="H777">
        <v>0</v>
      </c>
      <c r="I777">
        <v>0</v>
      </c>
    </row>
    <row r="778" spans="1:9" x14ac:dyDescent="0.25">
      <c r="A778" t="s">
        <v>830</v>
      </c>
      <c r="B778">
        <v>0</v>
      </c>
      <c r="C778">
        <v>0</v>
      </c>
      <c r="E778" t="s">
        <v>830</v>
      </c>
      <c r="F778">
        <v>0</v>
      </c>
      <c r="G778">
        <v>0</v>
      </c>
      <c r="H778">
        <v>0</v>
      </c>
      <c r="I778">
        <v>0</v>
      </c>
    </row>
    <row r="779" spans="1:9" x14ac:dyDescent="0.25">
      <c r="A779" t="s">
        <v>831</v>
      </c>
      <c r="B779">
        <v>0</v>
      </c>
      <c r="C779">
        <v>0</v>
      </c>
      <c r="E779" t="s">
        <v>831</v>
      </c>
      <c r="F779">
        <v>0</v>
      </c>
      <c r="G779">
        <v>0</v>
      </c>
      <c r="H779">
        <v>0</v>
      </c>
      <c r="I779">
        <v>0</v>
      </c>
    </row>
    <row r="780" spans="1:9" x14ac:dyDescent="0.25">
      <c r="A780" t="s">
        <v>832</v>
      </c>
      <c r="B780">
        <v>0</v>
      </c>
      <c r="C780">
        <v>0</v>
      </c>
      <c r="E780" t="s">
        <v>832</v>
      </c>
      <c r="F780">
        <v>0</v>
      </c>
      <c r="G780">
        <v>0</v>
      </c>
      <c r="H780">
        <v>0</v>
      </c>
      <c r="I780">
        <v>0</v>
      </c>
    </row>
    <row r="781" spans="1:9" x14ac:dyDescent="0.25">
      <c r="A781" t="s">
        <v>833</v>
      </c>
      <c r="B781">
        <v>0</v>
      </c>
      <c r="C781">
        <v>0</v>
      </c>
      <c r="E781" t="s">
        <v>833</v>
      </c>
      <c r="F781">
        <v>0</v>
      </c>
      <c r="G781">
        <v>0</v>
      </c>
      <c r="H781">
        <v>0</v>
      </c>
      <c r="I781">
        <v>0</v>
      </c>
    </row>
    <row r="782" spans="1:9" x14ac:dyDescent="0.25">
      <c r="A782" t="s">
        <v>834</v>
      </c>
      <c r="B782">
        <v>0</v>
      </c>
      <c r="C782">
        <v>0</v>
      </c>
      <c r="E782" t="s">
        <v>834</v>
      </c>
      <c r="F782">
        <v>0</v>
      </c>
      <c r="G782">
        <v>0</v>
      </c>
      <c r="H782">
        <v>0</v>
      </c>
      <c r="I782">
        <v>0</v>
      </c>
    </row>
    <row r="783" spans="1:9" x14ac:dyDescent="0.25">
      <c r="A783" t="s">
        <v>835</v>
      </c>
      <c r="B783">
        <v>0</v>
      </c>
      <c r="C783">
        <v>0</v>
      </c>
      <c r="E783" t="s">
        <v>835</v>
      </c>
      <c r="F783">
        <v>0</v>
      </c>
      <c r="G783">
        <v>0</v>
      </c>
      <c r="H783">
        <v>0</v>
      </c>
      <c r="I783">
        <v>0</v>
      </c>
    </row>
    <row r="784" spans="1:9" x14ac:dyDescent="0.25">
      <c r="A784" t="s">
        <v>836</v>
      </c>
      <c r="B784">
        <v>0</v>
      </c>
      <c r="C784">
        <v>0</v>
      </c>
      <c r="E784" t="s">
        <v>836</v>
      </c>
      <c r="F784">
        <v>0</v>
      </c>
      <c r="G784">
        <v>0</v>
      </c>
      <c r="H784">
        <v>0</v>
      </c>
      <c r="I784">
        <v>0</v>
      </c>
    </row>
    <row r="785" spans="1:9" x14ac:dyDescent="0.25">
      <c r="A785" t="s">
        <v>837</v>
      </c>
      <c r="B785">
        <v>0</v>
      </c>
      <c r="C785">
        <v>0</v>
      </c>
      <c r="E785" t="s">
        <v>837</v>
      </c>
      <c r="F785">
        <v>0</v>
      </c>
      <c r="G785">
        <v>0</v>
      </c>
      <c r="H785">
        <v>0</v>
      </c>
      <c r="I785">
        <v>0</v>
      </c>
    </row>
    <row r="786" spans="1:9" x14ac:dyDescent="0.25">
      <c r="A786" t="s">
        <v>838</v>
      </c>
      <c r="B786">
        <v>0</v>
      </c>
      <c r="C786">
        <v>0</v>
      </c>
      <c r="E786" t="s">
        <v>838</v>
      </c>
      <c r="F786">
        <v>0</v>
      </c>
      <c r="G786">
        <v>0</v>
      </c>
      <c r="H786">
        <v>0</v>
      </c>
      <c r="I786">
        <v>0</v>
      </c>
    </row>
    <row r="787" spans="1:9" x14ac:dyDescent="0.25">
      <c r="A787" t="s">
        <v>839</v>
      </c>
      <c r="B787">
        <v>0</v>
      </c>
      <c r="C787">
        <v>0</v>
      </c>
      <c r="E787" t="s">
        <v>839</v>
      </c>
      <c r="F787">
        <v>0</v>
      </c>
      <c r="G787">
        <v>0</v>
      </c>
      <c r="H787">
        <v>0</v>
      </c>
      <c r="I787">
        <v>0</v>
      </c>
    </row>
    <row r="788" spans="1:9" x14ac:dyDescent="0.25">
      <c r="A788" t="s">
        <v>840</v>
      </c>
      <c r="B788">
        <v>0</v>
      </c>
      <c r="C788">
        <v>0</v>
      </c>
      <c r="E788" t="s">
        <v>840</v>
      </c>
      <c r="F788">
        <v>0</v>
      </c>
      <c r="G788">
        <v>0</v>
      </c>
      <c r="H788">
        <v>0</v>
      </c>
      <c r="I788">
        <v>0</v>
      </c>
    </row>
    <row r="789" spans="1:9" x14ac:dyDescent="0.25">
      <c r="A789" t="s">
        <v>841</v>
      </c>
      <c r="B789">
        <v>0</v>
      </c>
      <c r="C789">
        <v>0</v>
      </c>
      <c r="E789" t="s">
        <v>841</v>
      </c>
      <c r="F789">
        <v>0</v>
      </c>
      <c r="G789">
        <v>0</v>
      </c>
      <c r="H789">
        <v>0</v>
      </c>
      <c r="I789">
        <v>0</v>
      </c>
    </row>
    <row r="790" spans="1:9" x14ac:dyDescent="0.25">
      <c r="A790" t="s">
        <v>842</v>
      </c>
      <c r="B790">
        <v>0</v>
      </c>
      <c r="C790">
        <v>0</v>
      </c>
      <c r="E790" t="s">
        <v>842</v>
      </c>
      <c r="F790">
        <v>0</v>
      </c>
      <c r="G790">
        <v>0</v>
      </c>
      <c r="H790">
        <v>0</v>
      </c>
      <c r="I790">
        <v>0</v>
      </c>
    </row>
    <row r="791" spans="1:9" x14ac:dyDescent="0.25">
      <c r="A791" t="s">
        <v>843</v>
      </c>
      <c r="B791">
        <v>0</v>
      </c>
      <c r="C791">
        <v>0</v>
      </c>
      <c r="E791" t="s">
        <v>843</v>
      </c>
      <c r="F791">
        <v>0</v>
      </c>
      <c r="G791">
        <v>0</v>
      </c>
      <c r="H791">
        <v>0</v>
      </c>
      <c r="I791">
        <v>0</v>
      </c>
    </row>
    <row r="792" spans="1:9" x14ac:dyDescent="0.25">
      <c r="A792" t="s">
        <v>844</v>
      </c>
      <c r="B792">
        <v>0</v>
      </c>
      <c r="C792">
        <v>0</v>
      </c>
      <c r="E792" t="s">
        <v>844</v>
      </c>
      <c r="F792">
        <v>0</v>
      </c>
      <c r="G792">
        <v>0</v>
      </c>
      <c r="H792">
        <v>0</v>
      </c>
      <c r="I792">
        <v>0</v>
      </c>
    </row>
    <row r="793" spans="1:9" x14ac:dyDescent="0.25">
      <c r="A793" t="s">
        <v>845</v>
      </c>
      <c r="B793">
        <v>0</v>
      </c>
      <c r="C793">
        <v>0</v>
      </c>
      <c r="E793" t="s">
        <v>845</v>
      </c>
      <c r="F793">
        <v>0</v>
      </c>
      <c r="G793">
        <v>0</v>
      </c>
      <c r="H793">
        <v>0</v>
      </c>
      <c r="I793">
        <v>0</v>
      </c>
    </row>
    <row r="794" spans="1:9" x14ac:dyDescent="0.25">
      <c r="A794" t="s">
        <v>846</v>
      </c>
      <c r="B794">
        <v>0</v>
      </c>
      <c r="C794">
        <v>0</v>
      </c>
      <c r="E794" t="s">
        <v>846</v>
      </c>
      <c r="F794">
        <v>0</v>
      </c>
      <c r="G794">
        <v>0</v>
      </c>
      <c r="H794">
        <v>0</v>
      </c>
      <c r="I794">
        <v>0</v>
      </c>
    </row>
    <row r="795" spans="1:9" x14ac:dyDescent="0.25">
      <c r="A795">
        <v>9912</v>
      </c>
      <c r="B795">
        <v>0</v>
      </c>
      <c r="C795">
        <v>0</v>
      </c>
      <c r="E795">
        <v>9912</v>
      </c>
      <c r="F795">
        <v>0</v>
      </c>
      <c r="G795">
        <v>0</v>
      </c>
      <c r="H795">
        <v>0</v>
      </c>
      <c r="I795">
        <v>0</v>
      </c>
    </row>
    <row r="796" spans="1:9" x14ac:dyDescent="0.25">
      <c r="A796">
        <v>9902</v>
      </c>
      <c r="B796">
        <v>0</v>
      </c>
      <c r="C796">
        <v>0</v>
      </c>
      <c r="E796">
        <v>9902</v>
      </c>
      <c r="F796">
        <v>0</v>
      </c>
      <c r="G796">
        <v>0</v>
      </c>
      <c r="H796">
        <v>0</v>
      </c>
      <c r="I796">
        <v>0</v>
      </c>
    </row>
    <row r="797" spans="1:9" x14ac:dyDescent="0.25">
      <c r="A797">
        <v>9909</v>
      </c>
      <c r="B797">
        <v>1</v>
      </c>
      <c r="C797">
        <v>0</v>
      </c>
      <c r="E797">
        <v>9909</v>
      </c>
      <c r="F797">
        <v>0</v>
      </c>
      <c r="G797">
        <v>1</v>
      </c>
      <c r="H797">
        <v>0</v>
      </c>
      <c r="I797">
        <v>0</v>
      </c>
    </row>
    <row r="798" spans="1:9" x14ac:dyDescent="0.25">
      <c r="A798">
        <v>8713</v>
      </c>
      <c r="B798">
        <v>0</v>
      </c>
      <c r="C798">
        <v>0</v>
      </c>
      <c r="E798">
        <v>8713</v>
      </c>
      <c r="F798">
        <v>0</v>
      </c>
      <c r="G798">
        <v>0</v>
      </c>
      <c r="H798">
        <v>0</v>
      </c>
      <c r="I798">
        <v>0</v>
      </c>
    </row>
    <row r="799" spans="1:9" x14ac:dyDescent="0.25">
      <c r="A799" t="s">
        <v>847</v>
      </c>
      <c r="B799">
        <v>0</v>
      </c>
      <c r="C799">
        <v>0</v>
      </c>
      <c r="E799" t="s">
        <v>847</v>
      </c>
      <c r="F799">
        <v>0</v>
      </c>
      <c r="G799">
        <v>0</v>
      </c>
      <c r="H799">
        <v>0</v>
      </c>
      <c r="I799">
        <v>0</v>
      </c>
    </row>
    <row r="800" spans="1:9" x14ac:dyDescent="0.25">
      <c r="A800">
        <v>4483</v>
      </c>
      <c r="B800">
        <v>0</v>
      </c>
      <c r="C800">
        <v>0</v>
      </c>
      <c r="E800">
        <v>4483</v>
      </c>
      <c r="F800">
        <v>0</v>
      </c>
      <c r="G800">
        <v>0</v>
      </c>
      <c r="H800">
        <v>0</v>
      </c>
      <c r="I800">
        <v>0</v>
      </c>
    </row>
    <row r="801" spans="1:9" x14ac:dyDescent="0.25">
      <c r="A801">
        <v>3903</v>
      </c>
      <c r="B801">
        <v>0</v>
      </c>
      <c r="C801">
        <v>0</v>
      </c>
      <c r="E801">
        <v>3903</v>
      </c>
      <c r="F801">
        <v>0</v>
      </c>
      <c r="G801">
        <v>0</v>
      </c>
      <c r="H801">
        <v>0</v>
      </c>
      <c r="I801">
        <v>0</v>
      </c>
    </row>
    <row r="802" spans="1:9" x14ac:dyDescent="0.25">
      <c r="A802">
        <v>3832</v>
      </c>
      <c r="B802">
        <v>0</v>
      </c>
      <c r="C802">
        <v>0</v>
      </c>
      <c r="E802">
        <v>3832</v>
      </c>
      <c r="F802">
        <v>0</v>
      </c>
      <c r="G802">
        <v>0</v>
      </c>
      <c r="H802">
        <v>0</v>
      </c>
      <c r="I802">
        <v>0</v>
      </c>
    </row>
    <row r="803" spans="1:9" x14ac:dyDescent="0.25">
      <c r="A803">
        <v>3602</v>
      </c>
      <c r="B803">
        <v>0</v>
      </c>
      <c r="C803">
        <v>0</v>
      </c>
      <c r="E803">
        <v>3602</v>
      </c>
      <c r="F803">
        <v>0</v>
      </c>
      <c r="G803">
        <v>0</v>
      </c>
      <c r="H803">
        <v>0</v>
      </c>
      <c r="I803">
        <v>0</v>
      </c>
    </row>
    <row r="804" spans="1:9" x14ac:dyDescent="0.25">
      <c r="A804">
        <v>3713</v>
      </c>
      <c r="B804">
        <v>0</v>
      </c>
      <c r="C804">
        <v>0</v>
      </c>
      <c r="E804">
        <v>3713</v>
      </c>
      <c r="F804">
        <v>0</v>
      </c>
      <c r="G804">
        <v>0</v>
      </c>
      <c r="H804">
        <v>0</v>
      </c>
      <c r="I804">
        <v>0</v>
      </c>
    </row>
    <row r="805" spans="1:9" x14ac:dyDescent="0.25">
      <c r="A805">
        <v>8201</v>
      </c>
      <c r="B805">
        <v>0</v>
      </c>
      <c r="C805">
        <v>0</v>
      </c>
      <c r="E805">
        <v>8201</v>
      </c>
      <c r="F805">
        <v>0</v>
      </c>
      <c r="G805">
        <v>0</v>
      </c>
      <c r="H805">
        <v>0</v>
      </c>
      <c r="I805">
        <v>0</v>
      </c>
    </row>
    <row r="806" spans="1:9" x14ac:dyDescent="0.25">
      <c r="A806">
        <v>8111</v>
      </c>
      <c r="B806">
        <v>0</v>
      </c>
      <c r="C806">
        <v>0</v>
      </c>
      <c r="E806">
        <v>8111</v>
      </c>
      <c r="F806">
        <v>0</v>
      </c>
      <c r="G806">
        <v>0</v>
      </c>
      <c r="H806">
        <v>0</v>
      </c>
      <c r="I806">
        <v>0</v>
      </c>
    </row>
    <row r="807" spans="1:9" x14ac:dyDescent="0.25">
      <c r="A807">
        <v>4464</v>
      </c>
      <c r="B807">
        <v>0</v>
      </c>
      <c r="C807">
        <v>0</v>
      </c>
      <c r="E807">
        <v>4464</v>
      </c>
      <c r="F807">
        <v>0</v>
      </c>
      <c r="G807">
        <v>0</v>
      </c>
      <c r="H807">
        <v>0</v>
      </c>
      <c r="I807">
        <v>0</v>
      </c>
    </row>
    <row r="808" spans="1:9" x14ac:dyDescent="0.25">
      <c r="A808">
        <v>7491</v>
      </c>
      <c r="B808">
        <v>0</v>
      </c>
      <c r="C808">
        <v>0</v>
      </c>
      <c r="E808">
        <v>7491</v>
      </c>
      <c r="F808">
        <v>0</v>
      </c>
      <c r="G808">
        <v>0</v>
      </c>
      <c r="H808">
        <v>0</v>
      </c>
      <c r="I808">
        <v>0</v>
      </c>
    </row>
    <row r="809" spans="1:9" x14ac:dyDescent="0.25">
      <c r="A809">
        <v>4463</v>
      </c>
      <c r="B809">
        <v>0</v>
      </c>
      <c r="C809">
        <v>0</v>
      </c>
      <c r="E809">
        <v>4463</v>
      </c>
      <c r="F809">
        <v>0</v>
      </c>
      <c r="G809">
        <v>0</v>
      </c>
      <c r="H809">
        <v>0</v>
      </c>
      <c r="I809">
        <v>0</v>
      </c>
    </row>
    <row r="810" spans="1:9" x14ac:dyDescent="0.25">
      <c r="A810">
        <v>4496</v>
      </c>
      <c r="B810">
        <v>0</v>
      </c>
      <c r="C810">
        <v>0</v>
      </c>
      <c r="E810">
        <v>4496</v>
      </c>
      <c r="F810">
        <v>0</v>
      </c>
      <c r="G810">
        <v>0</v>
      </c>
      <c r="H810">
        <v>0</v>
      </c>
      <c r="I810">
        <v>0</v>
      </c>
    </row>
    <row r="811" spans="1:9" x14ac:dyDescent="0.25">
      <c r="A811" t="s">
        <v>848</v>
      </c>
      <c r="B811">
        <v>0</v>
      </c>
      <c r="C811">
        <v>0</v>
      </c>
      <c r="E811" t="s">
        <v>848</v>
      </c>
      <c r="F811">
        <v>0</v>
      </c>
      <c r="G811">
        <v>0</v>
      </c>
      <c r="H811">
        <v>0</v>
      </c>
      <c r="I811">
        <v>0</v>
      </c>
    </row>
    <row r="812" spans="1:9" x14ac:dyDescent="0.25">
      <c r="A812" t="s">
        <v>849</v>
      </c>
      <c r="B812">
        <v>0</v>
      </c>
      <c r="C812">
        <v>0</v>
      </c>
      <c r="E812" t="s">
        <v>849</v>
      </c>
      <c r="F812">
        <v>0</v>
      </c>
      <c r="G812">
        <v>0</v>
      </c>
      <c r="H812">
        <v>0</v>
      </c>
      <c r="I812">
        <v>0</v>
      </c>
    </row>
    <row r="813" spans="1:9" x14ac:dyDescent="0.25">
      <c r="A813" t="s">
        <v>850</v>
      </c>
      <c r="B813">
        <v>0</v>
      </c>
      <c r="C813">
        <v>0</v>
      </c>
      <c r="E813" t="s">
        <v>850</v>
      </c>
      <c r="F813">
        <v>0</v>
      </c>
      <c r="G813">
        <v>0</v>
      </c>
      <c r="H813">
        <v>0</v>
      </c>
      <c r="I813">
        <v>0</v>
      </c>
    </row>
    <row r="814" spans="1:9" x14ac:dyDescent="0.25">
      <c r="A814" t="s">
        <v>851</v>
      </c>
      <c r="B814">
        <v>0</v>
      </c>
      <c r="C814">
        <v>0</v>
      </c>
      <c r="E814" t="s">
        <v>851</v>
      </c>
      <c r="F814">
        <v>1</v>
      </c>
      <c r="G814">
        <v>0</v>
      </c>
      <c r="H814">
        <v>0</v>
      </c>
      <c r="I814">
        <v>0</v>
      </c>
    </row>
    <row r="815" spans="1:9" x14ac:dyDescent="0.25">
      <c r="A815" t="s">
        <v>852</v>
      </c>
      <c r="B815">
        <v>386</v>
      </c>
      <c r="C815">
        <v>485</v>
      </c>
      <c r="E815" t="s">
        <v>852</v>
      </c>
      <c r="F815">
        <v>318</v>
      </c>
      <c r="G815">
        <v>270</v>
      </c>
      <c r="H815">
        <v>239</v>
      </c>
      <c r="I815">
        <v>401</v>
      </c>
    </row>
    <row r="816" spans="1:9" x14ac:dyDescent="0.25">
      <c r="A816">
        <v>804751</v>
      </c>
      <c r="B816">
        <v>18</v>
      </c>
      <c r="C816">
        <v>72</v>
      </c>
      <c r="E816">
        <v>804751</v>
      </c>
      <c r="F816">
        <v>40</v>
      </c>
      <c r="G816">
        <v>19</v>
      </c>
      <c r="H816">
        <v>48</v>
      </c>
      <c r="I816">
        <v>34</v>
      </c>
    </row>
    <row r="817" spans="1:9" x14ac:dyDescent="0.25">
      <c r="A817" t="s">
        <v>853</v>
      </c>
      <c r="B817">
        <v>0</v>
      </c>
      <c r="C817">
        <v>0</v>
      </c>
      <c r="E817" t="s">
        <v>853</v>
      </c>
      <c r="F817">
        <v>0</v>
      </c>
      <c r="G817">
        <v>1</v>
      </c>
      <c r="H817">
        <v>0</v>
      </c>
      <c r="I817">
        <v>0</v>
      </c>
    </row>
    <row r="818" spans="1:9" x14ac:dyDescent="0.25">
      <c r="A818" t="s">
        <v>854</v>
      </c>
      <c r="B818">
        <v>0</v>
      </c>
      <c r="C818">
        <v>0</v>
      </c>
      <c r="E818" t="s">
        <v>854</v>
      </c>
      <c r="F818">
        <v>0</v>
      </c>
      <c r="G818">
        <v>0</v>
      </c>
      <c r="H818">
        <v>0</v>
      </c>
      <c r="I818">
        <v>0</v>
      </c>
    </row>
    <row r="819" spans="1:9" x14ac:dyDescent="0.25">
      <c r="A819" t="s">
        <v>855</v>
      </c>
      <c r="B819">
        <v>0</v>
      </c>
      <c r="C819">
        <v>0</v>
      </c>
      <c r="E819" t="s">
        <v>855</v>
      </c>
      <c r="F819">
        <v>0</v>
      </c>
      <c r="G819">
        <v>0</v>
      </c>
      <c r="H819">
        <v>0</v>
      </c>
      <c r="I819">
        <v>0</v>
      </c>
    </row>
    <row r="820" spans="1:9" x14ac:dyDescent="0.25">
      <c r="A820" t="s">
        <v>856</v>
      </c>
      <c r="B820">
        <v>0</v>
      </c>
      <c r="C820">
        <v>0</v>
      </c>
      <c r="E820" t="s">
        <v>856</v>
      </c>
      <c r="F820">
        <v>0</v>
      </c>
      <c r="G820">
        <v>0</v>
      </c>
      <c r="H820">
        <v>0</v>
      </c>
      <c r="I820">
        <v>0</v>
      </c>
    </row>
    <row r="821" spans="1:9" x14ac:dyDescent="0.25">
      <c r="A821" t="s">
        <v>935</v>
      </c>
      <c r="B821">
        <v>0</v>
      </c>
      <c r="C821">
        <v>0</v>
      </c>
      <c r="E821" t="s">
        <v>935</v>
      </c>
      <c r="F821">
        <v>0</v>
      </c>
      <c r="G821">
        <v>0</v>
      </c>
      <c r="H821">
        <v>0</v>
      </c>
      <c r="I821">
        <v>0</v>
      </c>
    </row>
    <row r="822" spans="1:9" x14ac:dyDescent="0.25">
      <c r="A822" t="s">
        <v>857</v>
      </c>
      <c r="B822">
        <v>0</v>
      </c>
      <c r="C822">
        <v>0</v>
      </c>
      <c r="E822" t="s">
        <v>857</v>
      </c>
      <c r="F822">
        <v>0</v>
      </c>
      <c r="G822">
        <v>0</v>
      </c>
      <c r="H822">
        <v>0</v>
      </c>
      <c r="I822">
        <v>0</v>
      </c>
    </row>
    <row r="823" spans="1:9" x14ac:dyDescent="0.25">
      <c r="A823" t="s">
        <v>858</v>
      </c>
      <c r="B823">
        <v>0</v>
      </c>
      <c r="C823">
        <v>0</v>
      </c>
      <c r="E823" t="s">
        <v>858</v>
      </c>
      <c r="F823">
        <v>0</v>
      </c>
      <c r="G823">
        <v>0</v>
      </c>
      <c r="H823">
        <v>0</v>
      </c>
      <c r="I823">
        <v>0</v>
      </c>
    </row>
    <row r="824" spans="1:9" x14ac:dyDescent="0.25">
      <c r="A824" t="s">
        <v>859</v>
      </c>
      <c r="B824">
        <v>0</v>
      </c>
      <c r="C824">
        <v>0</v>
      </c>
      <c r="E824" t="s">
        <v>859</v>
      </c>
      <c r="F824">
        <v>0</v>
      </c>
      <c r="G824">
        <v>0</v>
      </c>
      <c r="H824">
        <v>0</v>
      </c>
      <c r="I824">
        <v>0</v>
      </c>
    </row>
    <row r="825" spans="1:9" x14ac:dyDescent="0.25">
      <c r="A825" t="s">
        <v>860</v>
      </c>
      <c r="B825">
        <v>715</v>
      </c>
      <c r="C825">
        <v>150</v>
      </c>
      <c r="E825" t="s">
        <v>860</v>
      </c>
      <c r="F825">
        <v>2720</v>
      </c>
      <c r="G825">
        <v>1894</v>
      </c>
      <c r="H825">
        <v>3487</v>
      </c>
      <c r="I825">
        <v>1204</v>
      </c>
    </row>
    <row r="826" spans="1:9" x14ac:dyDescent="0.25">
      <c r="A826" t="s">
        <v>861</v>
      </c>
      <c r="B826">
        <v>0</v>
      </c>
      <c r="C826">
        <v>0</v>
      </c>
      <c r="E826" t="s">
        <v>861</v>
      </c>
      <c r="F826">
        <v>0</v>
      </c>
      <c r="G826">
        <v>0</v>
      </c>
      <c r="H826">
        <v>0</v>
      </c>
      <c r="I826">
        <v>0</v>
      </c>
    </row>
    <row r="827" spans="1:9" x14ac:dyDescent="0.25">
      <c r="A827" t="s">
        <v>936</v>
      </c>
      <c r="B827">
        <v>0</v>
      </c>
      <c r="C827">
        <v>0</v>
      </c>
      <c r="E827" t="s">
        <v>936</v>
      </c>
      <c r="F827">
        <v>0</v>
      </c>
      <c r="G827">
        <v>0</v>
      </c>
      <c r="H827">
        <v>0</v>
      </c>
      <c r="I827">
        <v>0</v>
      </c>
    </row>
    <row r="828" spans="1:9" x14ac:dyDescent="0.25">
      <c r="A828" t="s">
        <v>937</v>
      </c>
      <c r="B828">
        <v>0</v>
      </c>
      <c r="C828">
        <v>0</v>
      </c>
      <c r="E828" t="s">
        <v>937</v>
      </c>
      <c r="F828">
        <v>0</v>
      </c>
      <c r="G828">
        <v>0</v>
      </c>
      <c r="H828">
        <v>0</v>
      </c>
      <c r="I828">
        <v>0</v>
      </c>
    </row>
    <row r="829" spans="1:9" x14ac:dyDescent="0.25">
      <c r="A829" t="s">
        <v>862</v>
      </c>
      <c r="B829">
        <v>0</v>
      </c>
      <c r="C829">
        <v>0</v>
      </c>
      <c r="E829" t="s">
        <v>862</v>
      </c>
      <c r="F829">
        <v>0</v>
      </c>
      <c r="G829">
        <v>0</v>
      </c>
      <c r="H829">
        <v>0</v>
      </c>
      <c r="I829">
        <v>0</v>
      </c>
    </row>
    <row r="830" spans="1:9" x14ac:dyDescent="0.25">
      <c r="A830" t="s">
        <v>863</v>
      </c>
      <c r="B830">
        <v>0</v>
      </c>
      <c r="C830">
        <v>0</v>
      </c>
      <c r="E830" t="s">
        <v>863</v>
      </c>
      <c r="F830">
        <v>0</v>
      </c>
      <c r="G830">
        <v>0</v>
      </c>
      <c r="H830">
        <v>0</v>
      </c>
      <c r="I830">
        <v>0</v>
      </c>
    </row>
    <row r="831" spans="1:9" x14ac:dyDescent="0.25">
      <c r="A831" t="s">
        <v>864</v>
      </c>
      <c r="B831">
        <v>0</v>
      </c>
      <c r="C831">
        <v>0</v>
      </c>
      <c r="E831" t="s">
        <v>864</v>
      </c>
      <c r="F831">
        <v>0</v>
      </c>
      <c r="G831">
        <v>0</v>
      </c>
      <c r="H831">
        <v>0</v>
      </c>
      <c r="I831">
        <v>0</v>
      </c>
    </row>
    <row r="832" spans="1:9" x14ac:dyDescent="0.25">
      <c r="A832" t="s">
        <v>865</v>
      </c>
      <c r="B832">
        <v>0</v>
      </c>
      <c r="C832">
        <v>0</v>
      </c>
      <c r="E832" t="s">
        <v>865</v>
      </c>
      <c r="F832">
        <v>0</v>
      </c>
      <c r="G832">
        <v>0</v>
      </c>
      <c r="H832">
        <v>0</v>
      </c>
      <c r="I832">
        <v>0</v>
      </c>
    </row>
    <row r="833" spans="1:9" x14ac:dyDescent="0.25">
      <c r="A833" t="s">
        <v>866</v>
      </c>
      <c r="B833">
        <v>0</v>
      </c>
      <c r="C833">
        <v>0</v>
      </c>
      <c r="E833" t="s">
        <v>866</v>
      </c>
      <c r="F833">
        <v>0</v>
      </c>
      <c r="G833">
        <v>0</v>
      </c>
      <c r="H833">
        <v>0</v>
      </c>
      <c r="I833">
        <v>0</v>
      </c>
    </row>
    <row r="834" spans="1:9" x14ac:dyDescent="0.25">
      <c r="A834">
        <v>85136370</v>
      </c>
      <c r="B834">
        <v>0</v>
      </c>
      <c r="C834">
        <v>0</v>
      </c>
      <c r="E834">
        <v>85136370</v>
      </c>
      <c r="F834">
        <v>0</v>
      </c>
      <c r="G834">
        <v>0</v>
      </c>
      <c r="H834">
        <v>0</v>
      </c>
      <c r="I834">
        <v>0</v>
      </c>
    </row>
    <row r="835" spans="1:9" x14ac:dyDescent="0.25">
      <c r="A835" t="s">
        <v>867</v>
      </c>
      <c r="B835">
        <v>0</v>
      </c>
      <c r="C835">
        <v>0</v>
      </c>
      <c r="E835" t="s">
        <v>867</v>
      </c>
      <c r="F835">
        <v>0</v>
      </c>
      <c r="G835">
        <v>0</v>
      </c>
      <c r="H835">
        <v>0</v>
      </c>
      <c r="I835">
        <v>0</v>
      </c>
    </row>
    <row r="836" spans="1:9" x14ac:dyDescent="0.25">
      <c r="A836" t="s">
        <v>868</v>
      </c>
      <c r="B836">
        <v>0</v>
      </c>
      <c r="C836">
        <v>0</v>
      </c>
      <c r="E836" t="s">
        <v>868</v>
      </c>
      <c r="F836">
        <v>0</v>
      </c>
      <c r="G836">
        <v>0</v>
      </c>
      <c r="H836">
        <v>0</v>
      </c>
      <c r="I836">
        <v>0</v>
      </c>
    </row>
    <row r="837" spans="1:9" x14ac:dyDescent="0.25">
      <c r="A837" t="s">
        <v>914</v>
      </c>
      <c r="B837">
        <v>0</v>
      </c>
      <c r="C837">
        <v>0</v>
      </c>
      <c r="E837" t="s">
        <v>914</v>
      </c>
      <c r="F837">
        <v>0</v>
      </c>
      <c r="G837">
        <v>0</v>
      </c>
      <c r="H837">
        <v>0</v>
      </c>
      <c r="I837">
        <v>0</v>
      </c>
    </row>
    <row r="838" spans="1:9" x14ac:dyDescent="0.25">
      <c r="A838" t="s">
        <v>938</v>
      </c>
      <c r="B838">
        <v>0</v>
      </c>
      <c r="C838">
        <v>0</v>
      </c>
      <c r="E838" t="s">
        <v>938</v>
      </c>
      <c r="F838">
        <v>0</v>
      </c>
      <c r="G838">
        <v>0</v>
      </c>
      <c r="H838">
        <v>0</v>
      </c>
      <c r="I838">
        <v>0</v>
      </c>
    </row>
    <row r="839" spans="1:9" x14ac:dyDescent="0.25">
      <c r="A839" t="s">
        <v>869</v>
      </c>
      <c r="B839">
        <v>0</v>
      </c>
      <c r="C839">
        <v>0</v>
      </c>
      <c r="E839" t="s">
        <v>869</v>
      </c>
      <c r="F839">
        <v>0</v>
      </c>
      <c r="G839">
        <v>0</v>
      </c>
      <c r="H839">
        <v>0</v>
      </c>
      <c r="I839">
        <v>0</v>
      </c>
    </row>
    <row r="840" spans="1:9" x14ac:dyDescent="0.25">
      <c r="A840" t="s">
        <v>870</v>
      </c>
      <c r="B840">
        <v>0</v>
      </c>
      <c r="C840">
        <v>0</v>
      </c>
      <c r="E840" t="s">
        <v>870</v>
      </c>
      <c r="F840">
        <v>0</v>
      </c>
      <c r="G840">
        <v>0</v>
      </c>
      <c r="H840">
        <v>0</v>
      </c>
      <c r="I840">
        <v>0</v>
      </c>
    </row>
    <row r="841" spans="1:9" x14ac:dyDescent="0.25">
      <c r="A841" t="s">
        <v>915</v>
      </c>
      <c r="B841">
        <v>0</v>
      </c>
      <c r="C841">
        <v>0</v>
      </c>
      <c r="E841" t="s">
        <v>915</v>
      </c>
      <c r="F841">
        <v>0</v>
      </c>
      <c r="G841">
        <v>0</v>
      </c>
      <c r="H841">
        <v>0</v>
      </c>
      <c r="I841">
        <v>0</v>
      </c>
    </row>
    <row r="842" spans="1:9" x14ac:dyDescent="0.25">
      <c r="A842" t="s">
        <v>916</v>
      </c>
      <c r="B842">
        <v>0</v>
      </c>
      <c r="C842">
        <v>0</v>
      </c>
      <c r="E842" t="s">
        <v>916</v>
      </c>
      <c r="F842">
        <v>0</v>
      </c>
      <c r="G842">
        <v>0</v>
      </c>
      <c r="H842">
        <v>0</v>
      </c>
      <c r="I842">
        <v>0</v>
      </c>
    </row>
    <row r="843" spans="1:9" x14ac:dyDescent="0.25">
      <c r="A843" t="s">
        <v>871</v>
      </c>
      <c r="B843">
        <v>0</v>
      </c>
      <c r="C843">
        <v>0</v>
      </c>
      <c r="E843" t="s">
        <v>871</v>
      </c>
      <c r="F843">
        <v>0</v>
      </c>
      <c r="G843">
        <v>0</v>
      </c>
      <c r="H843">
        <v>0</v>
      </c>
      <c r="I843">
        <v>0</v>
      </c>
    </row>
    <row r="844" spans="1:9" x14ac:dyDescent="0.25">
      <c r="A844" t="s">
        <v>917</v>
      </c>
      <c r="B844">
        <v>0</v>
      </c>
      <c r="C844">
        <v>0</v>
      </c>
      <c r="E844" t="s">
        <v>917</v>
      </c>
      <c r="F844">
        <v>0</v>
      </c>
      <c r="G844">
        <v>0</v>
      </c>
      <c r="H844">
        <v>0</v>
      </c>
      <c r="I844">
        <v>0</v>
      </c>
    </row>
    <row r="845" spans="1:9" x14ac:dyDescent="0.25">
      <c r="A845" t="s">
        <v>918</v>
      </c>
      <c r="B845">
        <v>0</v>
      </c>
      <c r="C845">
        <v>0</v>
      </c>
      <c r="E845" t="s">
        <v>918</v>
      </c>
      <c r="F845">
        <v>0</v>
      </c>
      <c r="G845">
        <v>0</v>
      </c>
      <c r="H845">
        <v>0</v>
      </c>
      <c r="I845">
        <v>0</v>
      </c>
    </row>
    <row r="846" spans="1:9" x14ac:dyDescent="0.25">
      <c r="A846" t="s">
        <v>872</v>
      </c>
      <c r="B846">
        <v>0</v>
      </c>
      <c r="C846">
        <v>0</v>
      </c>
      <c r="E846" t="s">
        <v>872</v>
      </c>
      <c r="F846">
        <v>0</v>
      </c>
      <c r="G846">
        <v>0</v>
      </c>
      <c r="H846">
        <v>0</v>
      </c>
      <c r="I846">
        <v>0</v>
      </c>
    </row>
    <row r="847" spans="1:9" x14ac:dyDescent="0.25">
      <c r="A847" t="s">
        <v>873</v>
      </c>
      <c r="B847">
        <v>0</v>
      </c>
      <c r="C847">
        <v>0</v>
      </c>
      <c r="E847" t="s">
        <v>873</v>
      </c>
      <c r="F847">
        <v>0</v>
      </c>
      <c r="G847">
        <v>0</v>
      </c>
      <c r="H847">
        <v>0</v>
      </c>
      <c r="I847">
        <v>0</v>
      </c>
    </row>
    <row r="848" spans="1:9" x14ac:dyDescent="0.25">
      <c r="A848" t="s">
        <v>874</v>
      </c>
      <c r="B848">
        <v>0</v>
      </c>
      <c r="C848">
        <v>0</v>
      </c>
      <c r="E848" t="s">
        <v>874</v>
      </c>
      <c r="F848">
        <v>0</v>
      </c>
      <c r="G848">
        <v>0</v>
      </c>
      <c r="H848">
        <v>0</v>
      </c>
      <c r="I848">
        <v>0</v>
      </c>
    </row>
    <row r="849" spans="1:9" x14ac:dyDescent="0.25">
      <c r="A849" t="s">
        <v>875</v>
      </c>
      <c r="B849">
        <v>0</v>
      </c>
      <c r="C849">
        <v>0</v>
      </c>
      <c r="E849" t="s">
        <v>875</v>
      </c>
      <c r="F849">
        <v>0</v>
      </c>
      <c r="G849">
        <v>0</v>
      </c>
      <c r="H849">
        <v>0</v>
      </c>
      <c r="I849">
        <v>0</v>
      </c>
    </row>
    <row r="850" spans="1:9" x14ac:dyDescent="0.25">
      <c r="A850">
        <v>5301000287</v>
      </c>
      <c r="B850">
        <v>0</v>
      </c>
      <c r="C850">
        <v>0</v>
      </c>
      <c r="E850">
        <v>5301000287</v>
      </c>
      <c r="F850">
        <v>0</v>
      </c>
      <c r="G850">
        <v>0</v>
      </c>
      <c r="H850">
        <v>0</v>
      </c>
      <c r="I850">
        <v>0</v>
      </c>
    </row>
    <row r="851" spans="1:9" x14ac:dyDescent="0.25">
      <c r="A851" t="s">
        <v>919</v>
      </c>
      <c r="B851">
        <v>0</v>
      </c>
      <c r="C851">
        <v>0</v>
      </c>
      <c r="E851" t="s">
        <v>919</v>
      </c>
      <c r="F851">
        <v>0</v>
      </c>
      <c r="G851">
        <v>0</v>
      </c>
      <c r="H851">
        <v>0</v>
      </c>
      <c r="I851">
        <v>0</v>
      </c>
    </row>
    <row r="852" spans="1:9" x14ac:dyDescent="0.25">
      <c r="A852" t="s">
        <v>920</v>
      </c>
      <c r="B852">
        <v>0</v>
      </c>
      <c r="C852">
        <v>0</v>
      </c>
      <c r="E852" t="s">
        <v>920</v>
      </c>
      <c r="F852">
        <v>0</v>
      </c>
      <c r="G852">
        <v>0</v>
      </c>
      <c r="H852">
        <v>0</v>
      </c>
      <c r="I852">
        <v>0</v>
      </c>
    </row>
    <row r="853" spans="1:9" x14ac:dyDescent="0.25">
      <c r="A853" t="s">
        <v>921</v>
      </c>
      <c r="B853">
        <v>0</v>
      </c>
      <c r="C853">
        <v>0</v>
      </c>
      <c r="E853" t="s">
        <v>921</v>
      </c>
      <c r="F853">
        <v>0</v>
      </c>
      <c r="G853">
        <v>0</v>
      </c>
      <c r="H853">
        <v>0</v>
      </c>
      <c r="I853">
        <v>0</v>
      </c>
    </row>
    <row r="854" spans="1:9" x14ac:dyDescent="0.25">
      <c r="A854" t="s">
        <v>922</v>
      </c>
      <c r="B854">
        <v>0</v>
      </c>
      <c r="C854">
        <v>0</v>
      </c>
      <c r="E854" t="s">
        <v>922</v>
      </c>
      <c r="F854">
        <v>0</v>
      </c>
      <c r="G854">
        <v>0</v>
      </c>
      <c r="H854">
        <v>0</v>
      </c>
      <c r="I854">
        <v>0</v>
      </c>
    </row>
    <row r="855" spans="1:9" x14ac:dyDescent="0.25">
      <c r="A855" t="s">
        <v>923</v>
      </c>
      <c r="B855">
        <v>0</v>
      </c>
      <c r="C855">
        <v>0</v>
      </c>
      <c r="E855" t="s">
        <v>923</v>
      </c>
      <c r="F855">
        <v>0</v>
      </c>
      <c r="G855">
        <v>0</v>
      </c>
      <c r="H855">
        <v>0</v>
      </c>
      <c r="I855">
        <v>0</v>
      </c>
    </row>
    <row r="856" spans="1:9" x14ac:dyDescent="0.25">
      <c r="A856" t="s">
        <v>924</v>
      </c>
      <c r="B856">
        <v>0</v>
      </c>
      <c r="C856">
        <v>0</v>
      </c>
      <c r="E856" t="s">
        <v>924</v>
      </c>
      <c r="F856">
        <v>0</v>
      </c>
      <c r="G856">
        <v>0</v>
      </c>
      <c r="H856">
        <v>0</v>
      </c>
      <c r="I856">
        <v>0</v>
      </c>
    </row>
    <row r="857" spans="1:9" x14ac:dyDescent="0.25">
      <c r="A857" t="s">
        <v>925</v>
      </c>
      <c r="B857">
        <v>0</v>
      </c>
      <c r="C857">
        <v>0</v>
      </c>
      <c r="E857" t="s">
        <v>925</v>
      </c>
      <c r="F857">
        <v>0</v>
      </c>
      <c r="G857">
        <v>0</v>
      </c>
      <c r="H857">
        <v>0</v>
      </c>
      <c r="I857">
        <v>0</v>
      </c>
    </row>
    <row r="858" spans="1:9" x14ac:dyDescent="0.25">
      <c r="A858" t="s">
        <v>939</v>
      </c>
      <c r="B858">
        <v>0</v>
      </c>
      <c r="C858">
        <v>0</v>
      </c>
      <c r="E858" t="s">
        <v>939</v>
      </c>
      <c r="F858">
        <v>0</v>
      </c>
      <c r="G858">
        <v>0</v>
      </c>
      <c r="H858">
        <v>0</v>
      </c>
      <c r="I858">
        <v>0</v>
      </c>
    </row>
    <row r="859" spans="1:9" x14ac:dyDescent="0.25">
      <c r="A859" t="s">
        <v>940</v>
      </c>
      <c r="B859">
        <v>0</v>
      </c>
      <c r="C859">
        <v>0</v>
      </c>
      <c r="E859" t="s">
        <v>940</v>
      </c>
      <c r="F859">
        <v>0</v>
      </c>
      <c r="G859">
        <v>0</v>
      </c>
      <c r="H859">
        <v>0</v>
      </c>
      <c r="I859">
        <v>0</v>
      </c>
    </row>
    <row r="860" spans="1:9" x14ac:dyDescent="0.25">
      <c r="A860" t="s">
        <v>941</v>
      </c>
      <c r="B860">
        <v>0</v>
      </c>
      <c r="C860">
        <v>0</v>
      </c>
      <c r="E860" t="s">
        <v>941</v>
      </c>
      <c r="F860">
        <v>0</v>
      </c>
      <c r="G860">
        <v>0</v>
      </c>
      <c r="H860">
        <v>0</v>
      </c>
      <c r="I860">
        <v>0</v>
      </c>
    </row>
    <row r="861" spans="1:9" x14ac:dyDescent="0.25">
      <c r="A861" t="s">
        <v>942</v>
      </c>
      <c r="B861">
        <v>0</v>
      </c>
      <c r="C861">
        <v>0</v>
      </c>
      <c r="E861" t="s">
        <v>942</v>
      </c>
      <c r="F861">
        <v>0</v>
      </c>
      <c r="G861">
        <v>0</v>
      </c>
      <c r="H861">
        <v>0</v>
      </c>
      <c r="I861">
        <v>0</v>
      </c>
    </row>
    <row r="862" spans="1:9" x14ac:dyDescent="0.25">
      <c r="A862" t="s">
        <v>943</v>
      </c>
      <c r="B862">
        <v>0</v>
      </c>
      <c r="C862">
        <v>0</v>
      </c>
      <c r="E862" t="s">
        <v>943</v>
      </c>
      <c r="F862">
        <v>0</v>
      </c>
      <c r="G862">
        <v>0</v>
      </c>
      <c r="H862">
        <v>0</v>
      </c>
      <c r="I862">
        <v>0</v>
      </c>
    </row>
    <row r="863" spans="1:9" x14ac:dyDescent="0.25">
      <c r="A863" t="s">
        <v>944</v>
      </c>
      <c r="B863">
        <v>0</v>
      </c>
      <c r="C863">
        <v>0</v>
      </c>
      <c r="E863" t="s">
        <v>944</v>
      </c>
      <c r="F863">
        <v>0</v>
      </c>
      <c r="G863">
        <v>0</v>
      </c>
      <c r="H863">
        <v>0</v>
      </c>
      <c r="I863">
        <v>0</v>
      </c>
    </row>
    <row r="864" spans="1:9" x14ac:dyDescent="0.25">
      <c r="A864">
        <v>869291</v>
      </c>
      <c r="B864">
        <v>0</v>
      </c>
      <c r="C864">
        <v>0</v>
      </c>
      <c r="E864">
        <v>869291</v>
      </c>
      <c r="F864">
        <v>0</v>
      </c>
      <c r="G864">
        <v>0</v>
      </c>
      <c r="H864">
        <v>0</v>
      </c>
      <c r="I864">
        <v>0</v>
      </c>
    </row>
    <row r="865" spans="1:9" x14ac:dyDescent="0.25">
      <c r="A865">
        <v>869553</v>
      </c>
      <c r="B865">
        <v>2</v>
      </c>
      <c r="C865">
        <v>0</v>
      </c>
      <c r="E865">
        <v>869553</v>
      </c>
      <c r="F865">
        <v>0</v>
      </c>
      <c r="G865">
        <v>0</v>
      </c>
      <c r="H865">
        <v>1</v>
      </c>
      <c r="I865">
        <v>1</v>
      </c>
    </row>
    <row r="866" spans="1:9" x14ac:dyDescent="0.25">
      <c r="A866" t="s">
        <v>876</v>
      </c>
      <c r="B866">
        <v>0</v>
      </c>
      <c r="C866">
        <v>0</v>
      </c>
      <c r="E866" t="s">
        <v>876</v>
      </c>
      <c r="F866">
        <v>0</v>
      </c>
      <c r="G866">
        <v>0</v>
      </c>
      <c r="H866">
        <v>0</v>
      </c>
      <c r="I866">
        <v>0</v>
      </c>
    </row>
    <row r="867" spans="1:9" x14ac:dyDescent="0.25">
      <c r="A867" t="s">
        <v>945</v>
      </c>
      <c r="B867">
        <v>0</v>
      </c>
      <c r="C867">
        <v>0</v>
      </c>
      <c r="E867" t="s">
        <v>945</v>
      </c>
      <c r="F867">
        <v>0</v>
      </c>
      <c r="G867">
        <v>0</v>
      </c>
      <c r="H867">
        <v>0</v>
      </c>
      <c r="I867">
        <v>0</v>
      </c>
    </row>
    <row r="868" spans="1:9" x14ac:dyDescent="0.25">
      <c r="A868" t="s">
        <v>946</v>
      </c>
      <c r="B868">
        <v>0</v>
      </c>
      <c r="C868">
        <v>0</v>
      </c>
      <c r="E868" t="s">
        <v>946</v>
      </c>
      <c r="F868">
        <v>0</v>
      </c>
      <c r="G868">
        <v>0</v>
      </c>
      <c r="H868">
        <v>0</v>
      </c>
      <c r="I868">
        <v>0</v>
      </c>
    </row>
    <row r="869" spans="1:9" x14ac:dyDescent="0.25">
      <c r="A869">
        <v>773775</v>
      </c>
      <c r="B869">
        <v>0</v>
      </c>
      <c r="C869">
        <v>0</v>
      </c>
      <c r="E869">
        <v>773775</v>
      </c>
      <c r="F869">
        <v>0</v>
      </c>
      <c r="G869">
        <v>3</v>
      </c>
      <c r="H869">
        <v>0</v>
      </c>
      <c r="I869">
        <v>0</v>
      </c>
    </row>
    <row r="870" spans="1:9" x14ac:dyDescent="0.25">
      <c r="A870" t="s">
        <v>926</v>
      </c>
      <c r="B870">
        <v>0</v>
      </c>
      <c r="C870">
        <v>0</v>
      </c>
      <c r="E870" t="s">
        <v>926</v>
      </c>
      <c r="F870">
        <v>0</v>
      </c>
      <c r="G870">
        <v>0</v>
      </c>
      <c r="H870">
        <v>0</v>
      </c>
      <c r="I870">
        <v>0</v>
      </c>
    </row>
    <row r="871" spans="1:9" x14ac:dyDescent="0.25">
      <c r="A871">
        <v>881118</v>
      </c>
      <c r="B871">
        <v>3</v>
      </c>
      <c r="C871">
        <v>15</v>
      </c>
      <c r="E871">
        <v>881118</v>
      </c>
      <c r="F871">
        <v>16</v>
      </c>
      <c r="G871">
        <v>26</v>
      </c>
      <c r="H871">
        <v>6</v>
      </c>
      <c r="I871">
        <v>6</v>
      </c>
    </row>
    <row r="872" spans="1:9" x14ac:dyDescent="0.25">
      <c r="A872" t="s">
        <v>947</v>
      </c>
      <c r="B872">
        <v>0</v>
      </c>
      <c r="C872">
        <v>0</v>
      </c>
      <c r="E872" t="s">
        <v>947</v>
      </c>
      <c r="F872">
        <v>0</v>
      </c>
      <c r="G872">
        <v>0</v>
      </c>
      <c r="H872">
        <v>0</v>
      </c>
      <c r="I872">
        <v>0</v>
      </c>
    </row>
    <row r="873" spans="1:9" x14ac:dyDescent="0.25">
      <c r="A873" t="s">
        <v>877</v>
      </c>
      <c r="B873">
        <v>0</v>
      </c>
      <c r="C873">
        <v>0</v>
      </c>
      <c r="E873" t="s">
        <v>877</v>
      </c>
      <c r="F873">
        <v>0</v>
      </c>
      <c r="G873">
        <v>0</v>
      </c>
      <c r="H873">
        <v>0</v>
      </c>
      <c r="I873">
        <v>0</v>
      </c>
    </row>
    <row r="874" spans="1:9" x14ac:dyDescent="0.25">
      <c r="A874" t="s">
        <v>927</v>
      </c>
      <c r="B874">
        <v>0</v>
      </c>
      <c r="C874">
        <v>0</v>
      </c>
      <c r="E874" t="s">
        <v>927</v>
      </c>
      <c r="F874">
        <v>0</v>
      </c>
      <c r="G874">
        <v>0</v>
      </c>
      <c r="H874">
        <v>0</v>
      </c>
      <c r="I874">
        <v>0</v>
      </c>
    </row>
    <row r="875" spans="1:9" x14ac:dyDescent="0.25">
      <c r="A875" t="s">
        <v>928</v>
      </c>
      <c r="B875">
        <v>0</v>
      </c>
      <c r="C875">
        <v>0</v>
      </c>
      <c r="E875" t="s">
        <v>928</v>
      </c>
      <c r="F875">
        <v>0</v>
      </c>
      <c r="G875">
        <v>0</v>
      </c>
      <c r="H875">
        <v>0</v>
      </c>
      <c r="I875">
        <v>0</v>
      </c>
    </row>
    <row r="876" spans="1:9" x14ac:dyDescent="0.25">
      <c r="A876" t="s">
        <v>929</v>
      </c>
      <c r="B876">
        <v>0</v>
      </c>
      <c r="C876">
        <v>0</v>
      </c>
      <c r="E876" t="s">
        <v>929</v>
      </c>
      <c r="F876">
        <v>0</v>
      </c>
      <c r="G876">
        <v>0</v>
      </c>
      <c r="H876">
        <v>0</v>
      </c>
      <c r="I876">
        <v>0</v>
      </c>
    </row>
    <row r="877" spans="1:9" x14ac:dyDescent="0.25">
      <c r="A877" t="s">
        <v>948</v>
      </c>
      <c r="B877">
        <v>0</v>
      </c>
      <c r="C877">
        <v>0</v>
      </c>
      <c r="E877" t="s">
        <v>948</v>
      </c>
      <c r="F877">
        <v>0</v>
      </c>
      <c r="G877">
        <v>0</v>
      </c>
      <c r="H877">
        <v>0</v>
      </c>
      <c r="I877">
        <v>0</v>
      </c>
    </row>
    <row r="878" spans="1:9" x14ac:dyDescent="0.25">
      <c r="A878" t="s">
        <v>930</v>
      </c>
      <c r="B878">
        <v>0</v>
      </c>
      <c r="C878">
        <v>0</v>
      </c>
      <c r="E878" t="s">
        <v>930</v>
      </c>
      <c r="F878">
        <v>0</v>
      </c>
      <c r="G878">
        <v>0</v>
      </c>
      <c r="H878">
        <v>0</v>
      </c>
      <c r="I878">
        <v>0</v>
      </c>
    </row>
    <row r="879" spans="1:9" x14ac:dyDescent="0.25">
      <c r="A879" t="s">
        <v>931</v>
      </c>
      <c r="B879">
        <v>0</v>
      </c>
      <c r="C879">
        <v>0</v>
      </c>
      <c r="E879" t="s">
        <v>931</v>
      </c>
      <c r="F879">
        <v>0</v>
      </c>
      <c r="G879">
        <v>0</v>
      </c>
      <c r="H879">
        <v>0</v>
      </c>
      <c r="I879">
        <v>0</v>
      </c>
    </row>
    <row r="880" spans="1:9" x14ac:dyDescent="0.25">
      <c r="A880" t="s">
        <v>949</v>
      </c>
      <c r="B880">
        <v>0</v>
      </c>
      <c r="C880">
        <v>0</v>
      </c>
      <c r="E880" t="s">
        <v>949</v>
      </c>
      <c r="F880">
        <v>0</v>
      </c>
      <c r="G880">
        <v>0</v>
      </c>
      <c r="H880">
        <v>0</v>
      </c>
      <c r="I880">
        <v>0</v>
      </c>
    </row>
    <row r="881" spans="1:9" x14ac:dyDescent="0.25">
      <c r="A881" t="s">
        <v>950</v>
      </c>
      <c r="B881">
        <v>0</v>
      </c>
      <c r="C881">
        <v>0</v>
      </c>
      <c r="E881" t="s">
        <v>950</v>
      </c>
      <c r="F881">
        <v>0</v>
      </c>
      <c r="G881">
        <v>0</v>
      </c>
      <c r="H881">
        <v>0</v>
      </c>
      <c r="I881">
        <v>0</v>
      </c>
    </row>
    <row r="882" spans="1:9" x14ac:dyDescent="0.25">
      <c r="A882" t="s">
        <v>932</v>
      </c>
      <c r="B882">
        <v>0</v>
      </c>
      <c r="C882">
        <v>0</v>
      </c>
      <c r="E882" t="s">
        <v>932</v>
      </c>
      <c r="F882">
        <v>0</v>
      </c>
      <c r="G882">
        <v>0</v>
      </c>
      <c r="H882">
        <v>0</v>
      </c>
      <c r="I882">
        <v>0</v>
      </c>
    </row>
    <row r="883" spans="1:9" x14ac:dyDescent="0.25">
      <c r="A883">
        <v>877932</v>
      </c>
      <c r="B883">
        <v>0</v>
      </c>
      <c r="C883">
        <v>0</v>
      </c>
      <c r="E883">
        <v>877932</v>
      </c>
      <c r="F883">
        <v>0</v>
      </c>
      <c r="G883">
        <v>0</v>
      </c>
      <c r="H883">
        <v>0</v>
      </c>
      <c r="I883">
        <v>0</v>
      </c>
    </row>
    <row r="884" spans="1:9" x14ac:dyDescent="0.25">
      <c r="A884" t="s">
        <v>878</v>
      </c>
      <c r="B884">
        <v>0</v>
      </c>
      <c r="C884">
        <v>0</v>
      </c>
      <c r="E884" t="s">
        <v>878</v>
      </c>
      <c r="F884">
        <v>0</v>
      </c>
      <c r="G884">
        <v>0</v>
      </c>
      <c r="H884">
        <v>0</v>
      </c>
      <c r="I884">
        <v>0</v>
      </c>
    </row>
    <row r="885" spans="1:9" x14ac:dyDescent="0.25">
      <c r="A885" t="s">
        <v>951</v>
      </c>
      <c r="B885">
        <v>0</v>
      </c>
      <c r="C885">
        <v>0</v>
      </c>
      <c r="E885" t="s">
        <v>951</v>
      </c>
      <c r="F885">
        <v>0</v>
      </c>
      <c r="G885">
        <v>0</v>
      </c>
      <c r="H885">
        <v>0</v>
      </c>
      <c r="I885">
        <v>0</v>
      </c>
    </row>
    <row r="886" spans="1:9" x14ac:dyDescent="0.25">
      <c r="A886" t="s">
        <v>952</v>
      </c>
      <c r="B886">
        <v>0</v>
      </c>
      <c r="C886">
        <v>0</v>
      </c>
      <c r="E886" t="s">
        <v>952</v>
      </c>
      <c r="F886">
        <v>0</v>
      </c>
      <c r="G886">
        <v>0</v>
      </c>
      <c r="H886">
        <v>0</v>
      </c>
      <c r="I886">
        <v>0</v>
      </c>
    </row>
    <row r="887" spans="1:9" x14ac:dyDescent="0.25">
      <c r="A887" t="s">
        <v>953</v>
      </c>
      <c r="B887">
        <v>0</v>
      </c>
      <c r="C887">
        <v>0</v>
      </c>
      <c r="E887" t="s">
        <v>953</v>
      </c>
      <c r="F887">
        <v>0</v>
      </c>
      <c r="G887">
        <v>0</v>
      </c>
      <c r="H887">
        <v>0</v>
      </c>
      <c r="I887">
        <v>0</v>
      </c>
    </row>
    <row r="888" spans="1:9" x14ac:dyDescent="0.25">
      <c r="A888" t="s">
        <v>879</v>
      </c>
      <c r="B888">
        <v>0</v>
      </c>
      <c r="C888">
        <v>0</v>
      </c>
      <c r="E888" t="s">
        <v>879</v>
      </c>
      <c r="F888">
        <v>0</v>
      </c>
      <c r="G888">
        <v>0</v>
      </c>
      <c r="H888">
        <v>0</v>
      </c>
      <c r="I888">
        <v>0</v>
      </c>
    </row>
    <row r="889" spans="1:9" x14ac:dyDescent="0.25">
      <c r="A889" t="s">
        <v>897</v>
      </c>
      <c r="B889">
        <v>0</v>
      </c>
      <c r="C889">
        <v>0</v>
      </c>
      <c r="E889" t="s">
        <v>897</v>
      </c>
      <c r="F889">
        <v>0</v>
      </c>
      <c r="G889">
        <v>0</v>
      </c>
      <c r="H889">
        <v>0</v>
      </c>
      <c r="I889">
        <v>0</v>
      </c>
    </row>
    <row r="890" spans="1:9" x14ac:dyDescent="0.25">
      <c r="A890" t="s">
        <v>898</v>
      </c>
      <c r="B890">
        <v>0</v>
      </c>
      <c r="C890">
        <v>0</v>
      </c>
      <c r="E890" t="s">
        <v>898</v>
      </c>
      <c r="F890">
        <v>0</v>
      </c>
      <c r="G890">
        <v>0</v>
      </c>
      <c r="H890">
        <v>0</v>
      </c>
      <c r="I890">
        <v>0</v>
      </c>
    </row>
    <row r="891" spans="1:9" x14ac:dyDescent="0.25">
      <c r="A891" t="s">
        <v>899</v>
      </c>
      <c r="B891">
        <v>0</v>
      </c>
      <c r="C891">
        <v>0</v>
      </c>
      <c r="E891" t="s">
        <v>899</v>
      </c>
      <c r="F891">
        <v>0</v>
      </c>
      <c r="G891">
        <v>0</v>
      </c>
      <c r="H891">
        <v>0</v>
      </c>
      <c r="I891">
        <v>0</v>
      </c>
    </row>
    <row r="892" spans="1:9" x14ac:dyDescent="0.25">
      <c r="A892" t="s">
        <v>900</v>
      </c>
      <c r="B892">
        <v>0</v>
      </c>
      <c r="C892">
        <v>0</v>
      </c>
      <c r="E892" t="s">
        <v>900</v>
      </c>
      <c r="F892">
        <v>0</v>
      </c>
      <c r="G892">
        <v>0</v>
      </c>
      <c r="H892">
        <v>0</v>
      </c>
      <c r="I892">
        <v>0</v>
      </c>
    </row>
    <row r="893" spans="1:9" x14ac:dyDescent="0.25">
      <c r="A893" t="s">
        <v>901</v>
      </c>
      <c r="B893">
        <v>0</v>
      </c>
      <c r="C893">
        <v>0</v>
      </c>
      <c r="E893" t="s">
        <v>901</v>
      </c>
      <c r="F893">
        <v>0</v>
      </c>
      <c r="G893">
        <v>0</v>
      </c>
      <c r="H893">
        <v>0</v>
      </c>
      <c r="I893">
        <v>0</v>
      </c>
    </row>
    <row r="894" spans="1:9" x14ac:dyDescent="0.25">
      <c r="A894" t="s">
        <v>902</v>
      </c>
      <c r="B894">
        <v>0</v>
      </c>
      <c r="C894">
        <v>0</v>
      </c>
      <c r="E894" t="s">
        <v>902</v>
      </c>
      <c r="F894">
        <v>0</v>
      </c>
      <c r="G894">
        <v>0</v>
      </c>
      <c r="H894">
        <v>0</v>
      </c>
      <c r="I894">
        <v>0</v>
      </c>
    </row>
    <row r="895" spans="1:9" x14ac:dyDescent="0.25">
      <c r="A895">
        <v>881119</v>
      </c>
      <c r="B895">
        <v>0</v>
      </c>
      <c r="C895">
        <v>0</v>
      </c>
      <c r="E895">
        <v>881119</v>
      </c>
      <c r="F895">
        <v>0</v>
      </c>
      <c r="G895">
        <v>0</v>
      </c>
      <c r="H895">
        <v>0</v>
      </c>
      <c r="I895">
        <v>0</v>
      </c>
    </row>
    <row r="896" spans="1:9" x14ac:dyDescent="0.25">
      <c r="A896" t="s">
        <v>903</v>
      </c>
      <c r="B896">
        <v>0</v>
      </c>
      <c r="C896">
        <v>0</v>
      </c>
      <c r="E896" t="s">
        <v>903</v>
      </c>
      <c r="F896">
        <v>0</v>
      </c>
      <c r="G896">
        <v>0</v>
      </c>
      <c r="H896">
        <v>0</v>
      </c>
      <c r="I896">
        <v>0</v>
      </c>
    </row>
    <row r="897" spans="1:9" x14ac:dyDescent="0.25">
      <c r="A897" t="s">
        <v>904</v>
      </c>
      <c r="B897">
        <v>0</v>
      </c>
      <c r="C897">
        <v>0</v>
      </c>
      <c r="E897" t="s">
        <v>904</v>
      </c>
      <c r="F897">
        <v>0</v>
      </c>
      <c r="G897">
        <v>0</v>
      </c>
      <c r="H897">
        <v>0</v>
      </c>
      <c r="I897">
        <v>0</v>
      </c>
    </row>
    <row r="898" spans="1:9" x14ac:dyDescent="0.25">
      <c r="A898" t="s">
        <v>894</v>
      </c>
      <c r="B898">
        <v>0</v>
      </c>
      <c r="C898">
        <v>0</v>
      </c>
      <c r="E898" t="s">
        <v>894</v>
      </c>
      <c r="F898">
        <v>0</v>
      </c>
      <c r="G898">
        <v>0</v>
      </c>
      <c r="H898">
        <v>0</v>
      </c>
      <c r="I898">
        <v>0</v>
      </c>
    </row>
    <row r="899" spans="1:9" x14ac:dyDescent="0.25">
      <c r="A899" t="s">
        <v>905</v>
      </c>
      <c r="B899">
        <v>0</v>
      </c>
      <c r="C899">
        <v>0</v>
      </c>
      <c r="E899" t="s">
        <v>905</v>
      </c>
      <c r="F899">
        <v>2</v>
      </c>
      <c r="G899">
        <v>0</v>
      </c>
      <c r="H899">
        <v>0</v>
      </c>
      <c r="I899">
        <v>0</v>
      </c>
    </row>
    <row r="900" spans="1:9" x14ac:dyDescent="0.25">
      <c r="A900" t="s">
        <v>906</v>
      </c>
      <c r="B900">
        <v>0</v>
      </c>
      <c r="C900">
        <v>0</v>
      </c>
      <c r="E900" t="s">
        <v>906</v>
      </c>
      <c r="F900">
        <v>0</v>
      </c>
      <c r="G900">
        <v>0</v>
      </c>
      <c r="H900">
        <v>0</v>
      </c>
      <c r="I900">
        <v>0</v>
      </c>
    </row>
    <row r="901" spans="1:9" x14ac:dyDescent="0.25">
      <c r="A901" t="s">
        <v>907</v>
      </c>
      <c r="B901">
        <v>0</v>
      </c>
      <c r="C901">
        <v>0</v>
      </c>
      <c r="E901" t="s">
        <v>907</v>
      </c>
      <c r="F901">
        <v>0</v>
      </c>
      <c r="G901">
        <v>0</v>
      </c>
      <c r="H901">
        <v>0</v>
      </c>
      <c r="I901">
        <v>0</v>
      </c>
    </row>
    <row r="902" spans="1:9" x14ac:dyDescent="0.25">
      <c r="A902" t="s">
        <v>286</v>
      </c>
      <c r="B902">
        <v>0</v>
      </c>
      <c r="C902">
        <v>0</v>
      </c>
      <c r="E902" t="s">
        <v>286</v>
      </c>
      <c r="F902">
        <v>0</v>
      </c>
      <c r="G902">
        <v>0</v>
      </c>
      <c r="H902">
        <v>0</v>
      </c>
      <c r="I902">
        <v>0</v>
      </c>
    </row>
    <row r="903" spans="1:9" x14ac:dyDescent="0.25">
      <c r="A903" t="s">
        <v>908</v>
      </c>
      <c r="B903">
        <v>0</v>
      </c>
      <c r="C903">
        <v>0</v>
      </c>
      <c r="E903" t="s">
        <v>908</v>
      </c>
      <c r="F903">
        <v>0</v>
      </c>
      <c r="G903">
        <v>0</v>
      </c>
      <c r="H903">
        <v>0</v>
      </c>
      <c r="I903">
        <v>0</v>
      </c>
    </row>
    <row r="904" spans="1:9" x14ac:dyDescent="0.25">
      <c r="A904" t="s">
        <v>909</v>
      </c>
      <c r="B904">
        <v>0</v>
      </c>
      <c r="C904">
        <v>0</v>
      </c>
      <c r="E904" t="s">
        <v>909</v>
      </c>
      <c r="F904">
        <v>0</v>
      </c>
      <c r="G904">
        <v>0</v>
      </c>
      <c r="H904">
        <v>0</v>
      </c>
      <c r="I904">
        <v>0</v>
      </c>
    </row>
    <row r="905" spans="1:9" x14ac:dyDescent="0.25">
      <c r="A905" t="s">
        <v>910</v>
      </c>
      <c r="B905">
        <v>0</v>
      </c>
      <c r="C905">
        <v>0</v>
      </c>
      <c r="E905" t="s">
        <v>910</v>
      </c>
      <c r="F905">
        <v>0</v>
      </c>
      <c r="G905">
        <v>0</v>
      </c>
      <c r="H905">
        <v>0</v>
      </c>
      <c r="I905">
        <v>0</v>
      </c>
    </row>
    <row r="906" spans="1:9" x14ac:dyDescent="0.25">
      <c r="A906" t="s">
        <v>911</v>
      </c>
      <c r="B906">
        <v>0</v>
      </c>
      <c r="C906">
        <v>0</v>
      </c>
      <c r="E906" t="s">
        <v>911</v>
      </c>
      <c r="F906">
        <v>0</v>
      </c>
      <c r="G906">
        <v>0</v>
      </c>
      <c r="H906">
        <v>0</v>
      </c>
      <c r="I906">
        <v>0</v>
      </c>
    </row>
    <row r="907" spans="1:9" x14ac:dyDescent="0.25">
      <c r="A907" t="s">
        <v>884</v>
      </c>
      <c r="B907">
        <v>0</v>
      </c>
      <c r="C907">
        <v>0</v>
      </c>
      <c r="E907" t="s">
        <v>884</v>
      </c>
      <c r="F907">
        <v>0</v>
      </c>
      <c r="G907">
        <v>0</v>
      </c>
      <c r="H907">
        <v>0</v>
      </c>
      <c r="I907">
        <v>0</v>
      </c>
    </row>
    <row r="908" spans="1:9" x14ac:dyDescent="0.25">
      <c r="A908" t="s">
        <v>885</v>
      </c>
      <c r="B908">
        <v>0</v>
      </c>
      <c r="C908">
        <v>0</v>
      </c>
      <c r="E908" t="s">
        <v>885</v>
      </c>
      <c r="F908">
        <v>0</v>
      </c>
      <c r="G908">
        <v>0</v>
      </c>
      <c r="H908">
        <v>0</v>
      </c>
      <c r="I908">
        <v>0</v>
      </c>
    </row>
    <row r="909" spans="1:9" x14ac:dyDescent="0.25">
      <c r="A909" t="s">
        <v>886</v>
      </c>
      <c r="B909">
        <v>0</v>
      </c>
      <c r="C909">
        <v>0</v>
      </c>
      <c r="E909" t="s">
        <v>886</v>
      </c>
      <c r="F909">
        <v>0</v>
      </c>
      <c r="G909">
        <v>0</v>
      </c>
      <c r="H909">
        <v>0</v>
      </c>
      <c r="I909">
        <v>0</v>
      </c>
    </row>
    <row r="910" spans="1:9" x14ac:dyDescent="0.25">
      <c r="A910" t="s">
        <v>887</v>
      </c>
      <c r="B910">
        <v>0</v>
      </c>
      <c r="C910">
        <v>0</v>
      </c>
      <c r="E910" t="s">
        <v>887</v>
      </c>
      <c r="F910">
        <v>0</v>
      </c>
      <c r="G910">
        <v>0</v>
      </c>
      <c r="H910">
        <v>0</v>
      </c>
      <c r="I910">
        <v>0</v>
      </c>
    </row>
    <row r="911" spans="1:9" x14ac:dyDescent="0.25">
      <c r="A911" t="s">
        <v>888</v>
      </c>
      <c r="B911">
        <v>0</v>
      </c>
      <c r="C911">
        <v>0</v>
      </c>
      <c r="E911" t="s">
        <v>888</v>
      </c>
      <c r="F911">
        <v>0</v>
      </c>
      <c r="G911">
        <v>0</v>
      </c>
      <c r="H911">
        <v>0</v>
      </c>
      <c r="I911">
        <v>0</v>
      </c>
    </row>
    <row r="912" spans="1:9" x14ac:dyDescent="0.25">
      <c r="A912">
        <v>880912</v>
      </c>
      <c r="B912">
        <v>0</v>
      </c>
      <c r="C912">
        <v>0</v>
      </c>
      <c r="E912">
        <v>880912</v>
      </c>
      <c r="F912">
        <v>0</v>
      </c>
      <c r="G912">
        <v>0</v>
      </c>
      <c r="H912">
        <v>0</v>
      </c>
      <c r="I912">
        <v>0</v>
      </c>
    </row>
    <row r="913" spans="1:9" x14ac:dyDescent="0.25">
      <c r="A913">
        <v>880946</v>
      </c>
      <c r="B913">
        <v>0</v>
      </c>
      <c r="C913">
        <v>0</v>
      </c>
      <c r="E913">
        <v>880946</v>
      </c>
      <c r="F913">
        <v>0</v>
      </c>
      <c r="G913">
        <v>0</v>
      </c>
      <c r="H913">
        <v>0</v>
      </c>
      <c r="I913">
        <v>0</v>
      </c>
    </row>
    <row r="914" spans="1:9" x14ac:dyDescent="0.25">
      <c r="A914">
        <v>874946</v>
      </c>
      <c r="B914">
        <v>0</v>
      </c>
      <c r="C914">
        <v>0</v>
      </c>
      <c r="E914">
        <v>874946</v>
      </c>
      <c r="F914">
        <v>0</v>
      </c>
      <c r="G914">
        <v>0</v>
      </c>
      <c r="H914">
        <v>0</v>
      </c>
      <c r="I914">
        <v>0</v>
      </c>
    </row>
    <row r="915" spans="1:9" x14ac:dyDescent="0.25">
      <c r="A915" t="s">
        <v>954</v>
      </c>
      <c r="B915">
        <v>0</v>
      </c>
      <c r="C915">
        <v>0</v>
      </c>
      <c r="E915" t="s">
        <v>954</v>
      </c>
      <c r="F915">
        <v>0</v>
      </c>
      <c r="G915">
        <v>0</v>
      </c>
      <c r="H915">
        <v>0</v>
      </c>
      <c r="I915">
        <v>0</v>
      </c>
    </row>
    <row r="916" spans="1:9" x14ac:dyDescent="0.25">
      <c r="A916" t="s">
        <v>955</v>
      </c>
      <c r="B916">
        <v>0</v>
      </c>
      <c r="C916">
        <v>0</v>
      </c>
      <c r="E916" t="s">
        <v>955</v>
      </c>
      <c r="F916">
        <v>0</v>
      </c>
      <c r="G916">
        <v>0</v>
      </c>
      <c r="H916">
        <v>0</v>
      </c>
      <c r="I916">
        <v>0</v>
      </c>
    </row>
    <row r="917" spans="1:9" x14ac:dyDescent="0.25">
      <c r="A917" t="s">
        <v>892</v>
      </c>
      <c r="B917">
        <v>0</v>
      </c>
      <c r="C917">
        <v>0</v>
      </c>
      <c r="E917" t="s">
        <v>892</v>
      </c>
      <c r="F917">
        <v>3</v>
      </c>
      <c r="G917">
        <v>4</v>
      </c>
      <c r="H917">
        <v>0</v>
      </c>
      <c r="I917">
        <v>0</v>
      </c>
    </row>
    <row r="918" spans="1:9" x14ac:dyDescent="0.25">
      <c r="A918" t="s">
        <v>956</v>
      </c>
      <c r="B918">
        <v>0</v>
      </c>
      <c r="C918">
        <v>0</v>
      </c>
      <c r="E918" t="s">
        <v>956</v>
      </c>
      <c r="F918">
        <v>0</v>
      </c>
      <c r="G918">
        <v>0</v>
      </c>
      <c r="H918">
        <v>0</v>
      </c>
      <c r="I918">
        <v>0</v>
      </c>
    </row>
    <row r="919" spans="1:9" x14ac:dyDescent="0.25">
      <c r="A919" t="s">
        <v>957</v>
      </c>
      <c r="B919">
        <v>0</v>
      </c>
      <c r="C919">
        <v>0</v>
      </c>
      <c r="E919" t="s">
        <v>957</v>
      </c>
      <c r="F919">
        <v>0</v>
      </c>
      <c r="G919">
        <v>0</v>
      </c>
      <c r="H919">
        <v>0</v>
      </c>
      <c r="I919">
        <v>0</v>
      </c>
    </row>
    <row r="920" spans="1:9" x14ac:dyDescent="0.25">
      <c r="A920" t="s">
        <v>960</v>
      </c>
      <c r="B920">
        <v>0</v>
      </c>
      <c r="C920">
        <v>0</v>
      </c>
      <c r="E920" t="s">
        <v>960</v>
      </c>
      <c r="F920">
        <v>0</v>
      </c>
      <c r="G920">
        <v>0</v>
      </c>
      <c r="H920">
        <v>0</v>
      </c>
      <c r="I920">
        <v>0</v>
      </c>
    </row>
    <row r="921" spans="1:9" x14ac:dyDescent="0.25">
      <c r="A921">
        <v>885120</v>
      </c>
      <c r="B921">
        <v>0</v>
      </c>
      <c r="C921">
        <v>0</v>
      </c>
      <c r="E921">
        <v>885120</v>
      </c>
      <c r="F921">
        <v>0</v>
      </c>
      <c r="G921">
        <v>0</v>
      </c>
      <c r="H921">
        <v>0</v>
      </c>
      <c r="I921">
        <v>1</v>
      </c>
    </row>
    <row r="922" spans="1:9" x14ac:dyDescent="0.25">
      <c r="A922">
        <v>885194</v>
      </c>
      <c r="B922">
        <v>0</v>
      </c>
      <c r="C922">
        <v>0</v>
      </c>
      <c r="E922">
        <v>885194</v>
      </c>
      <c r="F922">
        <v>0</v>
      </c>
      <c r="G922">
        <v>0</v>
      </c>
      <c r="H922">
        <v>0</v>
      </c>
      <c r="I922">
        <v>0</v>
      </c>
    </row>
    <row r="923" spans="1:9" x14ac:dyDescent="0.25">
      <c r="A923">
        <v>874950</v>
      </c>
      <c r="B923">
        <v>0</v>
      </c>
      <c r="C923">
        <v>0</v>
      </c>
      <c r="E923">
        <v>874950</v>
      </c>
      <c r="F923">
        <v>0</v>
      </c>
      <c r="G923">
        <v>0</v>
      </c>
      <c r="H923">
        <v>0</v>
      </c>
      <c r="I923">
        <v>0</v>
      </c>
    </row>
    <row r="924" spans="1:9" x14ac:dyDescent="0.25">
      <c r="A924">
        <v>803820</v>
      </c>
      <c r="B924">
        <v>0</v>
      </c>
      <c r="C924">
        <v>0</v>
      </c>
      <c r="E924">
        <v>803820</v>
      </c>
      <c r="F924">
        <v>0</v>
      </c>
      <c r="G924">
        <v>0</v>
      </c>
      <c r="H924">
        <v>0</v>
      </c>
      <c r="I924">
        <v>0</v>
      </c>
    </row>
    <row r="925" spans="1:9" x14ac:dyDescent="0.25">
      <c r="A925">
        <v>881285</v>
      </c>
      <c r="B925">
        <v>24</v>
      </c>
      <c r="C925">
        <v>72</v>
      </c>
      <c r="E925">
        <v>881285</v>
      </c>
      <c r="F925">
        <v>6</v>
      </c>
      <c r="G925">
        <v>11</v>
      </c>
      <c r="H925">
        <v>12</v>
      </c>
      <c r="I925">
        <v>56</v>
      </c>
    </row>
    <row r="926" spans="1:9" x14ac:dyDescent="0.25">
      <c r="A926" t="s">
        <v>965</v>
      </c>
      <c r="B926">
        <v>0</v>
      </c>
      <c r="C926">
        <v>0</v>
      </c>
      <c r="E926" t="s">
        <v>965</v>
      </c>
      <c r="F926">
        <v>0</v>
      </c>
      <c r="G926">
        <v>0</v>
      </c>
      <c r="H926">
        <v>0</v>
      </c>
      <c r="I926">
        <v>0</v>
      </c>
    </row>
    <row r="927" spans="1:9" x14ac:dyDescent="0.25">
      <c r="A927" t="s">
        <v>966</v>
      </c>
      <c r="B927">
        <v>0</v>
      </c>
      <c r="C927">
        <v>0</v>
      </c>
      <c r="E927" t="s">
        <v>966</v>
      </c>
      <c r="F927">
        <v>0</v>
      </c>
      <c r="G927">
        <v>0</v>
      </c>
      <c r="H927">
        <v>0</v>
      </c>
      <c r="I927">
        <v>0</v>
      </c>
    </row>
    <row r="928" spans="1:9" x14ac:dyDescent="0.25">
      <c r="A928" t="s">
        <v>968</v>
      </c>
      <c r="B928">
        <v>0</v>
      </c>
      <c r="C928">
        <v>0</v>
      </c>
      <c r="E928" t="s">
        <v>968</v>
      </c>
      <c r="F928">
        <v>0</v>
      </c>
      <c r="G928">
        <v>0</v>
      </c>
      <c r="H928">
        <v>0</v>
      </c>
      <c r="I928">
        <v>0</v>
      </c>
    </row>
    <row r="929" spans="1:9" x14ac:dyDescent="0.25">
      <c r="A929" t="s">
        <v>967</v>
      </c>
      <c r="B929">
        <v>0</v>
      </c>
      <c r="C929">
        <v>0</v>
      </c>
      <c r="E929" t="s">
        <v>967</v>
      </c>
      <c r="F929">
        <v>0</v>
      </c>
      <c r="G929">
        <v>0</v>
      </c>
      <c r="H929">
        <v>0</v>
      </c>
      <c r="I929">
        <v>0</v>
      </c>
    </row>
    <row r="930" spans="1:9" x14ac:dyDescent="0.25">
      <c r="A930" t="s">
        <v>969</v>
      </c>
      <c r="B930">
        <v>0</v>
      </c>
      <c r="C930">
        <v>0</v>
      </c>
      <c r="E930" t="s">
        <v>969</v>
      </c>
      <c r="F930">
        <v>0</v>
      </c>
      <c r="G930">
        <v>0</v>
      </c>
      <c r="H930">
        <v>0</v>
      </c>
      <c r="I930">
        <v>0</v>
      </c>
    </row>
    <row r="931" spans="1:9" x14ac:dyDescent="0.25">
      <c r="A931" t="s">
        <v>970</v>
      </c>
      <c r="B931">
        <v>0</v>
      </c>
      <c r="C931">
        <v>0</v>
      </c>
      <c r="E931" t="s">
        <v>970</v>
      </c>
      <c r="F931">
        <v>0</v>
      </c>
      <c r="G931">
        <v>0</v>
      </c>
      <c r="H931">
        <v>0</v>
      </c>
      <c r="I931">
        <v>0</v>
      </c>
    </row>
    <row r="932" spans="1:9" x14ac:dyDescent="0.25">
      <c r="A932" t="s">
        <v>971</v>
      </c>
      <c r="B932">
        <v>0</v>
      </c>
      <c r="C932">
        <v>0</v>
      </c>
      <c r="E932" t="s">
        <v>971</v>
      </c>
      <c r="F932">
        <v>0</v>
      </c>
      <c r="G932">
        <v>0</v>
      </c>
      <c r="H932">
        <v>0</v>
      </c>
      <c r="I932">
        <v>0</v>
      </c>
    </row>
    <row r="933" spans="1:9" x14ac:dyDescent="0.25">
      <c r="A933" t="s">
        <v>972</v>
      </c>
      <c r="B933">
        <v>0</v>
      </c>
      <c r="C933">
        <v>0</v>
      </c>
      <c r="E933" t="s">
        <v>972</v>
      </c>
      <c r="F933">
        <v>0</v>
      </c>
      <c r="G933">
        <v>0</v>
      </c>
      <c r="H933">
        <v>0</v>
      </c>
      <c r="I933">
        <v>0</v>
      </c>
    </row>
    <row r="934" spans="1:9" x14ac:dyDescent="0.25">
      <c r="A934" t="s">
        <v>973</v>
      </c>
      <c r="B934">
        <v>0</v>
      </c>
      <c r="C934">
        <v>0</v>
      </c>
      <c r="E934" t="s">
        <v>973</v>
      </c>
      <c r="F934">
        <v>0</v>
      </c>
      <c r="G934">
        <v>0</v>
      </c>
      <c r="H934">
        <v>0</v>
      </c>
      <c r="I934">
        <v>0</v>
      </c>
    </row>
    <row r="935" spans="1:9" x14ac:dyDescent="0.25">
      <c r="A935" t="s">
        <v>974</v>
      </c>
      <c r="B935">
        <v>0</v>
      </c>
      <c r="C935">
        <v>0</v>
      </c>
      <c r="E935" t="s">
        <v>974</v>
      </c>
      <c r="F935">
        <v>0</v>
      </c>
      <c r="G935">
        <v>0</v>
      </c>
      <c r="H935">
        <v>0</v>
      </c>
      <c r="I935">
        <v>0</v>
      </c>
    </row>
    <row r="936" spans="1:9" x14ac:dyDescent="0.25">
      <c r="A936" t="s">
        <v>975</v>
      </c>
      <c r="B936">
        <v>0</v>
      </c>
      <c r="C936">
        <v>0</v>
      </c>
      <c r="E936" t="s">
        <v>975</v>
      </c>
      <c r="F936">
        <v>0</v>
      </c>
      <c r="G936">
        <v>0</v>
      </c>
      <c r="H936">
        <v>0</v>
      </c>
      <c r="I936">
        <v>0</v>
      </c>
    </row>
    <row r="937" spans="1:9" x14ac:dyDescent="0.25">
      <c r="A937" t="s">
        <v>976</v>
      </c>
      <c r="B937">
        <v>0</v>
      </c>
      <c r="C937">
        <v>0</v>
      </c>
      <c r="E937" t="s">
        <v>976</v>
      </c>
      <c r="F937">
        <v>0</v>
      </c>
      <c r="G937">
        <v>0</v>
      </c>
      <c r="H937">
        <v>0</v>
      </c>
      <c r="I937">
        <v>0</v>
      </c>
    </row>
    <row r="938" spans="1:9" x14ac:dyDescent="0.25">
      <c r="A938" t="s">
        <v>977</v>
      </c>
      <c r="B938">
        <v>0</v>
      </c>
      <c r="C938">
        <v>0</v>
      </c>
      <c r="E938" t="s">
        <v>977</v>
      </c>
      <c r="F938">
        <v>0</v>
      </c>
      <c r="G938">
        <v>0</v>
      </c>
      <c r="H938">
        <v>0</v>
      </c>
      <c r="I938">
        <v>0</v>
      </c>
    </row>
    <row r="939" spans="1:9" x14ac:dyDescent="0.25">
      <c r="A939" t="s">
        <v>978</v>
      </c>
      <c r="B939">
        <v>0</v>
      </c>
      <c r="C939">
        <v>0</v>
      </c>
      <c r="E939" t="s">
        <v>978</v>
      </c>
      <c r="F939">
        <v>0</v>
      </c>
      <c r="G939">
        <v>0</v>
      </c>
      <c r="H939">
        <v>0</v>
      </c>
      <c r="I939">
        <v>0</v>
      </c>
    </row>
    <row r="940" spans="1:9" x14ac:dyDescent="0.25">
      <c r="A940" t="s">
        <v>979</v>
      </c>
      <c r="B940">
        <v>0</v>
      </c>
      <c r="C940">
        <v>0</v>
      </c>
      <c r="E940" t="s">
        <v>979</v>
      </c>
      <c r="F940">
        <v>0</v>
      </c>
      <c r="G940">
        <v>0</v>
      </c>
      <c r="H940">
        <v>0</v>
      </c>
      <c r="I940">
        <v>0</v>
      </c>
    </row>
    <row r="941" spans="1:9" x14ac:dyDescent="0.25">
      <c r="A941" t="s">
        <v>980</v>
      </c>
      <c r="B941">
        <v>0</v>
      </c>
      <c r="C941">
        <v>0</v>
      </c>
      <c r="E941" t="s">
        <v>980</v>
      </c>
      <c r="F941">
        <v>0</v>
      </c>
      <c r="G941">
        <v>0</v>
      </c>
      <c r="H941">
        <v>0</v>
      </c>
      <c r="I941">
        <v>0</v>
      </c>
    </row>
    <row r="942" spans="1:9" x14ac:dyDescent="0.25">
      <c r="A942" t="s">
        <v>984</v>
      </c>
      <c r="B942">
        <v>0</v>
      </c>
      <c r="C942">
        <v>0</v>
      </c>
      <c r="E942" t="s">
        <v>984</v>
      </c>
      <c r="F942">
        <v>0</v>
      </c>
      <c r="G942">
        <v>0</v>
      </c>
      <c r="H942">
        <v>0</v>
      </c>
      <c r="I942">
        <v>0</v>
      </c>
    </row>
    <row r="943" spans="1:9" x14ac:dyDescent="0.25">
      <c r="A943" t="s">
        <v>985</v>
      </c>
      <c r="B943">
        <v>0</v>
      </c>
      <c r="C943">
        <v>0</v>
      </c>
      <c r="E943" t="s">
        <v>985</v>
      </c>
      <c r="F943">
        <v>0</v>
      </c>
      <c r="G943">
        <v>0</v>
      </c>
      <c r="H943">
        <v>0</v>
      </c>
      <c r="I943">
        <v>0</v>
      </c>
    </row>
    <row r="944" spans="1:9" x14ac:dyDescent="0.25">
      <c r="A944" t="s">
        <v>986</v>
      </c>
      <c r="B944">
        <v>0</v>
      </c>
      <c r="C944">
        <v>0</v>
      </c>
      <c r="E944" t="s">
        <v>986</v>
      </c>
      <c r="F944">
        <v>0</v>
      </c>
      <c r="G944">
        <v>0</v>
      </c>
      <c r="H944">
        <v>0</v>
      </c>
      <c r="I944">
        <v>0</v>
      </c>
    </row>
    <row r="945" spans="1:9" x14ac:dyDescent="0.25">
      <c r="A945" t="s">
        <v>987</v>
      </c>
      <c r="B945">
        <v>0</v>
      </c>
      <c r="C945">
        <v>0</v>
      </c>
      <c r="E945" t="s">
        <v>987</v>
      </c>
      <c r="F945">
        <v>0</v>
      </c>
      <c r="G945">
        <v>0</v>
      </c>
      <c r="H945">
        <v>0</v>
      </c>
      <c r="I945">
        <v>0</v>
      </c>
    </row>
    <row r="946" spans="1:9" x14ac:dyDescent="0.25">
      <c r="A946" t="s">
        <v>988</v>
      </c>
      <c r="B946">
        <v>0</v>
      </c>
      <c r="C946">
        <v>0</v>
      </c>
      <c r="E946" t="s">
        <v>988</v>
      </c>
      <c r="F946">
        <v>0</v>
      </c>
      <c r="G946">
        <v>0</v>
      </c>
      <c r="H946">
        <v>0</v>
      </c>
      <c r="I946">
        <v>0</v>
      </c>
    </row>
    <row r="947" spans="1:9" x14ac:dyDescent="0.25">
      <c r="A947" t="s">
        <v>989</v>
      </c>
      <c r="B947">
        <v>0</v>
      </c>
      <c r="C947">
        <v>0</v>
      </c>
      <c r="E947" t="s">
        <v>989</v>
      </c>
      <c r="F947">
        <v>0</v>
      </c>
      <c r="G947">
        <v>0</v>
      </c>
      <c r="H947">
        <v>0</v>
      </c>
      <c r="I947">
        <v>0</v>
      </c>
    </row>
    <row r="948" spans="1:9" x14ac:dyDescent="0.25">
      <c r="A948" t="s">
        <v>990</v>
      </c>
      <c r="B948">
        <v>0</v>
      </c>
      <c r="C948">
        <v>0</v>
      </c>
      <c r="E948" t="s">
        <v>990</v>
      </c>
      <c r="F948">
        <v>0</v>
      </c>
      <c r="G948">
        <v>0</v>
      </c>
      <c r="H948">
        <v>0</v>
      </c>
      <c r="I948">
        <v>0</v>
      </c>
    </row>
    <row r="949" spans="1:9" x14ac:dyDescent="0.25">
      <c r="A949">
        <v>881568</v>
      </c>
      <c r="B949">
        <v>0</v>
      </c>
      <c r="C949">
        <v>0</v>
      </c>
      <c r="E949">
        <v>881568</v>
      </c>
      <c r="F949">
        <v>0</v>
      </c>
      <c r="G949">
        <v>0</v>
      </c>
      <c r="H949">
        <v>0</v>
      </c>
      <c r="I949">
        <v>0</v>
      </c>
    </row>
    <row r="950" spans="1:9" x14ac:dyDescent="0.25">
      <c r="A950">
        <v>550001</v>
      </c>
      <c r="B950">
        <v>0</v>
      </c>
      <c r="C950">
        <v>0</v>
      </c>
      <c r="E950">
        <v>550001</v>
      </c>
      <c r="F950">
        <v>0</v>
      </c>
      <c r="G950">
        <v>0</v>
      </c>
      <c r="H950">
        <v>0</v>
      </c>
      <c r="I950">
        <v>0</v>
      </c>
    </row>
    <row r="951" spans="1:9" x14ac:dyDescent="0.25">
      <c r="A951">
        <v>450001</v>
      </c>
      <c r="B951">
        <v>0</v>
      </c>
      <c r="C951">
        <v>0</v>
      </c>
      <c r="E951">
        <v>450001</v>
      </c>
      <c r="F951">
        <v>0</v>
      </c>
      <c r="G951">
        <v>0</v>
      </c>
      <c r="H951">
        <v>0</v>
      </c>
      <c r="I951">
        <v>0</v>
      </c>
    </row>
    <row r="952" spans="1:9" x14ac:dyDescent="0.25">
      <c r="A952">
        <v>450013</v>
      </c>
      <c r="B952">
        <v>525</v>
      </c>
      <c r="C952">
        <v>640</v>
      </c>
      <c r="E952">
        <v>450013</v>
      </c>
      <c r="F952">
        <v>462</v>
      </c>
      <c r="G952">
        <v>456</v>
      </c>
      <c r="H952">
        <v>681</v>
      </c>
      <c r="I952">
        <v>957</v>
      </c>
    </row>
    <row r="953" spans="1:9" x14ac:dyDescent="0.25">
      <c r="A953">
        <v>450012</v>
      </c>
      <c r="B953">
        <v>14</v>
      </c>
      <c r="C953">
        <v>20</v>
      </c>
      <c r="E953">
        <v>450012</v>
      </c>
      <c r="F953">
        <v>36</v>
      </c>
      <c r="G953">
        <v>24</v>
      </c>
      <c r="H953">
        <v>34</v>
      </c>
      <c r="I953">
        <v>4</v>
      </c>
    </row>
    <row r="954" spans="1:9" x14ac:dyDescent="0.25">
      <c r="A954" t="s">
        <v>1002</v>
      </c>
      <c r="B954">
        <v>0</v>
      </c>
      <c r="C954">
        <v>0</v>
      </c>
      <c r="E954" t="s">
        <v>1002</v>
      </c>
      <c r="F954">
        <v>0</v>
      </c>
      <c r="G954">
        <v>0</v>
      </c>
      <c r="H954">
        <v>0</v>
      </c>
      <c r="I954">
        <v>0</v>
      </c>
    </row>
    <row r="955" spans="1:9" x14ac:dyDescent="0.25">
      <c r="A955" t="s">
        <v>1003</v>
      </c>
      <c r="B955">
        <v>0</v>
      </c>
      <c r="C955">
        <v>0</v>
      </c>
      <c r="E955" t="s">
        <v>1003</v>
      </c>
      <c r="F955">
        <v>0</v>
      </c>
      <c r="G955">
        <v>0</v>
      </c>
      <c r="H955">
        <v>0</v>
      </c>
      <c r="I955">
        <v>0</v>
      </c>
    </row>
    <row r="956" spans="1:9" x14ac:dyDescent="0.25">
      <c r="A956">
        <v>887715</v>
      </c>
      <c r="B956">
        <v>28</v>
      </c>
      <c r="C956">
        <v>13</v>
      </c>
      <c r="E956">
        <v>887715</v>
      </c>
      <c r="F956">
        <v>20</v>
      </c>
      <c r="G956">
        <v>5</v>
      </c>
      <c r="H956">
        <v>12</v>
      </c>
      <c r="I956">
        <v>1</v>
      </c>
    </row>
    <row r="957" spans="1:9" x14ac:dyDescent="0.25">
      <c r="A957">
        <v>887517</v>
      </c>
      <c r="B957">
        <v>4</v>
      </c>
      <c r="C957">
        <v>13</v>
      </c>
      <c r="E957">
        <v>887517</v>
      </c>
      <c r="F957">
        <v>11</v>
      </c>
      <c r="G957">
        <v>13</v>
      </c>
      <c r="H957">
        <v>2</v>
      </c>
      <c r="I957">
        <v>2</v>
      </c>
    </row>
    <row r="958" spans="1:9" x14ac:dyDescent="0.25">
      <c r="A958" t="s">
        <v>1007</v>
      </c>
      <c r="B958">
        <v>0</v>
      </c>
      <c r="C958">
        <v>0</v>
      </c>
      <c r="E958" t="s">
        <v>1007</v>
      </c>
      <c r="F958">
        <v>0</v>
      </c>
      <c r="G958">
        <v>0</v>
      </c>
      <c r="H958">
        <v>0</v>
      </c>
      <c r="I958">
        <v>0</v>
      </c>
    </row>
    <row r="959" spans="1:9" x14ac:dyDescent="0.25">
      <c r="A959">
        <v>150035</v>
      </c>
      <c r="B959">
        <v>18</v>
      </c>
      <c r="C959">
        <v>7</v>
      </c>
      <c r="E959">
        <v>150035</v>
      </c>
      <c r="F959">
        <v>18</v>
      </c>
      <c r="G959">
        <v>27</v>
      </c>
      <c r="H959">
        <v>29</v>
      </c>
      <c r="I959">
        <v>15</v>
      </c>
    </row>
    <row r="960" spans="1:9" x14ac:dyDescent="0.25">
      <c r="A960" t="s">
        <v>1008</v>
      </c>
      <c r="B960">
        <v>0</v>
      </c>
      <c r="C960">
        <v>0</v>
      </c>
      <c r="E960" t="s">
        <v>1008</v>
      </c>
      <c r="F960">
        <v>0</v>
      </c>
      <c r="G960">
        <v>0</v>
      </c>
      <c r="H960">
        <v>0</v>
      </c>
      <c r="I960">
        <v>0</v>
      </c>
    </row>
    <row r="961" spans="1:9" x14ac:dyDescent="0.25">
      <c r="A961" t="s">
        <v>1009</v>
      </c>
      <c r="B961">
        <v>0</v>
      </c>
      <c r="C961">
        <v>0</v>
      </c>
      <c r="E961" t="s">
        <v>1009</v>
      </c>
      <c r="F961">
        <v>0</v>
      </c>
      <c r="G961">
        <v>0</v>
      </c>
      <c r="H961">
        <v>0</v>
      </c>
      <c r="I961">
        <v>0</v>
      </c>
    </row>
    <row r="962" spans="1:9" x14ac:dyDescent="0.25">
      <c r="A962" t="s">
        <v>1010</v>
      </c>
      <c r="B962">
        <v>1</v>
      </c>
      <c r="C962">
        <v>0</v>
      </c>
      <c r="E962" t="s">
        <v>1010</v>
      </c>
      <c r="F962">
        <v>1</v>
      </c>
      <c r="G962">
        <v>0</v>
      </c>
      <c r="H962">
        <v>0</v>
      </c>
      <c r="I962">
        <v>1</v>
      </c>
    </row>
    <row r="963" spans="1:9" x14ac:dyDescent="0.25">
      <c r="A963" t="s">
        <v>1011</v>
      </c>
      <c r="B963">
        <v>0</v>
      </c>
      <c r="C963">
        <v>0</v>
      </c>
      <c r="E963" t="s">
        <v>1011</v>
      </c>
      <c r="F963">
        <v>0</v>
      </c>
      <c r="G963">
        <v>0</v>
      </c>
      <c r="H963">
        <v>0</v>
      </c>
      <c r="I963">
        <v>0</v>
      </c>
    </row>
    <row r="964" spans="1:9" x14ac:dyDescent="0.25">
      <c r="A964" t="s">
        <v>1014</v>
      </c>
      <c r="B964">
        <v>1154</v>
      </c>
      <c r="C964">
        <v>2056</v>
      </c>
      <c r="E964" t="s">
        <v>1014</v>
      </c>
      <c r="F964">
        <v>994</v>
      </c>
      <c r="G964">
        <v>1549</v>
      </c>
      <c r="H964">
        <v>1123</v>
      </c>
      <c r="I964">
        <v>830</v>
      </c>
    </row>
    <row r="965" spans="1:9" x14ac:dyDescent="0.25">
      <c r="A965" t="s">
        <v>1015</v>
      </c>
      <c r="B965">
        <v>714</v>
      </c>
      <c r="C965">
        <v>1470</v>
      </c>
      <c r="E965" t="s">
        <v>1015</v>
      </c>
      <c r="F965">
        <v>316</v>
      </c>
      <c r="G965">
        <v>585</v>
      </c>
      <c r="H965">
        <v>746</v>
      </c>
      <c r="I965">
        <v>486</v>
      </c>
    </row>
    <row r="966" spans="1:9" x14ac:dyDescent="0.25">
      <c r="A966" t="s">
        <v>1016</v>
      </c>
      <c r="B966">
        <v>214</v>
      </c>
      <c r="C966">
        <v>174</v>
      </c>
      <c r="E966" t="s">
        <v>1016</v>
      </c>
      <c r="F966">
        <v>161</v>
      </c>
      <c r="G966">
        <v>299</v>
      </c>
      <c r="H966">
        <v>226</v>
      </c>
      <c r="I966">
        <v>60</v>
      </c>
    </row>
    <row r="967" spans="1:9" x14ac:dyDescent="0.25">
      <c r="A967" t="s">
        <v>1017</v>
      </c>
      <c r="B967">
        <v>110</v>
      </c>
      <c r="C967">
        <v>220</v>
      </c>
      <c r="E967" t="s">
        <v>1017</v>
      </c>
      <c r="F967">
        <v>59</v>
      </c>
      <c r="G967">
        <v>94</v>
      </c>
      <c r="H967">
        <v>90</v>
      </c>
      <c r="I967">
        <v>72</v>
      </c>
    </row>
    <row r="968" spans="1:9" x14ac:dyDescent="0.25">
      <c r="A968" t="s">
        <v>1018</v>
      </c>
      <c r="B968">
        <v>4</v>
      </c>
      <c r="C968">
        <v>0</v>
      </c>
      <c r="E968" t="s">
        <v>1018</v>
      </c>
      <c r="F968">
        <v>0</v>
      </c>
      <c r="G968">
        <v>0</v>
      </c>
      <c r="H968">
        <v>11</v>
      </c>
      <c r="I968">
        <v>1</v>
      </c>
    </row>
    <row r="969" spans="1:9" x14ac:dyDescent="0.25">
      <c r="A969" t="s">
        <v>1019</v>
      </c>
      <c r="B969">
        <v>8</v>
      </c>
      <c r="C969">
        <v>6</v>
      </c>
      <c r="E969" t="s">
        <v>1019</v>
      </c>
      <c r="F969">
        <v>6</v>
      </c>
      <c r="G969">
        <v>13</v>
      </c>
      <c r="H969">
        <v>25</v>
      </c>
      <c r="I969">
        <v>5</v>
      </c>
    </row>
    <row r="970" spans="1:9" x14ac:dyDescent="0.25">
      <c r="A970" t="s">
        <v>1020</v>
      </c>
      <c r="B970">
        <v>17</v>
      </c>
      <c r="C970">
        <v>20</v>
      </c>
      <c r="E970" t="s">
        <v>1020</v>
      </c>
      <c r="F970">
        <v>0</v>
      </c>
      <c r="G970">
        <v>12</v>
      </c>
      <c r="H970">
        <v>2</v>
      </c>
      <c r="I970">
        <v>10</v>
      </c>
    </row>
    <row r="971" spans="1:9" x14ac:dyDescent="0.25">
      <c r="A971" t="s">
        <v>1021</v>
      </c>
      <c r="B971">
        <v>0</v>
      </c>
      <c r="C971">
        <v>0</v>
      </c>
      <c r="E971" t="s">
        <v>1021</v>
      </c>
      <c r="F971">
        <v>0</v>
      </c>
      <c r="G971">
        <v>0</v>
      </c>
      <c r="H971">
        <v>2</v>
      </c>
      <c r="I971">
        <v>0</v>
      </c>
    </row>
    <row r="972" spans="1:9" x14ac:dyDescent="0.25">
      <c r="A972" t="s">
        <v>1022</v>
      </c>
      <c r="B972">
        <v>0</v>
      </c>
      <c r="C972">
        <v>0</v>
      </c>
      <c r="E972" t="s">
        <v>1022</v>
      </c>
      <c r="F972">
        <v>2</v>
      </c>
      <c r="G972">
        <v>1</v>
      </c>
      <c r="H972">
        <v>0</v>
      </c>
      <c r="I972">
        <v>12</v>
      </c>
    </row>
    <row r="973" spans="1:9" x14ac:dyDescent="0.25">
      <c r="A973" t="s">
        <v>1023</v>
      </c>
      <c r="B973">
        <v>0</v>
      </c>
      <c r="C973">
        <v>0</v>
      </c>
      <c r="E973" t="s">
        <v>1023</v>
      </c>
      <c r="F973">
        <v>0</v>
      </c>
      <c r="G973">
        <v>1</v>
      </c>
      <c r="H973">
        <v>1</v>
      </c>
      <c r="I973">
        <v>1</v>
      </c>
    </row>
    <row r="974" spans="1:9" x14ac:dyDescent="0.25">
      <c r="A974" t="s">
        <v>1024</v>
      </c>
      <c r="B974">
        <v>0</v>
      </c>
      <c r="C974">
        <v>0</v>
      </c>
      <c r="E974" t="s">
        <v>1024</v>
      </c>
      <c r="F974">
        <v>0</v>
      </c>
      <c r="G974">
        <v>0</v>
      </c>
      <c r="H974">
        <v>0</v>
      </c>
      <c r="I974">
        <v>0</v>
      </c>
    </row>
    <row r="975" spans="1:9" x14ac:dyDescent="0.25">
      <c r="A975" t="s">
        <v>1025</v>
      </c>
      <c r="B975">
        <v>0</v>
      </c>
      <c r="C975">
        <v>0</v>
      </c>
      <c r="E975" t="s">
        <v>1025</v>
      </c>
      <c r="F975">
        <v>0</v>
      </c>
      <c r="G975">
        <v>0</v>
      </c>
      <c r="H975">
        <v>0</v>
      </c>
      <c r="I975">
        <v>0</v>
      </c>
    </row>
    <row r="976" spans="1:9" x14ac:dyDescent="0.25">
      <c r="A976" t="s">
        <v>1026</v>
      </c>
      <c r="B976">
        <v>0</v>
      </c>
      <c r="C976">
        <v>0</v>
      </c>
      <c r="E976" t="s">
        <v>1026</v>
      </c>
      <c r="F976">
        <v>0</v>
      </c>
      <c r="G976">
        <v>0</v>
      </c>
      <c r="H976">
        <v>0</v>
      </c>
      <c r="I976">
        <v>0</v>
      </c>
    </row>
    <row r="977" spans="1:9" x14ac:dyDescent="0.25">
      <c r="A977">
        <v>450016</v>
      </c>
      <c r="B977">
        <v>0</v>
      </c>
      <c r="C977">
        <v>0</v>
      </c>
      <c r="E977">
        <v>450016</v>
      </c>
      <c r="F977">
        <v>0</v>
      </c>
      <c r="G977">
        <v>0</v>
      </c>
      <c r="H977">
        <v>0</v>
      </c>
      <c r="I977">
        <v>0</v>
      </c>
    </row>
    <row r="978" spans="1:9" x14ac:dyDescent="0.25">
      <c r="A978" t="s">
        <v>1027</v>
      </c>
      <c r="B978">
        <v>0</v>
      </c>
      <c r="C978">
        <v>0</v>
      </c>
      <c r="E978" t="s">
        <v>1027</v>
      </c>
      <c r="F978">
        <v>0</v>
      </c>
      <c r="G978">
        <v>0</v>
      </c>
      <c r="H978">
        <v>0</v>
      </c>
      <c r="I978">
        <v>0</v>
      </c>
    </row>
    <row r="979" spans="1:9" x14ac:dyDescent="0.25">
      <c r="A979" t="s">
        <v>1028</v>
      </c>
      <c r="B979">
        <v>0</v>
      </c>
      <c r="C979">
        <v>0</v>
      </c>
      <c r="E979" t="s">
        <v>1028</v>
      </c>
      <c r="F979">
        <v>0</v>
      </c>
      <c r="G979">
        <v>0</v>
      </c>
      <c r="H979">
        <v>0</v>
      </c>
      <c r="I979">
        <v>0</v>
      </c>
    </row>
    <row r="980" spans="1:9" x14ac:dyDescent="0.25">
      <c r="A980" t="s">
        <v>1029</v>
      </c>
      <c r="B980">
        <v>0</v>
      </c>
      <c r="C980">
        <v>0</v>
      </c>
      <c r="E980" t="s">
        <v>1029</v>
      </c>
      <c r="F980">
        <v>0</v>
      </c>
      <c r="G980">
        <v>0</v>
      </c>
      <c r="H980">
        <v>0</v>
      </c>
      <c r="I980">
        <v>0</v>
      </c>
    </row>
    <row r="981" spans="1:9" x14ac:dyDescent="0.25">
      <c r="A981" t="s">
        <v>1030</v>
      </c>
      <c r="B981">
        <v>0</v>
      </c>
      <c r="C981">
        <v>0</v>
      </c>
      <c r="E981" t="s">
        <v>1030</v>
      </c>
      <c r="F981">
        <v>0</v>
      </c>
      <c r="G981">
        <v>1</v>
      </c>
      <c r="H981">
        <v>0</v>
      </c>
      <c r="I981">
        <v>0</v>
      </c>
    </row>
    <row r="982" spans="1:9" x14ac:dyDescent="0.25">
      <c r="A982" t="s">
        <v>1031</v>
      </c>
      <c r="B982">
        <v>0</v>
      </c>
      <c r="C982">
        <v>0</v>
      </c>
      <c r="E982" t="s">
        <v>1031</v>
      </c>
      <c r="F982">
        <v>0</v>
      </c>
      <c r="G982">
        <v>0</v>
      </c>
      <c r="H982">
        <v>0</v>
      </c>
      <c r="I982">
        <v>0</v>
      </c>
    </row>
    <row r="983" spans="1:9" x14ac:dyDescent="0.25">
      <c r="A983" t="s">
        <v>1032</v>
      </c>
      <c r="B983">
        <v>0</v>
      </c>
      <c r="C983">
        <v>0</v>
      </c>
      <c r="E983" t="s">
        <v>1032</v>
      </c>
      <c r="F983">
        <v>0</v>
      </c>
      <c r="G983">
        <v>0</v>
      </c>
      <c r="H983">
        <v>0</v>
      </c>
      <c r="I983">
        <v>0</v>
      </c>
    </row>
    <row r="984" spans="1:9" x14ac:dyDescent="0.25">
      <c r="A984" t="s">
        <v>1033</v>
      </c>
      <c r="B984">
        <v>0</v>
      </c>
      <c r="C984">
        <v>0</v>
      </c>
      <c r="E984" t="s">
        <v>1033</v>
      </c>
      <c r="F984">
        <v>0</v>
      </c>
      <c r="G984">
        <v>0</v>
      </c>
      <c r="H984">
        <v>0</v>
      </c>
      <c r="I984">
        <v>0</v>
      </c>
    </row>
    <row r="985" spans="1:9" x14ac:dyDescent="0.25">
      <c r="A985" t="s">
        <v>1034</v>
      </c>
      <c r="B985">
        <v>0</v>
      </c>
      <c r="C985">
        <v>1</v>
      </c>
      <c r="E985" t="s">
        <v>1034</v>
      </c>
      <c r="F985">
        <v>0</v>
      </c>
      <c r="G985">
        <v>1</v>
      </c>
      <c r="H985">
        <v>0</v>
      </c>
      <c r="I985">
        <v>1</v>
      </c>
    </row>
    <row r="986" spans="1:9" x14ac:dyDescent="0.25">
      <c r="A986">
        <v>869084</v>
      </c>
      <c r="B986">
        <v>51</v>
      </c>
      <c r="C986">
        <v>69</v>
      </c>
      <c r="E986">
        <v>869084</v>
      </c>
      <c r="F986">
        <v>410</v>
      </c>
      <c r="G986">
        <v>274</v>
      </c>
      <c r="H986">
        <v>106</v>
      </c>
      <c r="I986">
        <v>112</v>
      </c>
    </row>
    <row r="987" spans="1:9" x14ac:dyDescent="0.25">
      <c r="A987" t="s">
        <v>1037</v>
      </c>
      <c r="B987">
        <v>0</v>
      </c>
      <c r="C987">
        <v>0</v>
      </c>
      <c r="E987" t="s">
        <v>1037</v>
      </c>
      <c r="F987">
        <v>0</v>
      </c>
      <c r="G987">
        <v>0</v>
      </c>
      <c r="H987">
        <v>0</v>
      </c>
      <c r="I987">
        <v>0</v>
      </c>
    </row>
    <row r="988" spans="1:9" x14ac:dyDescent="0.25">
      <c r="A988" t="s">
        <v>1038</v>
      </c>
      <c r="B988">
        <v>237</v>
      </c>
      <c r="C988">
        <v>309</v>
      </c>
      <c r="E988" t="s">
        <v>1038</v>
      </c>
      <c r="F988">
        <v>37</v>
      </c>
      <c r="G988">
        <v>139</v>
      </c>
      <c r="H988">
        <v>138</v>
      </c>
      <c r="I988">
        <v>102</v>
      </c>
    </row>
    <row r="989" spans="1:9" x14ac:dyDescent="0.25">
      <c r="A989" t="s">
        <v>1039</v>
      </c>
      <c r="B989">
        <v>0</v>
      </c>
      <c r="C989">
        <v>0</v>
      </c>
      <c r="E989" t="s">
        <v>1039</v>
      </c>
      <c r="F989">
        <v>0</v>
      </c>
      <c r="G989">
        <v>12</v>
      </c>
      <c r="H989">
        <v>0</v>
      </c>
      <c r="I989">
        <v>0</v>
      </c>
    </row>
    <row r="990" spans="1:9" x14ac:dyDescent="0.25">
      <c r="A990" t="s">
        <v>1040</v>
      </c>
      <c r="B990">
        <v>0</v>
      </c>
      <c r="C990">
        <v>2</v>
      </c>
      <c r="E990" t="s">
        <v>1040</v>
      </c>
      <c r="F990">
        <v>0</v>
      </c>
      <c r="G990">
        <v>0</v>
      </c>
      <c r="H990">
        <v>3</v>
      </c>
      <c r="I990">
        <v>0</v>
      </c>
    </row>
    <row r="991" spans="1:9" x14ac:dyDescent="0.25">
      <c r="A991" t="s">
        <v>1041</v>
      </c>
      <c r="B991">
        <v>0</v>
      </c>
      <c r="C991">
        <v>24</v>
      </c>
      <c r="E991" t="s">
        <v>1041</v>
      </c>
      <c r="F991">
        <v>25</v>
      </c>
      <c r="G991">
        <v>36</v>
      </c>
      <c r="H991">
        <v>12</v>
      </c>
      <c r="I991">
        <v>24</v>
      </c>
    </row>
    <row r="992" spans="1:9" x14ac:dyDescent="0.25">
      <c r="A992" t="s">
        <v>1042</v>
      </c>
      <c r="B992">
        <v>0</v>
      </c>
      <c r="C992">
        <v>2</v>
      </c>
      <c r="E992" t="s">
        <v>1042</v>
      </c>
      <c r="F992">
        <v>0</v>
      </c>
      <c r="G992">
        <v>3</v>
      </c>
      <c r="H992">
        <v>0</v>
      </c>
      <c r="I992">
        <v>0</v>
      </c>
    </row>
    <row r="993" spans="1:9" x14ac:dyDescent="0.25">
      <c r="A993" t="s">
        <v>1043</v>
      </c>
      <c r="B993">
        <v>0</v>
      </c>
      <c r="C993">
        <v>0</v>
      </c>
      <c r="E993" t="s">
        <v>1043</v>
      </c>
      <c r="F993">
        <v>0</v>
      </c>
      <c r="G993">
        <v>0</v>
      </c>
      <c r="H993">
        <v>0</v>
      </c>
      <c r="I993">
        <v>0</v>
      </c>
    </row>
    <row r="994" spans="1:9" x14ac:dyDescent="0.25">
      <c r="A994" t="s">
        <v>1044</v>
      </c>
      <c r="B994">
        <v>1</v>
      </c>
      <c r="C994">
        <v>0</v>
      </c>
      <c r="E994" t="s">
        <v>1044</v>
      </c>
      <c r="F994">
        <v>1</v>
      </c>
      <c r="G994">
        <v>12</v>
      </c>
      <c r="H994">
        <v>1</v>
      </c>
      <c r="I994">
        <v>0</v>
      </c>
    </row>
    <row r="995" spans="1:9" x14ac:dyDescent="0.25">
      <c r="A995" t="s">
        <v>1045</v>
      </c>
      <c r="B995">
        <v>0</v>
      </c>
      <c r="C995">
        <v>0</v>
      </c>
      <c r="E995" t="s">
        <v>1045</v>
      </c>
      <c r="F995">
        <v>0</v>
      </c>
      <c r="G995">
        <v>0</v>
      </c>
      <c r="H995">
        <v>2</v>
      </c>
      <c r="I995">
        <v>0</v>
      </c>
    </row>
    <row r="996" spans="1:9" x14ac:dyDescent="0.25">
      <c r="A996">
        <v>887716</v>
      </c>
      <c r="B996">
        <v>60</v>
      </c>
      <c r="C996">
        <v>65</v>
      </c>
      <c r="E996">
        <v>887716</v>
      </c>
      <c r="F996">
        <v>41</v>
      </c>
      <c r="G996">
        <v>73</v>
      </c>
      <c r="H996">
        <v>55</v>
      </c>
      <c r="I996">
        <v>126</v>
      </c>
    </row>
    <row r="997" spans="1:9" x14ac:dyDescent="0.25">
      <c r="A997" t="s">
        <v>1049</v>
      </c>
      <c r="B997">
        <v>0</v>
      </c>
      <c r="C997">
        <v>0</v>
      </c>
      <c r="E997" t="s">
        <v>1049</v>
      </c>
      <c r="F997">
        <v>0</v>
      </c>
      <c r="G997">
        <v>0</v>
      </c>
      <c r="H997">
        <v>0</v>
      </c>
      <c r="I997">
        <v>0</v>
      </c>
    </row>
    <row r="998" spans="1:9" x14ac:dyDescent="0.25">
      <c r="A998" t="s">
        <v>882</v>
      </c>
      <c r="B998">
        <v>0</v>
      </c>
      <c r="C998">
        <v>0</v>
      </c>
      <c r="E998" t="s">
        <v>882</v>
      </c>
      <c r="F998">
        <v>0</v>
      </c>
      <c r="G998">
        <v>0</v>
      </c>
      <c r="H998">
        <v>0</v>
      </c>
      <c r="I998">
        <v>0</v>
      </c>
    </row>
    <row r="999" spans="1:9" x14ac:dyDescent="0.25">
      <c r="A999" t="s">
        <v>883</v>
      </c>
      <c r="B999">
        <v>0</v>
      </c>
      <c r="C999">
        <v>0</v>
      </c>
      <c r="E999" t="s">
        <v>883</v>
      </c>
      <c r="F999">
        <v>0</v>
      </c>
      <c r="G999">
        <v>0</v>
      </c>
      <c r="H999">
        <v>0</v>
      </c>
      <c r="I999">
        <v>0</v>
      </c>
    </row>
    <row r="1000" spans="1:9" x14ac:dyDescent="0.25">
      <c r="A1000" t="s">
        <v>1051</v>
      </c>
      <c r="B1000">
        <v>0</v>
      </c>
      <c r="C1000">
        <v>0</v>
      </c>
      <c r="E1000" t="s">
        <v>1051</v>
      </c>
      <c r="F1000">
        <v>0</v>
      </c>
      <c r="G1000">
        <v>0</v>
      </c>
      <c r="H1000">
        <v>0</v>
      </c>
      <c r="I1000">
        <v>0</v>
      </c>
    </row>
    <row r="1001" spans="1:9" x14ac:dyDescent="0.25">
      <c r="A1001" t="s">
        <v>1052</v>
      </c>
      <c r="B1001">
        <v>0</v>
      </c>
      <c r="C1001">
        <v>0</v>
      </c>
      <c r="E1001" t="s">
        <v>1052</v>
      </c>
      <c r="F1001">
        <v>0</v>
      </c>
      <c r="G1001">
        <v>0</v>
      </c>
      <c r="H1001">
        <v>0</v>
      </c>
      <c r="I1001">
        <v>0</v>
      </c>
    </row>
    <row r="1002" spans="1:9" x14ac:dyDescent="0.25">
      <c r="A1002">
        <v>888811</v>
      </c>
      <c r="B1002">
        <v>39</v>
      </c>
      <c r="C1002">
        <v>47</v>
      </c>
      <c r="E1002">
        <v>888811</v>
      </c>
      <c r="F1002">
        <v>13</v>
      </c>
      <c r="G1002">
        <v>34</v>
      </c>
      <c r="H1002">
        <v>66</v>
      </c>
      <c r="I1002">
        <v>47</v>
      </c>
    </row>
    <row r="1003" spans="1:9" x14ac:dyDescent="0.25">
      <c r="A1003">
        <v>888770</v>
      </c>
      <c r="B1003">
        <v>48</v>
      </c>
      <c r="C1003">
        <v>111</v>
      </c>
      <c r="E1003">
        <v>888770</v>
      </c>
      <c r="F1003">
        <v>39</v>
      </c>
      <c r="G1003">
        <v>68</v>
      </c>
      <c r="H1003">
        <v>128</v>
      </c>
      <c r="I1003">
        <v>34</v>
      </c>
    </row>
    <row r="1004" spans="1:9" x14ac:dyDescent="0.25">
      <c r="A1004">
        <v>881166</v>
      </c>
      <c r="B1004">
        <v>0</v>
      </c>
      <c r="C1004">
        <v>0</v>
      </c>
      <c r="E1004">
        <v>881166</v>
      </c>
      <c r="F1004">
        <v>0</v>
      </c>
      <c r="G1004">
        <v>0</v>
      </c>
      <c r="H1004">
        <v>0</v>
      </c>
      <c r="I1004">
        <v>0</v>
      </c>
    </row>
    <row r="1005" spans="1:9" x14ac:dyDescent="0.25">
      <c r="A1005" t="s">
        <v>1061</v>
      </c>
      <c r="B1005">
        <v>0</v>
      </c>
      <c r="C1005">
        <v>0</v>
      </c>
      <c r="E1005" t="s">
        <v>1061</v>
      </c>
      <c r="F1005">
        <v>0</v>
      </c>
      <c r="G1005">
        <v>0</v>
      </c>
      <c r="H1005">
        <v>0</v>
      </c>
      <c r="I1005">
        <v>0</v>
      </c>
    </row>
    <row r="1006" spans="1:9" x14ac:dyDescent="0.25">
      <c r="A1006">
        <v>300047</v>
      </c>
      <c r="B1006">
        <v>0</v>
      </c>
      <c r="C1006">
        <v>0</v>
      </c>
      <c r="E1006">
        <v>300047</v>
      </c>
      <c r="F1006">
        <v>0</v>
      </c>
      <c r="G1006">
        <v>0</v>
      </c>
      <c r="H1006">
        <v>0</v>
      </c>
      <c r="I1006">
        <v>0</v>
      </c>
    </row>
    <row r="1007" spans="1:9" x14ac:dyDescent="0.25">
      <c r="A1007">
        <v>26560163</v>
      </c>
      <c r="B1007">
        <v>0</v>
      </c>
      <c r="C1007">
        <v>0</v>
      </c>
      <c r="E1007">
        <v>26560163</v>
      </c>
      <c r="F1007">
        <v>0</v>
      </c>
      <c r="G1007">
        <v>0</v>
      </c>
      <c r="H1007">
        <v>0</v>
      </c>
      <c r="I1007">
        <v>0</v>
      </c>
    </row>
    <row r="1008" spans="1:9" x14ac:dyDescent="0.25">
      <c r="A1008" t="s">
        <v>1062</v>
      </c>
      <c r="B1008">
        <v>241</v>
      </c>
      <c r="C1008">
        <v>452</v>
      </c>
      <c r="E1008" t="s">
        <v>1062</v>
      </c>
      <c r="F1008">
        <v>0</v>
      </c>
      <c r="G1008">
        <v>193</v>
      </c>
      <c r="H1008">
        <v>191</v>
      </c>
      <c r="I1008">
        <v>186</v>
      </c>
    </row>
    <row r="1009" spans="1:9" x14ac:dyDescent="0.25">
      <c r="A1009" t="s">
        <v>1063</v>
      </c>
      <c r="B1009">
        <v>77</v>
      </c>
      <c r="C1009">
        <v>134</v>
      </c>
      <c r="E1009" t="s">
        <v>1063</v>
      </c>
      <c r="F1009">
        <v>174</v>
      </c>
      <c r="G1009">
        <v>623</v>
      </c>
      <c r="H1009">
        <v>237</v>
      </c>
      <c r="I1009">
        <v>171</v>
      </c>
    </row>
    <row r="1010" spans="1:9" x14ac:dyDescent="0.25">
      <c r="A1010" t="s">
        <v>1064</v>
      </c>
      <c r="B1010">
        <v>222</v>
      </c>
      <c r="C1010">
        <v>508</v>
      </c>
      <c r="E1010" t="s">
        <v>1064</v>
      </c>
      <c r="F1010">
        <v>96</v>
      </c>
      <c r="G1010">
        <v>164</v>
      </c>
      <c r="H1010">
        <v>177</v>
      </c>
      <c r="I1010">
        <v>106</v>
      </c>
    </row>
    <row r="1011" spans="1:9" x14ac:dyDescent="0.25">
      <c r="A1011" t="s">
        <v>1065</v>
      </c>
      <c r="B1011">
        <v>145</v>
      </c>
      <c r="C1011">
        <v>429</v>
      </c>
      <c r="E1011" t="s">
        <v>1065</v>
      </c>
      <c r="F1011">
        <v>78</v>
      </c>
      <c r="G1011">
        <v>50</v>
      </c>
      <c r="H1011">
        <v>48</v>
      </c>
      <c r="I1011">
        <v>10</v>
      </c>
    </row>
    <row r="1012" spans="1:9" x14ac:dyDescent="0.25">
      <c r="A1012" t="s">
        <v>1066</v>
      </c>
      <c r="B1012">
        <v>208</v>
      </c>
      <c r="C1012">
        <v>416</v>
      </c>
      <c r="E1012" t="s">
        <v>1066</v>
      </c>
      <c r="F1012">
        <v>82</v>
      </c>
      <c r="G1012">
        <v>75</v>
      </c>
      <c r="H1012">
        <v>198</v>
      </c>
      <c r="I1012">
        <v>158</v>
      </c>
    </row>
    <row r="1013" spans="1:9" x14ac:dyDescent="0.25">
      <c r="A1013" t="s">
        <v>1067</v>
      </c>
      <c r="B1013">
        <v>0</v>
      </c>
      <c r="C1013">
        <v>0</v>
      </c>
      <c r="E1013" t="s">
        <v>1067</v>
      </c>
      <c r="F1013">
        <v>1</v>
      </c>
      <c r="G1013">
        <v>9</v>
      </c>
      <c r="H1013">
        <v>0</v>
      </c>
      <c r="I1013">
        <v>0</v>
      </c>
    </row>
    <row r="1014" spans="1:9" x14ac:dyDescent="0.25">
      <c r="A1014" t="s">
        <v>1068</v>
      </c>
      <c r="B1014">
        <v>0</v>
      </c>
      <c r="C1014">
        <v>0</v>
      </c>
      <c r="E1014" t="s">
        <v>1068</v>
      </c>
      <c r="F1014">
        <v>0</v>
      </c>
      <c r="G1014">
        <v>0</v>
      </c>
      <c r="H1014">
        <v>0</v>
      </c>
      <c r="I1014">
        <v>0</v>
      </c>
    </row>
    <row r="1015" spans="1:9" x14ac:dyDescent="0.25">
      <c r="A1015" t="s">
        <v>1069</v>
      </c>
      <c r="B1015">
        <v>0</v>
      </c>
      <c r="C1015">
        <v>0</v>
      </c>
      <c r="E1015" t="s">
        <v>1069</v>
      </c>
      <c r="F1015">
        <v>0</v>
      </c>
      <c r="G1015">
        <v>0</v>
      </c>
      <c r="H1015">
        <v>0</v>
      </c>
      <c r="I1015">
        <v>0</v>
      </c>
    </row>
    <row r="1016" spans="1:9" x14ac:dyDescent="0.25">
      <c r="A1016" t="s">
        <v>1070</v>
      </c>
      <c r="B1016">
        <v>71</v>
      </c>
      <c r="C1016">
        <v>178</v>
      </c>
      <c r="E1016" t="s">
        <v>1070</v>
      </c>
      <c r="F1016">
        <v>17</v>
      </c>
      <c r="G1016">
        <v>85</v>
      </c>
      <c r="H1016">
        <v>132</v>
      </c>
      <c r="I1016">
        <v>137</v>
      </c>
    </row>
    <row r="1017" spans="1:9" x14ac:dyDescent="0.25">
      <c r="A1017" t="s">
        <v>1071</v>
      </c>
      <c r="B1017">
        <v>0</v>
      </c>
      <c r="C1017">
        <v>0</v>
      </c>
      <c r="E1017" t="s">
        <v>1071</v>
      </c>
      <c r="F1017">
        <v>24</v>
      </c>
      <c r="G1017">
        <v>168</v>
      </c>
      <c r="H1017">
        <v>0</v>
      </c>
      <c r="I1017">
        <v>0</v>
      </c>
    </row>
    <row r="1018" spans="1:9" x14ac:dyDescent="0.25">
      <c r="A1018" t="s">
        <v>1072</v>
      </c>
      <c r="B1018">
        <v>0</v>
      </c>
      <c r="C1018">
        <v>0</v>
      </c>
      <c r="E1018" t="s">
        <v>1072</v>
      </c>
      <c r="F1018">
        <v>0</v>
      </c>
      <c r="G1018">
        <v>4</v>
      </c>
      <c r="H1018">
        <v>4</v>
      </c>
      <c r="I1018">
        <v>0</v>
      </c>
    </row>
    <row r="1019" spans="1:9" x14ac:dyDescent="0.25">
      <c r="A1019" t="s">
        <v>1073</v>
      </c>
      <c r="B1019">
        <v>193</v>
      </c>
      <c r="C1019">
        <v>239</v>
      </c>
      <c r="E1019" t="s">
        <v>1073</v>
      </c>
      <c r="F1019">
        <v>54</v>
      </c>
      <c r="G1019">
        <v>68</v>
      </c>
      <c r="H1019">
        <v>219</v>
      </c>
      <c r="I1019">
        <v>85</v>
      </c>
    </row>
    <row r="1020" spans="1:9" x14ac:dyDescent="0.25">
      <c r="A1020" t="s">
        <v>1074</v>
      </c>
      <c r="B1020">
        <v>52</v>
      </c>
      <c r="C1020">
        <v>37</v>
      </c>
      <c r="E1020" t="s">
        <v>1074</v>
      </c>
      <c r="F1020">
        <v>50</v>
      </c>
      <c r="G1020">
        <v>29</v>
      </c>
      <c r="H1020">
        <v>18</v>
      </c>
      <c r="I1020">
        <v>13</v>
      </c>
    </row>
    <row r="1021" spans="1:9" x14ac:dyDescent="0.25">
      <c r="A1021" t="s">
        <v>1075</v>
      </c>
      <c r="B1021">
        <v>0</v>
      </c>
      <c r="C1021">
        <v>0</v>
      </c>
      <c r="E1021" t="s">
        <v>1075</v>
      </c>
      <c r="F1021">
        <v>0</v>
      </c>
      <c r="G1021">
        <v>0</v>
      </c>
      <c r="H1021">
        <v>0</v>
      </c>
      <c r="I1021">
        <v>0</v>
      </c>
    </row>
    <row r="1022" spans="1:9" x14ac:dyDescent="0.25">
      <c r="A1022" t="s">
        <v>1076</v>
      </c>
      <c r="B1022">
        <v>0</v>
      </c>
      <c r="C1022">
        <v>0</v>
      </c>
      <c r="E1022" t="s">
        <v>1076</v>
      </c>
      <c r="F1022">
        <v>2</v>
      </c>
      <c r="G1022">
        <v>0</v>
      </c>
      <c r="H1022">
        <v>0</v>
      </c>
      <c r="I1022">
        <v>0</v>
      </c>
    </row>
    <row r="1023" spans="1:9" x14ac:dyDescent="0.25">
      <c r="A1023" t="s">
        <v>1077</v>
      </c>
      <c r="B1023">
        <v>0</v>
      </c>
      <c r="C1023">
        <v>0</v>
      </c>
      <c r="E1023" t="s">
        <v>1077</v>
      </c>
      <c r="F1023">
        <v>5</v>
      </c>
      <c r="G1023">
        <v>0</v>
      </c>
      <c r="H1023">
        <v>0</v>
      </c>
      <c r="I1023">
        <v>0</v>
      </c>
    </row>
    <row r="1024" spans="1:9" x14ac:dyDescent="0.25">
      <c r="A1024" t="s">
        <v>1078</v>
      </c>
      <c r="B1024">
        <v>227</v>
      </c>
      <c r="C1024">
        <v>82</v>
      </c>
      <c r="E1024" t="s">
        <v>1078</v>
      </c>
      <c r="F1024">
        <v>551</v>
      </c>
      <c r="G1024">
        <v>798</v>
      </c>
      <c r="H1024">
        <v>823</v>
      </c>
      <c r="I1024">
        <v>468</v>
      </c>
    </row>
    <row r="1025" spans="1:9" x14ac:dyDescent="0.25">
      <c r="A1025">
        <v>846438</v>
      </c>
      <c r="B1025">
        <v>0</v>
      </c>
      <c r="C1025">
        <v>0</v>
      </c>
      <c r="E1025">
        <v>846438</v>
      </c>
      <c r="F1025">
        <v>0</v>
      </c>
      <c r="G1025">
        <v>0</v>
      </c>
      <c r="H1025">
        <v>0</v>
      </c>
      <c r="I1025">
        <v>0</v>
      </c>
    </row>
    <row r="1026" spans="1:9" x14ac:dyDescent="0.25">
      <c r="A1026">
        <v>889677</v>
      </c>
      <c r="B1026">
        <v>0</v>
      </c>
      <c r="C1026">
        <v>6</v>
      </c>
      <c r="E1026">
        <v>889677</v>
      </c>
      <c r="F1026">
        <v>0</v>
      </c>
      <c r="G1026">
        <v>0</v>
      </c>
      <c r="H1026">
        <v>1</v>
      </c>
      <c r="I1026">
        <v>1</v>
      </c>
    </row>
    <row r="1027" spans="1:9" x14ac:dyDescent="0.25">
      <c r="A1027" t="s">
        <v>1079</v>
      </c>
      <c r="B1027">
        <v>24</v>
      </c>
      <c r="C1027">
        <v>65.73</v>
      </c>
      <c r="E1027" t="s">
        <v>1079</v>
      </c>
      <c r="F1027">
        <v>2</v>
      </c>
      <c r="G1027">
        <v>24</v>
      </c>
      <c r="H1027">
        <v>40</v>
      </c>
      <c r="I1027">
        <v>34</v>
      </c>
    </row>
    <row r="1028" spans="1:9" x14ac:dyDescent="0.25">
      <c r="A1028" t="s">
        <v>1080</v>
      </c>
      <c r="B1028">
        <v>0</v>
      </c>
      <c r="C1028">
        <v>0</v>
      </c>
      <c r="E1028" t="s">
        <v>1080</v>
      </c>
      <c r="F1028">
        <v>0</v>
      </c>
      <c r="G1028">
        <v>0</v>
      </c>
      <c r="H1028">
        <v>0</v>
      </c>
      <c r="I1028">
        <v>0</v>
      </c>
    </row>
    <row r="1029" spans="1:9" x14ac:dyDescent="0.25">
      <c r="A1029" t="s">
        <v>1081</v>
      </c>
      <c r="B1029">
        <v>55</v>
      </c>
      <c r="C1029">
        <v>104</v>
      </c>
      <c r="E1029" t="s">
        <v>1081</v>
      </c>
      <c r="F1029">
        <v>38.994999999999997</v>
      </c>
      <c r="G1029">
        <v>7</v>
      </c>
      <c r="H1029">
        <v>15</v>
      </c>
      <c r="I1029">
        <v>69</v>
      </c>
    </row>
    <row r="1030" spans="1:9" x14ac:dyDescent="0.25">
      <c r="A1030" t="s">
        <v>1085</v>
      </c>
      <c r="B1030">
        <v>0</v>
      </c>
      <c r="C1030">
        <v>24</v>
      </c>
      <c r="E1030" t="s">
        <v>1085</v>
      </c>
      <c r="F1030">
        <v>0</v>
      </c>
      <c r="G1030">
        <v>0</v>
      </c>
      <c r="H1030">
        <v>0</v>
      </c>
      <c r="I1030">
        <v>0</v>
      </c>
    </row>
    <row r="1031" spans="1:9" x14ac:dyDescent="0.25">
      <c r="A1031" t="s">
        <v>1093</v>
      </c>
      <c r="B1031">
        <v>13</v>
      </c>
      <c r="C1031">
        <v>35</v>
      </c>
      <c r="E1031" t="s">
        <v>1093</v>
      </c>
      <c r="F1031">
        <v>26</v>
      </c>
      <c r="G1031">
        <v>20</v>
      </c>
      <c r="H1031">
        <v>6</v>
      </c>
      <c r="I1031">
        <v>5</v>
      </c>
    </row>
    <row r="1032" spans="1:9" x14ac:dyDescent="0.25">
      <c r="A1032">
        <v>891553</v>
      </c>
      <c r="B1032">
        <v>27</v>
      </c>
      <c r="C1032">
        <v>33</v>
      </c>
      <c r="E1032">
        <v>891553</v>
      </c>
      <c r="F1032">
        <v>12</v>
      </c>
      <c r="G1032">
        <v>138</v>
      </c>
      <c r="H1032">
        <v>221</v>
      </c>
      <c r="I1032">
        <v>15</v>
      </c>
    </row>
    <row r="1033" spans="1:9" x14ac:dyDescent="0.25">
      <c r="A1033">
        <v>887513</v>
      </c>
      <c r="B1033">
        <v>4</v>
      </c>
      <c r="C1033">
        <v>16</v>
      </c>
      <c r="E1033">
        <v>887513</v>
      </c>
      <c r="F1033">
        <v>24</v>
      </c>
      <c r="G1033">
        <v>2</v>
      </c>
      <c r="H1033">
        <v>28</v>
      </c>
      <c r="I1033">
        <v>6</v>
      </c>
    </row>
    <row r="1034" spans="1:9" x14ac:dyDescent="0.25">
      <c r="A1034">
        <v>894325</v>
      </c>
      <c r="B1034">
        <v>6</v>
      </c>
      <c r="C1034">
        <v>21</v>
      </c>
      <c r="E1034">
        <v>894325</v>
      </c>
      <c r="F1034">
        <v>2</v>
      </c>
      <c r="G1034">
        <v>15</v>
      </c>
      <c r="H1034">
        <v>27</v>
      </c>
      <c r="I1034">
        <v>16</v>
      </c>
    </row>
    <row r="1035" spans="1:9" x14ac:dyDescent="0.25">
      <c r="A1035">
        <v>887713</v>
      </c>
      <c r="B1035">
        <v>6</v>
      </c>
      <c r="C1035">
        <v>14.02</v>
      </c>
      <c r="E1035">
        <v>887713</v>
      </c>
      <c r="F1035">
        <v>7</v>
      </c>
      <c r="G1035">
        <v>25</v>
      </c>
      <c r="H1035">
        <v>13</v>
      </c>
      <c r="I1035">
        <v>35</v>
      </c>
    </row>
    <row r="1036" spans="1:9" x14ac:dyDescent="0.25">
      <c r="A1036" t="s">
        <v>1115</v>
      </c>
      <c r="B1036">
        <v>1</v>
      </c>
      <c r="C1036">
        <v>0</v>
      </c>
      <c r="E1036" t="s">
        <v>1115</v>
      </c>
      <c r="F1036">
        <v>5</v>
      </c>
      <c r="G1036">
        <v>1</v>
      </c>
      <c r="H1036">
        <v>2</v>
      </c>
      <c r="I1036">
        <v>0</v>
      </c>
    </row>
    <row r="1037" spans="1:9" x14ac:dyDescent="0.25">
      <c r="A1037" t="s">
        <v>1116</v>
      </c>
      <c r="B1037">
        <v>23</v>
      </c>
      <c r="C1037">
        <v>5</v>
      </c>
      <c r="E1037" t="s">
        <v>1116</v>
      </c>
      <c r="F1037">
        <v>2</v>
      </c>
      <c r="G1037">
        <v>10</v>
      </c>
      <c r="H1037">
        <v>1</v>
      </c>
      <c r="I1037">
        <v>3</v>
      </c>
    </row>
    <row r="1038" spans="1:9" x14ac:dyDescent="0.25">
      <c r="A1038" t="s">
        <v>1117</v>
      </c>
      <c r="B1038">
        <v>7</v>
      </c>
      <c r="C1038">
        <v>23</v>
      </c>
      <c r="E1038" t="s">
        <v>1117</v>
      </c>
      <c r="F1038">
        <v>5</v>
      </c>
      <c r="G1038">
        <v>11</v>
      </c>
      <c r="H1038">
        <v>41</v>
      </c>
      <c r="I1038">
        <v>15</v>
      </c>
    </row>
    <row r="1039" spans="1:9" x14ac:dyDescent="0.25">
      <c r="A1039" t="s">
        <v>1118</v>
      </c>
      <c r="B1039">
        <v>6</v>
      </c>
      <c r="C1039">
        <v>7</v>
      </c>
      <c r="E1039" t="s">
        <v>1118</v>
      </c>
      <c r="F1039">
        <v>5</v>
      </c>
      <c r="G1039">
        <v>19</v>
      </c>
      <c r="H1039">
        <v>6</v>
      </c>
      <c r="I1039">
        <v>8</v>
      </c>
    </row>
    <row r="1040" spans="1:9" x14ac:dyDescent="0.25">
      <c r="A1040" t="s">
        <v>1107</v>
      </c>
      <c r="B1040">
        <v>1611</v>
      </c>
      <c r="C1040">
        <v>2491</v>
      </c>
      <c r="E1040" t="s">
        <v>1107</v>
      </c>
      <c r="F1040">
        <v>785</v>
      </c>
      <c r="G1040">
        <v>1499</v>
      </c>
      <c r="H1040">
        <v>1775</v>
      </c>
      <c r="I1040">
        <v>1149</v>
      </c>
    </row>
    <row r="1041" spans="1:9" x14ac:dyDescent="0.25">
      <c r="A1041" t="s">
        <v>1108</v>
      </c>
      <c r="B1041">
        <v>121</v>
      </c>
      <c r="C1041">
        <v>206</v>
      </c>
      <c r="E1041" t="s">
        <v>1108</v>
      </c>
      <c r="F1041">
        <v>78</v>
      </c>
      <c r="G1041">
        <v>97</v>
      </c>
      <c r="H1041">
        <v>89</v>
      </c>
      <c r="I1041">
        <v>74</v>
      </c>
    </row>
    <row r="1042" spans="1:9" x14ac:dyDescent="0.25">
      <c r="A1042">
        <v>891908</v>
      </c>
      <c r="B1042">
        <v>12</v>
      </c>
      <c r="C1042">
        <v>0</v>
      </c>
      <c r="E1042">
        <v>891908</v>
      </c>
      <c r="F1042">
        <v>0</v>
      </c>
      <c r="G1042">
        <v>4</v>
      </c>
      <c r="H1042">
        <v>7</v>
      </c>
      <c r="I1042">
        <v>5</v>
      </c>
    </row>
    <row r="1043" spans="1:9" x14ac:dyDescent="0.25">
      <c r="A1043">
        <v>896345</v>
      </c>
      <c r="B1043">
        <v>34</v>
      </c>
      <c r="C1043">
        <v>21</v>
      </c>
      <c r="E1043">
        <v>896345</v>
      </c>
      <c r="F1043">
        <v>48</v>
      </c>
      <c r="G1043">
        <v>94</v>
      </c>
      <c r="H1043">
        <v>69</v>
      </c>
      <c r="I1043">
        <v>56</v>
      </c>
    </row>
    <row r="1044" spans="1:9" x14ac:dyDescent="0.25">
      <c r="A1044" t="s">
        <v>1119</v>
      </c>
      <c r="B1044">
        <v>0</v>
      </c>
      <c r="C1044">
        <v>0</v>
      </c>
      <c r="E1044" t="s">
        <v>1119</v>
      </c>
      <c r="F1044">
        <v>7</v>
      </c>
      <c r="G1044">
        <v>11</v>
      </c>
      <c r="H1044">
        <v>6</v>
      </c>
      <c r="I1044">
        <v>4</v>
      </c>
    </row>
    <row r="1045" spans="1:9" x14ac:dyDescent="0.25">
      <c r="A1045" t="s">
        <v>1120</v>
      </c>
      <c r="B1045">
        <v>500</v>
      </c>
      <c r="C1045">
        <v>643</v>
      </c>
      <c r="E1045" t="s">
        <v>1120</v>
      </c>
      <c r="F1045">
        <v>435</v>
      </c>
      <c r="G1045">
        <v>671</v>
      </c>
      <c r="H1045">
        <v>443</v>
      </c>
      <c r="I1045">
        <v>373</v>
      </c>
    </row>
    <row r="1046" spans="1:9" x14ac:dyDescent="0.25">
      <c r="A1046" t="s">
        <v>1121</v>
      </c>
      <c r="B1046">
        <v>56</v>
      </c>
      <c r="C1046">
        <v>167</v>
      </c>
      <c r="E1046" t="s">
        <v>1121</v>
      </c>
      <c r="F1046">
        <v>291</v>
      </c>
      <c r="G1046">
        <v>229</v>
      </c>
      <c r="H1046">
        <v>202</v>
      </c>
      <c r="I1046">
        <v>375</v>
      </c>
    </row>
    <row r="1047" spans="1:9" x14ac:dyDescent="0.25">
      <c r="A1047" t="s">
        <v>1122</v>
      </c>
      <c r="B1047">
        <v>1</v>
      </c>
      <c r="C1047">
        <v>17</v>
      </c>
      <c r="E1047" t="s">
        <v>1122</v>
      </c>
      <c r="F1047">
        <v>2.0900000000000034</v>
      </c>
      <c r="G1047">
        <v>1</v>
      </c>
      <c r="H1047">
        <v>2</v>
      </c>
      <c r="I1047">
        <v>0</v>
      </c>
    </row>
    <row r="1048" spans="1:9" x14ac:dyDescent="0.25">
      <c r="A1048" t="s">
        <v>1113</v>
      </c>
      <c r="B1048">
        <v>0</v>
      </c>
      <c r="C1048">
        <v>0</v>
      </c>
      <c r="E1048" t="s">
        <v>1113</v>
      </c>
      <c r="F1048">
        <v>0</v>
      </c>
      <c r="G1048">
        <v>0</v>
      </c>
      <c r="H1048">
        <v>0</v>
      </c>
      <c r="I1048">
        <v>0</v>
      </c>
    </row>
    <row r="1049" spans="1:9" x14ac:dyDescent="0.25">
      <c r="A1049" t="s">
        <v>1114</v>
      </c>
      <c r="B1049">
        <v>0</v>
      </c>
      <c r="C1049">
        <v>0</v>
      </c>
      <c r="E1049" t="s">
        <v>1114</v>
      </c>
      <c r="F1049">
        <v>0</v>
      </c>
      <c r="G1049">
        <v>0</v>
      </c>
      <c r="H1049">
        <v>0</v>
      </c>
      <c r="I1049">
        <v>0</v>
      </c>
    </row>
    <row r="1050" spans="1:9" x14ac:dyDescent="0.25">
      <c r="A1050" t="s">
        <v>1123</v>
      </c>
      <c r="B1050">
        <v>2</v>
      </c>
      <c r="C1050">
        <v>9</v>
      </c>
      <c r="E1050" t="s">
        <v>1123</v>
      </c>
      <c r="F1050">
        <v>240</v>
      </c>
      <c r="G1050">
        <v>240</v>
      </c>
      <c r="H1050">
        <v>30</v>
      </c>
      <c r="I1050">
        <v>40</v>
      </c>
    </row>
    <row r="1051" spans="1:9" x14ac:dyDescent="0.25">
      <c r="A1051" t="s">
        <v>1124</v>
      </c>
      <c r="B1051">
        <v>0</v>
      </c>
      <c r="C1051">
        <v>0</v>
      </c>
      <c r="E1051" t="s">
        <v>1124</v>
      </c>
      <c r="F1051">
        <v>0</v>
      </c>
      <c r="G1051">
        <v>0</v>
      </c>
      <c r="H1051">
        <v>0</v>
      </c>
      <c r="I1051">
        <v>0</v>
      </c>
    </row>
    <row r="1052" spans="1:9" x14ac:dyDescent="0.25">
      <c r="A1052">
        <v>894333</v>
      </c>
      <c r="B1052">
        <v>179</v>
      </c>
      <c r="C1052">
        <v>340</v>
      </c>
      <c r="E1052">
        <v>894333</v>
      </c>
      <c r="F1052">
        <v>125</v>
      </c>
      <c r="G1052">
        <v>249</v>
      </c>
      <c r="H1052">
        <v>94</v>
      </c>
      <c r="I1052">
        <v>31</v>
      </c>
    </row>
    <row r="1053" spans="1:9" x14ac:dyDescent="0.25">
      <c r="A1053" t="s">
        <v>1127</v>
      </c>
      <c r="B1053">
        <v>0</v>
      </c>
      <c r="C1053">
        <v>0</v>
      </c>
      <c r="E1053" t="s">
        <v>1127</v>
      </c>
      <c r="F1053">
        <v>0</v>
      </c>
      <c r="G1053">
        <v>0</v>
      </c>
      <c r="H1053">
        <v>0</v>
      </c>
      <c r="I1053">
        <v>0</v>
      </c>
    </row>
    <row r="1054" spans="1:9" x14ac:dyDescent="0.25">
      <c r="A1054" t="s">
        <v>1102</v>
      </c>
      <c r="B1054">
        <v>0</v>
      </c>
      <c r="C1054">
        <v>0</v>
      </c>
      <c r="E1054" t="s">
        <v>1102</v>
      </c>
      <c r="F1054">
        <v>0</v>
      </c>
      <c r="G1054">
        <v>0</v>
      </c>
      <c r="H1054">
        <v>0</v>
      </c>
      <c r="I1054">
        <v>0</v>
      </c>
    </row>
    <row r="1055" spans="1:9" x14ac:dyDescent="0.25">
      <c r="A1055" t="s">
        <v>1128</v>
      </c>
      <c r="B1055">
        <v>0</v>
      </c>
      <c r="C1055">
        <v>0</v>
      </c>
      <c r="E1055" t="s">
        <v>1128</v>
      </c>
      <c r="F1055">
        <v>0</v>
      </c>
      <c r="G1055">
        <v>0</v>
      </c>
      <c r="H1055">
        <v>0</v>
      </c>
      <c r="I1055">
        <v>0</v>
      </c>
    </row>
    <row r="1056" spans="1:9" x14ac:dyDescent="0.25">
      <c r="A1056" t="s">
        <v>1129</v>
      </c>
      <c r="B1056">
        <v>37.07</v>
      </c>
      <c r="C1056">
        <v>35</v>
      </c>
      <c r="E1056" t="s">
        <v>1129</v>
      </c>
      <c r="F1056">
        <v>7</v>
      </c>
      <c r="G1056">
        <v>16.055</v>
      </c>
      <c r="H1056">
        <v>28</v>
      </c>
      <c r="I1056">
        <v>77</v>
      </c>
    </row>
    <row r="1057" spans="1:9" x14ac:dyDescent="0.25">
      <c r="A1057" t="s">
        <v>1130</v>
      </c>
      <c r="B1057">
        <v>0</v>
      </c>
      <c r="C1057">
        <v>0</v>
      </c>
      <c r="E1057" t="s">
        <v>1130</v>
      </c>
      <c r="F1057">
        <v>0</v>
      </c>
      <c r="G1057">
        <v>0</v>
      </c>
      <c r="H1057">
        <v>0</v>
      </c>
      <c r="I1057">
        <v>0</v>
      </c>
    </row>
    <row r="1058" spans="1:9" x14ac:dyDescent="0.25">
      <c r="A1058" t="s">
        <v>1135</v>
      </c>
      <c r="B1058">
        <v>0</v>
      </c>
      <c r="C1058">
        <v>0</v>
      </c>
      <c r="E1058" t="s">
        <v>1135</v>
      </c>
      <c r="F1058">
        <v>0</v>
      </c>
      <c r="G1058">
        <v>0</v>
      </c>
      <c r="H1058">
        <v>0</v>
      </c>
      <c r="I1058">
        <v>0</v>
      </c>
    </row>
    <row r="1059" spans="1:9" x14ac:dyDescent="0.25">
      <c r="A1059" t="s">
        <v>1138</v>
      </c>
      <c r="B1059">
        <v>30</v>
      </c>
      <c r="C1059">
        <v>78</v>
      </c>
      <c r="E1059" t="s">
        <v>1138</v>
      </c>
      <c r="F1059">
        <v>24</v>
      </c>
      <c r="G1059">
        <v>88</v>
      </c>
      <c r="H1059">
        <v>80</v>
      </c>
      <c r="I1059">
        <v>28</v>
      </c>
    </row>
    <row r="1060" spans="1:9" x14ac:dyDescent="0.25">
      <c r="A1060" t="s">
        <v>1139</v>
      </c>
      <c r="B1060">
        <v>0</v>
      </c>
      <c r="C1060">
        <v>0</v>
      </c>
      <c r="E1060" t="s">
        <v>1139</v>
      </c>
      <c r="F1060">
        <v>0</v>
      </c>
      <c r="G1060">
        <v>0</v>
      </c>
      <c r="H1060">
        <v>0</v>
      </c>
      <c r="I1060">
        <v>0</v>
      </c>
    </row>
    <row r="1061" spans="1:9" x14ac:dyDescent="0.25">
      <c r="A1061" t="s">
        <v>1140</v>
      </c>
      <c r="B1061">
        <v>0</v>
      </c>
      <c r="C1061">
        <v>0</v>
      </c>
      <c r="E1061" t="s">
        <v>1140</v>
      </c>
      <c r="F1061">
        <v>0</v>
      </c>
      <c r="G1061">
        <v>0</v>
      </c>
      <c r="H1061">
        <v>0</v>
      </c>
      <c r="I1061">
        <v>0</v>
      </c>
    </row>
    <row r="1062" spans="1:9" x14ac:dyDescent="0.25">
      <c r="A1062" t="s">
        <v>1141</v>
      </c>
      <c r="B1062">
        <v>0</v>
      </c>
      <c r="C1062">
        <v>0</v>
      </c>
      <c r="E1062" t="s">
        <v>1141</v>
      </c>
      <c r="F1062">
        <v>0</v>
      </c>
      <c r="G1062">
        <v>2</v>
      </c>
      <c r="H1062">
        <v>20</v>
      </c>
      <c r="I1062">
        <v>2</v>
      </c>
    </row>
    <row r="1063" spans="1:9" x14ac:dyDescent="0.25">
      <c r="A1063" t="s">
        <v>1144</v>
      </c>
      <c r="B1063">
        <v>4</v>
      </c>
      <c r="C1063">
        <v>2</v>
      </c>
      <c r="E1063" t="s">
        <v>1144</v>
      </c>
      <c r="F1063">
        <v>3</v>
      </c>
      <c r="G1063">
        <v>0</v>
      </c>
      <c r="H1063">
        <v>0</v>
      </c>
      <c r="I1063">
        <v>1</v>
      </c>
    </row>
    <row r="1064" spans="1:9" x14ac:dyDescent="0.25">
      <c r="A1064" t="s">
        <v>1145</v>
      </c>
      <c r="B1064">
        <v>6</v>
      </c>
      <c r="C1064">
        <v>0</v>
      </c>
      <c r="E1064" t="s">
        <v>1145</v>
      </c>
      <c r="F1064">
        <v>0</v>
      </c>
      <c r="G1064">
        <v>14</v>
      </c>
      <c r="H1064">
        <v>13</v>
      </c>
      <c r="I1064">
        <v>5</v>
      </c>
    </row>
    <row r="1065" spans="1:9" x14ac:dyDescent="0.25">
      <c r="A1065" t="s">
        <v>1146</v>
      </c>
      <c r="B1065">
        <v>0</v>
      </c>
      <c r="C1065">
        <v>0</v>
      </c>
      <c r="E1065" t="s">
        <v>1146</v>
      </c>
      <c r="F1065">
        <v>0</v>
      </c>
      <c r="G1065">
        <v>0</v>
      </c>
      <c r="H1065">
        <v>0</v>
      </c>
      <c r="I1065">
        <v>1</v>
      </c>
    </row>
    <row r="1066" spans="1:9" x14ac:dyDescent="0.25">
      <c r="A1066" t="s">
        <v>1147</v>
      </c>
      <c r="B1066">
        <v>43</v>
      </c>
      <c r="C1066">
        <v>79</v>
      </c>
      <c r="E1066" t="s">
        <v>1147</v>
      </c>
      <c r="F1066">
        <v>119</v>
      </c>
      <c r="G1066">
        <v>123</v>
      </c>
      <c r="H1066">
        <v>84</v>
      </c>
      <c r="I1066">
        <v>86</v>
      </c>
    </row>
    <row r="1067" spans="1:9" x14ac:dyDescent="0.25">
      <c r="A1067" t="s">
        <v>1148</v>
      </c>
      <c r="B1067">
        <v>69</v>
      </c>
      <c r="C1067">
        <v>65</v>
      </c>
      <c r="E1067" t="s">
        <v>1148</v>
      </c>
      <c r="F1067">
        <v>48</v>
      </c>
      <c r="G1067">
        <v>50</v>
      </c>
      <c r="H1067">
        <v>69</v>
      </c>
      <c r="I1067">
        <v>45</v>
      </c>
    </row>
    <row r="1068" spans="1:9" x14ac:dyDescent="0.25">
      <c r="A1068" t="s">
        <v>1149</v>
      </c>
      <c r="B1068">
        <v>0</v>
      </c>
      <c r="C1068">
        <v>0</v>
      </c>
      <c r="E1068" t="s">
        <v>1149</v>
      </c>
      <c r="F1068">
        <v>0</v>
      </c>
      <c r="G1068">
        <v>1</v>
      </c>
      <c r="H1068">
        <v>0</v>
      </c>
      <c r="I1068">
        <v>0</v>
      </c>
    </row>
    <row r="1069" spans="1:9" x14ac:dyDescent="0.25">
      <c r="A1069" t="s">
        <v>1152</v>
      </c>
      <c r="B1069">
        <v>5</v>
      </c>
      <c r="C1069">
        <v>4</v>
      </c>
      <c r="E1069" t="s">
        <v>1152</v>
      </c>
      <c r="F1069">
        <v>5</v>
      </c>
      <c r="G1069">
        <v>12</v>
      </c>
      <c r="H1069">
        <v>2</v>
      </c>
      <c r="I1069">
        <v>2</v>
      </c>
    </row>
    <row r="1070" spans="1:9" x14ac:dyDescent="0.25">
      <c r="A1070" t="s">
        <v>1153</v>
      </c>
      <c r="B1070">
        <v>0</v>
      </c>
      <c r="C1070">
        <v>0</v>
      </c>
      <c r="E1070" t="s">
        <v>1153</v>
      </c>
      <c r="F1070">
        <v>2</v>
      </c>
      <c r="G1070">
        <v>2</v>
      </c>
      <c r="H1070">
        <v>0</v>
      </c>
      <c r="I1070">
        <v>0</v>
      </c>
    </row>
    <row r="1071" spans="1:9" x14ac:dyDescent="0.25">
      <c r="A1071" t="s">
        <v>1154</v>
      </c>
      <c r="B1071">
        <v>0</v>
      </c>
      <c r="C1071">
        <v>1</v>
      </c>
      <c r="E1071" t="s">
        <v>1154</v>
      </c>
      <c r="F1071">
        <v>1</v>
      </c>
      <c r="G1071">
        <v>1</v>
      </c>
      <c r="H1071">
        <v>1</v>
      </c>
      <c r="I1071">
        <v>0</v>
      </c>
    </row>
    <row r="1072" spans="1:9" x14ac:dyDescent="0.25">
      <c r="A1072" t="s">
        <v>1157</v>
      </c>
      <c r="B1072">
        <v>0</v>
      </c>
      <c r="C1072">
        <v>0</v>
      </c>
      <c r="E1072" t="s">
        <v>1157</v>
      </c>
      <c r="F1072">
        <v>16</v>
      </c>
      <c r="G1072">
        <v>15</v>
      </c>
      <c r="H1072">
        <v>36</v>
      </c>
      <c r="I1072">
        <v>0</v>
      </c>
    </row>
    <row r="1073" spans="1:9" x14ac:dyDescent="0.25">
      <c r="A1073" t="s">
        <v>1158</v>
      </c>
      <c r="B1073">
        <v>0</v>
      </c>
      <c r="C1073">
        <v>0</v>
      </c>
      <c r="E1073" t="s">
        <v>1158</v>
      </c>
      <c r="F1073">
        <v>0</v>
      </c>
      <c r="G1073">
        <v>0</v>
      </c>
      <c r="H1073">
        <v>0</v>
      </c>
      <c r="I1073">
        <v>0</v>
      </c>
    </row>
    <row r="1074" spans="1:9" x14ac:dyDescent="0.25">
      <c r="A1074" t="s">
        <v>1159</v>
      </c>
      <c r="B1074">
        <v>1</v>
      </c>
      <c r="C1074">
        <v>2</v>
      </c>
      <c r="E1074" t="s">
        <v>1159</v>
      </c>
      <c r="F1074">
        <v>0</v>
      </c>
      <c r="G1074">
        <v>2</v>
      </c>
      <c r="H1074">
        <v>1</v>
      </c>
      <c r="I1074">
        <v>3</v>
      </c>
    </row>
    <row r="1075" spans="1:9" x14ac:dyDescent="0.25">
      <c r="A1075">
        <v>897409</v>
      </c>
      <c r="B1075">
        <v>143</v>
      </c>
      <c r="C1075">
        <v>201</v>
      </c>
      <c r="E1075">
        <v>897409</v>
      </c>
      <c r="F1075">
        <v>82</v>
      </c>
      <c r="G1075">
        <v>99</v>
      </c>
      <c r="H1075">
        <v>109</v>
      </c>
      <c r="I1075">
        <v>80</v>
      </c>
    </row>
    <row r="1076" spans="1:9" x14ac:dyDescent="0.25">
      <c r="A1076">
        <v>883081</v>
      </c>
      <c r="B1076">
        <v>12</v>
      </c>
      <c r="C1076">
        <v>15</v>
      </c>
      <c r="E1076">
        <v>883081</v>
      </c>
      <c r="F1076">
        <v>52</v>
      </c>
      <c r="G1076">
        <v>84</v>
      </c>
      <c r="H1076">
        <v>52</v>
      </c>
      <c r="I1076">
        <v>40</v>
      </c>
    </row>
    <row r="1077" spans="1:9" x14ac:dyDescent="0.25">
      <c r="A1077" t="s">
        <v>1164</v>
      </c>
      <c r="B1077">
        <v>0</v>
      </c>
      <c r="C1077">
        <v>6</v>
      </c>
      <c r="E1077" t="s">
        <v>1164</v>
      </c>
      <c r="F1077">
        <v>124</v>
      </c>
      <c r="G1077">
        <v>227</v>
      </c>
      <c r="H1077">
        <v>47</v>
      </c>
      <c r="I1077">
        <v>25</v>
      </c>
    </row>
    <row r="1078" spans="1:9" x14ac:dyDescent="0.25">
      <c r="A1078" t="s">
        <v>1166</v>
      </c>
      <c r="B1078">
        <v>1</v>
      </c>
      <c r="C1078">
        <v>11</v>
      </c>
      <c r="E1078" t="s">
        <v>1166</v>
      </c>
      <c r="F1078">
        <v>0</v>
      </c>
      <c r="G1078">
        <v>0</v>
      </c>
      <c r="H1078">
        <v>0</v>
      </c>
      <c r="I1078">
        <v>9</v>
      </c>
    </row>
    <row r="1079" spans="1:9" x14ac:dyDescent="0.25">
      <c r="A1079">
        <v>900685</v>
      </c>
      <c r="B1079">
        <v>1938</v>
      </c>
      <c r="C1079">
        <v>2794</v>
      </c>
      <c r="E1079">
        <v>900685</v>
      </c>
      <c r="F1079">
        <v>0</v>
      </c>
      <c r="G1079">
        <v>0</v>
      </c>
      <c r="H1079">
        <v>0</v>
      </c>
      <c r="I1079">
        <v>1070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Branch</vt:lpstr>
      <vt:lpstr>draft</vt:lpstr>
      <vt:lpstr>working (2)</vt:lpstr>
      <vt:lpstr>HO</vt:lpstr>
      <vt:lpstr>HO + All Branch</vt:lpstr>
      <vt:lpstr>INQ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2017-10-26T05:46:27Z</cp:lastPrinted>
  <dcterms:created xsi:type="dcterms:W3CDTF">2015-08-12T15:27:47Z</dcterms:created>
  <dcterms:modified xsi:type="dcterms:W3CDTF">2024-07-02T10:04:05Z</dcterms:modified>
</cp:coreProperties>
</file>