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KKH\Monthly Budget\2025\Apr'25\"/>
    </mc:Choice>
  </mc:AlternateContent>
  <xr:revisionPtr revIDLastSave="0" documentId="13_ncr:1_{329676DF-FB92-45A6-90E8-BCED69E174E3}" xr6:coauthVersionLast="45" xr6:coauthVersionMax="45" xr10:uidLastSave="{00000000-0000-0000-0000-000000000000}"/>
  <bookViews>
    <workbookView xWindow="-120" yWindow="-120" windowWidth="20730" windowHeight="11160" tabRatio="760"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Format'!$A$3:$K$39</definedName>
    <definedName name="_xlnm.Print_Area" localSheetId="0">'Budget Request Format'!$A$1:$I$48</definedName>
    <definedName name="_xlnm.Print_Titles" localSheetId="0">'Budget Request Format'!$A:$I,'Budget Request Format'!$1:$3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38" i="2" l="1"/>
  <c r="K36" i="2" l="1"/>
  <c r="H33" i="2" l="1"/>
  <c r="H34" i="2"/>
  <c r="H35" i="2"/>
  <c r="H36" i="2"/>
  <c r="H38" i="2" s="1"/>
  <c r="H39" i="2" s="1"/>
  <c r="H37" i="2"/>
  <c r="G24" i="2"/>
  <c r="G30" i="2"/>
  <c r="G39" i="2" s="1"/>
  <c r="G6" i="2"/>
  <c r="G4" i="2"/>
  <c r="G38" i="2"/>
  <c r="G17" i="2"/>
  <c r="H6" i="2"/>
  <c r="H11" i="2" l="1"/>
  <c r="H5" i="2" l="1"/>
  <c r="H7" i="2"/>
  <c r="H8" i="2"/>
  <c r="H9" i="2"/>
  <c r="H10" i="2"/>
  <c r="H12" i="2"/>
  <c r="H13" i="2"/>
  <c r="H14" i="2"/>
  <c r="H15" i="2"/>
  <c r="H16" i="2"/>
  <c r="H17" i="2"/>
  <c r="H18" i="2"/>
  <c r="H19" i="2"/>
  <c r="H20" i="2"/>
  <c r="H21" i="2"/>
  <c r="H23" i="2"/>
  <c r="H24" i="2"/>
  <c r="H25" i="2"/>
  <c r="H26" i="2"/>
  <c r="H29" i="2"/>
  <c r="H32" i="2" l="1"/>
  <c r="C38" i="2"/>
  <c r="C30" i="2"/>
  <c r="F30" i="2" l="1"/>
  <c r="D38" i="2" l="1"/>
  <c r="E38" i="2"/>
  <c r="F38" i="2"/>
  <c r="C39" i="2"/>
  <c r="D30" i="2" l="1"/>
  <c r="D39" i="2" s="1"/>
  <c r="E30" i="2"/>
  <c r="F39" i="2"/>
  <c r="E39" i="2" l="1"/>
  <c r="H30" i="2"/>
  <c r="H4" i="2" l="1"/>
</calcChain>
</file>

<file path=xl/sharedStrings.xml><?xml version="1.0" encoding="utf-8"?>
<sst xmlns="http://schemas.openxmlformats.org/spreadsheetml/2006/main" count="231" uniqueCount="192">
  <si>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</si>
  <si>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</si>
  <si>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</si>
  <si>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</si>
  <si>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</si>
  <si>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</si>
  <si>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</si>
  <si>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</si>
  <si>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</si>
  <si>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</si>
  <si>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</si>
  <si>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</si>
  <si>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</si>
  <si>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</si>
  <si>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</si>
  <si>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</si>
  <si>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</si>
  <si>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</si>
  <si>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</si>
  <si>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</si>
  <si>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</si>
  <si>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</si>
  <si>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</si>
  <si>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</si>
  <si>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</si>
  <si>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</si>
  <si>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</si>
  <si>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</si>
  <si>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</si>
  <si>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</si>
  <si>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</si>
  <si>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</si>
  <si>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</si>
  <si>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</si>
  <si>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</si>
  <si>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</si>
  <si>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</si>
  <si>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</si>
  <si>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</si>
  <si>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</si>
  <si>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</si>
  <si>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</si>
  <si>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</si>
  <si>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</si>
  <si>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</si>
  <si>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</si>
  <si>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</si>
  <si>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</si>
  <si>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</si>
  <si>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</si>
  <si>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</si>
  <si>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</si>
  <si>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</si>
  <si>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</si>
  <si>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</si>
  <si>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</si>
  <si>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</si>
  <si>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</si>
  <si>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</si>
  <si>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</si>
  <si>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</si>
  <si>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</si>
  <si>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</si>
  <si>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</si>
  <si>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</si>
  <si>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</si>
  <si>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</si>
  <si>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</si>
  <si>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</si>
  <si>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</si>
  <si>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</si>
  <si>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</si>
  <si>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</si>
  <si>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</si>
  <si>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</si>
  <si>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</si>
  <si>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</si>
  <si>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</si>
  <si>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</si>
  <si>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</si>
  <si>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</si>
  <si>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</si>
  <si>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</si>
  <si>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</si>
  <si>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</si>
  <si>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</si>
  <si>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</si>
  <si>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</si>
  <si>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</si>
  <si>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</si>
  <si>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</si>
  <si>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</si>
  <si>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</si>
  <si>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</si>
  <si>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</si>
  <si>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</si>
  <si>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</si>
  <si>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</si>
  <si>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</si>
  <si>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</si>
  <si>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</si>
  <si>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</si>
  <si>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</si>
  <si>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</si>
  <si>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</si>
  <si>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</si>
  <si>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</si>
  <si>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</si>
  <si>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</si>
  <si>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</si>
  <si>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</si>
  <si>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</si>
  <si>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</si>
  <si>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</si>
  <si>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</si>
  <si>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</si>
  <si>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</si>
  <si>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</si>
  <si>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</si>
  <si>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</si>
  <si>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</si>
  <si>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</si>
  <si>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</si>
  <si>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</si>
  <si>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</si>
  <si>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</si>
  <si>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</si>
  <si>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</si>
  <si>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</si>
  <si>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</si>
  <si>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</si>
  <si>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</si>
  <si>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</si>
  <si>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</si>
  <si>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</si>
  <si>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</si>
  <si>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</si>
  <si>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</si>
  <si>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</si>
  <si>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</si>
  <si>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</si>
  <si>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</si>
  <si>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</si>
  <si>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</si>
  <si>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</si>
  <si>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</si>
  <si>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</si>
  <si>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</si>
  <si>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</si>
  <si>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</si>
  <si>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</si>
  <si>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</si>
  <si>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</si>
  <si>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</si>
  <si>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</si>
  <si>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</si>
  <si>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</si>
  <si>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</si>
  <si>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</si>
  <si>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Finance Department - Bank Charges 30,000/-</t>
  </si>
  <si>
    <t>Admin Dep- Water Cooler repair 150,000 + Bill Board Tax 100,000 +Air Con Service 400,000,Unit Department -100,000 For Business card,etc.,</t>
  </si>
  <si>
    <t>Bill Board Tax 100,000</t>
  </si>
  <si>
    <t>Air Cooler Repair Charges</t>
  </si>
  <si>
    <t>MAC Customer-U Lin Ko Ko Birthday's Cake Charges</t>
  </si>
  <si>
    <t>Myo Ko Ko's Business Card Charges</t>
  </si>
  <si>
    <t>Unit Dep - 500,000 RE solar,Inventer battery delivery,S'part Dep- 150,000/-</t>
  </si>
  <si>
    <t>Unit Department - For Deal Customer</t>
  </si>
  <si>
    <t>Admin Dep -HR printer Repair 50000/-,Unit Admin Lattop Repair 300,000/-, F&amp;A Lattop Repair MMK 40,000/-</t>
  </si>
  <si>
    <t xml:space="preserve"> Site Allowance for OJT 4 Paxs * 50,000 Ks (  Myo Ko Ko, Kyaw Thi Ha, Khin Maung Htwe,Kyaw Thu Aung)</t>
  </si>
  <si>
    <t>စည်ပင် (26,000) + Showroom Drinking Water (100,000) +  ေခွးစာ (170,000) + ဘုရားပန်း (30,000),Cleanning Material MMK 300,000/-</t>
  </si>
  <si>
    <t>Admin Dep Fuel Charges for all department (1,000,000) ,Car 8 Units and Cycle Fuel Charges - 100,000</t>
  </si>
  <si>
    <t>Admin Dept;Wifi internet bill for Dec'24</t>
  </si>
  <si>
    <t>Unit Dep - Contract paper ,Admin Dep - Stationary</t>
  </si>
  <si>
    <t>Admin Dep - For Miscellionus ,Buy Bulbs  ,Finance Department - General Expenses and Bank Charges,Unit Dep - General Use</t>
  </si>
  <si>
    <t>Admin Dept;Security Overtime For Dec'24 MMK 200,000/-&amp; Service OT - MMK 60,000 /-</t>
  </si>
  <si>
    <t>Car Ticket</t>
  </si>
  <si>
    <t>Unit Dep- Visit Market Fuel charges IS Bu Expensen 100,000/-,SRV Dep - CE5 ME220 Expenses</t>
  </si>
  <si>
    <t>SRV Dep-go to Customer Job Site ,Unit Department- Chan Nyein Aung go to Pyin Oo Lwin,Pyae Phyo Oo go to Sagaing, Kyaw Lin Thu go to Kyauk Se,Mann Bahar Doo go to Moe Mate,Mabain and Nant San ,S'part Dep - Kyauk Sae,Wae Paung,Kyi Tauk Pauk</t>
  </si>
  <si>
    <t xml:space="preserve">Finance Department - UPS Reapir </t>
  </si>
  <si>
    <t xml:space="preserve">Admin Department -Feb'2025 SSB   Manpower </t>
  </si>
  <si>
    <t xml:space="preserve">Office Meter for Feb'25  (1,000,000) + Industrial yards for Feb'25  </t>
  </si>
  <si>
    <t>Car License (7G/2429)</t>
  </si>
  <si>
    <t>SER Head,LWN,KTH,UNW (1)</t>
  </si>
  <si>
    <t>5C/9727(Regular Maintain) - 50,000/- ,2R/9572 Repair Crown MMK 2,000,000/-,</t>
  </si>
  <si>
    <t>Showroom Rental Chgs</t>
  </si>
  <si>
    <t>Monthly Cash Budget Request -Apr'2025</t>
  </si>
  <si>
    <t>Incentive and Pooling Mar'25</t>
  </si>
  <si>
    <t>Incentive and Pooling Apr'25</t>
  </si>
  <si>
    <t>Mar'25</t>
  </si>
  <si>
    <t>Apr'25</t>
  </si>
  <si>
    <t>Rental</t>
  </si>
  <si>
    <t>Plantation BU Expenses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</si>
</sst>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rgb="FF00FFFF"/>
        <bgColor indexed="64"/>
      </patternFill>
    </fill>
    <fill>
      <patternFill patternType="solid">
        <fgColor theme="9" tint="0.59999389629810485"/>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88">
    <xf numFmtId="0" fontId="0" fillId="0" borderId="0" xfId="0"/>
    <xf numFmtId="0" fontId="2" fillId="0" borderId="0" xfId="0" applyFont="1" applyFill="1"/>
    <xf numFmtId="0" fontId="4" fillId="0" borderId="0" xfId="0" applyFont="1" applyAlignment="1">
      <alignment vertical="center"/>
    </xf>
    <xf numFmtId="0" fontId="2" fillId="0" borderId="0" xfId="0" applyFont="1"/>
    <xf numFmtId="0" fontId="0" fillId="0" borderId="0" xfId="0" applyFont="1"/>
    <xf numFmtId="0" fontId="4" fillId="0" borderId="0" xfId="0" applyFont="1"/>
    <xf numFmtId="0" fontId="4" fillId="0" borderId="0" xfId="0" applyFont="1" applyFill="1"/>
    <xf numFmtId="0" fontId="0" fillId="0" borderId="0" xfId="0" applyFont="1" applyFill="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164" fontId="2" fillId="0" borderId="3" xfId="0" applyNumberFormat="1" applyFont="1" applyBorder="1" applyAlignment="1">
      <alignment horizontal="center" vertical="center" wrapText="1"/>
    </xf>
    <xf numFmtId="0" fontId="0" fillId="0" borderId="0" xfId="0" applyFont="1" applyAlignment="1">
      <alignment vertical="center"/>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5" fillId="0" borderId="4" xfId="0" applyFont="1" applyFill="1" applyBorder="1" applyAlignment="1">
      <alignment vertical="center" wrapText="1"/>
    </xf>
    <xf numFmtId="0" fontId="0" fillId="0" borderId="0" xfId="0" applyFont="1" applyFill="1" applyAlignment="1">
      <alignment vertical="center"/>
    </xf>
    <xf numFmtId="0" fontId="2" fillId="0" borderId="4" xfId="0" applyFont="1" applyBorder="1" applyAlignment="1">
      <alignment vertical="center" wrapText="1"/>
    </xf>
    <xf numFmtId="164" fontId="2" fillId="0" borderId="0" xfId="0" applyNumberFormat="1" applyFont="1" applyFill="1"/>
    <xf numFmtId="9" fontId="2" fillId="0" borderId="0" xfId="1" applyFont="1"/>
    <xf numFmtId="0" fontId="4" fillId="0" borderId="0" xfId="0" applyFont="1" applyAlignment="1">
      <alignment horizontal="center" vertical="center"/>
    </xf>
    <xf numFmtId="0" fontId="2" fillId="0" borderId="0" xfId="0" applyFont="1" applyFill="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Fill="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Font="1" applyFill="1" applyBorder="1" applyAlignment="1">
      <alignment vertical="center"/>
    </xf>
    <xf numFmtId="0" fontId="13" fillId="0" borderId="4" xfId="0" applyFont="1" applyFill="1" applyBorder="1" applyAlignment="1">
      <alignment vertical="center" wrapText="1"/>
    </xf>
    <xf numFmtId="164" fontId="10" fillId="0" borderId="3" xfId="0" applyNumberFormat="1" applyFont="1" applyFill="1" applyBorder="1" applyAlignment="1">
      <alignment horizontal="center" vertical="center" wrapText="1"/>
    </xf>
    <xf numFmtId="0" fontId="2" fillId="0" borderId="0" xfId="0" applyFont="1" applyFill="1" applyAlignment="1">
      <alignment wrapText="1"/>
    </xf>
    <xf numFmtId="0" fontId="9" fillId="0" borderId="3" xfId="0" applyFont="1" applyFill="1" applyBorder="1" applyAlignment="1">
      <alignment vertical="center" wrapText="1"/>
    </xf>
    <xf numFmtId="0" fontId="2" fillId="0" borderId="1" xfId="0" applyFont="1" applyFill="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0" fontId="0" fillId="4" borderId="0" xfId="0" applyFont="1" applyFill="1" applyAlignment="1">
      <alignment vertical="center"/>
    </xf>
    <xf numFmtId="0" fontId="0" fillId="2" borderId="0" xfId="0" applyFont="1"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0" fillId="0" borderId="9" xfId="0" applyFont="1" applyFill="1" applyBorder="1" applyAlignment="1">
      <alignment vertical="center"/>
    </xf>
    <xf numFmtId="164" fontId="11" fillId="0" borderId="2" xfId="10" applyNumberFormat="1" applyFont="1" applyFill="1" applyBorder="1" applyAlignment="1">
      <alignment vertical="center"/>
    </xf>
    <xf numFmtId="0" fontId="2" fillId="0" borderId="1"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10" fillId="5" borderId="3" xfId="0" applyNumberFormat="1" applyFont="1" applyFill="1" applyBorder="1" applyAlignment="1">
      <alignment horizontal="center" vertical="center" wrapText="1"/>
    </xf>
    <xf numFmtId="164" fontId="0" fillId="0" borderId="0" xfId="10" applyNumberFormat="1" applyFont="1"/>
    <xf numFmtId="164" fontId="0" fillId="0" borderId="0" xfId="10" applyNumberFormat="1" applyFont="1" applyFill="1"/>
    <xf numFmtId="164" fontId="0" fillId="4" borderId="0" xfId="10" applyNumberFormat="1" applyFont="1" applyFill="1" applyAlignment="1">
      <alignment vertical="center"/>
    </xf>
    <xf numFmtId="164" fontId="0" fillId="2" borderId="0" xfId="10" applyNumberFormat="1" applyFont="1" applyFill="1" applyAlignment="1">
      <alignment vertical="center"/>
    </xf>
    <xf numFmtId="164" fontId="0" fillId="0" borderId="0" xfId="10" applyNumberFormat="1" applyFont="1" applyAlignment="1">
      <alignment vertical="center"/>
    </xf>
    <xf numFmtId="164" fontId="0" fillId="5" borderId="0" xfId="10" applyNumberFormat="1" applyFont="1" applyFill="1" applyAlignment="1">
      <alignment vertical="center"/>
    </xf>
    <xf numFmtId="164" fontId="0" fillId="6" borderId="0" xfId="10" applyNumberFormat="1" applyFont="1" applyFill="1" applyAlignment="1">
      <alignment vertical="center"/>
    </xf>
    <xf numFmtId="0" fontId="2" fillId="0" borderId="0" xfId="0" applyFont="1" applyFill="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9"/>
  <sheetViews>
    <sheetView tabSelected="1" zoomScale="96" zoomScaleNormal="96" workbookViewId="0">
      <pane xSplit="1" ySplit="3" topLeftCell="B4" activePane="bottomRight" state="frozen"/>
      <selection pane="topRight" activeCell="B1" sqref="B1"/>
      <selection pane="bottomLeft" activeCell="A4" sqref="A4"/>
      <selection pane="bottomRight" activeCell="F28" sqref="F28"/>
    </sheetView>
  </sheetViews>
  <sheetFormatPr defaultRowHeight="15" x14ac:dyDescent="0.25"/>
  <cols>
    <col min="1" max="1" width="38.7109375" style="3" customWidth="1"/>
    <col min="2" max="2" width="29" style="3" customWidth="1"/>
    <col min="3" max="3" width="15" style="1" customWidth="1"/>
    <col min="4" max="4" width="15.28515625" style="1" customWidth="1"/>
    <col min="5" max="5" width="14.7109375" style="1" customWidth="1"/>
    <col min="6" max="6" width="16.42578125" style="1" customWidth="1"/>
    <col min="7" max="7" width="23.85546875" style="1" customWidth="1"/>
    <col min="8" max="8" width="21.7109375" style="3" customWidth="1"/>
    <col min="9" max="9" width="52.140625" style="3" customWidth="1"/>
    <col min="10" max="10" width="10" style="4" customWidth="1"/>
    <col min="11" max="11" width="19.7109375" style="72" customWidth="1"/>
    <col min="12" max="12" width="14.5703125" style="4" bestFit="1" customWidth="1"/>
    <col min="13" max="13" width="10.7109375" style="4" bestFit="1" customWidth="1"/>
    <col min="14" max="16384" width="9.140625" style="4"/>
  </cols>
  <sheetData>
    <row r="1" spans="1:11" ht="25.5" customHeight="1" x14ac:dyDescent="0.25">
      <c r="A1" s="2" t="s">
        <v>185</v>
      </c>
      <c r="E1" s="1" t="s">
        <v>24</v>
      </c>
    </row>
    <row r="2" spans="1:11" ht="25.5" customHeight="1" x14ac:dyDescent="0.25">
      <c r="A2" s="2" t="s">
        <v>0</v>
      </c>
      <c r="B2" s="5"/>
      <c r="C2" s="6"/>
      <c r="D2" s="6"/>
      <c r="E2" s="6"/>
      <c r="F2" s="6"/>
      <c r="I2" s="5"/>
    </row>
    <row r="3" spans="1:11" s="7" customFormat="1" ht="42.75" customHeight="1" x14ac:dyDescent="0.25">
      <c r="A3" s="35" t="s">
        <v>1</v>
      </c>
      <c r="B3" s="36" t="s">
        <v>25</v>
      </c>
      <c r="C3" s="35" t="s">
        <v>26</v>
      </c>
      <c r="D3" s="35" t="s">
        <v>27</v>
      </c>
      <c r="E3" s="35" t="s">
        <v>28</v>
      </c>
      <c r="F3" s="35" t="s">
        <v>29</v>
      </c>
      <c r="G3" s="60" t="s">
        <v>30</v>
      </c>
      <c r="H3" s="37" t="s">
        <v>31</v>
      </c>
      <c r="I3" s="36" t="s">
        <v>32</v>
      </c>
      <c r="K3" s="73"/>
    </row>
    <row r="4" spans="1:11" s="17" customFormat="1" ht="59.25" customHeight="1" x14ac:dyDescent="0.25">
      <c r="A4" s="14" t="s">
        <v>3</v>
      </c>
      <c r="B4" s="15" t="s">
        <v>33</v>
      </c>
      <c r="C4" s="39"/>
      <c r="D4" s="40"/>
      <c r="E4" s="40">
        <v>50000</v>
      </c>
      <c r="F4" s="40"/>
      <c r="G4" s="41">
        <f>1000000+50000</f>
        <v>1050000</v>
      </c>
      <c r="H4" s="71">
        <f>SUM(C4:G4)</f>
        <v>1100000</v>
      </c>
      <c r="I4" s="16" t="s">
        <v>170</v>
      </c>
      <c r="K4" s="64">
        <v>1100000</v>
      </c>
    </row>
    <row r="5" spans="1:11" s="17" customFormat="1" ht="43.5" customHeight="1" x14ac:dyDescent="0.25">
      <c r="A5" s="14" t="s">
        <v>83</v>
      </c>
      <c r="B5" s="15" t="s">
        <v>84</v>
      </c>
      <c r="C5" s="39"/>
      <c r="D5" s="40"/>
      <c r="E5" s="40"/>
      <c r="F5" s="40"/>
      <c r="G5" s="41">
        <v>25000</v>
      </c>
      <c r="H5" s="71">
        <f t="shared" ref="H5:H29" si="0">SUM(C5:G5)</f>
        <v>25000</v>
      </c>
      <c r="I5" s="16" t="s">
        <v>182</v>
      </c>
      <c r="K5" s="64">
        <v>25000</v>
      </c>
    </row>
    <row r="6" spans="1:11" s="17" customFormat="1" ht="72.75" customHeight="1" x14ac:dyDescent="0.25">
      <c r="A6" s="14" t="s">
        <v>4</v>
      </c>
      <c r="B6" s="15" t="s">
        <v>34</v>
      </c>
      <c r="C6" s="39"/>
      <c r="D6" s="39"/>
      <c r="E6" s="40"/>
      <c r="F6" s="40"/>
      <c r="G6" s="41">
        <f>7100000+280000</f>
        <v>7380000</v>
      </c>
      <c r="H6" s="49">
        <f>7100000+280000</f>
        <v>7380000</v>
      </c>
      <c r="I6" s="16" t="s">
        <v>183</v>
      </c>
      <c r="K6" s="64">
        <v>4000000</v>
      </c>
    </row>
    <row r="7" spans="1:11" s="17" customFormat="1" ht="60.75" customHeight="1" x14ac:dyDescent="0.25">
      <c r="A7" s="14" t="s">
        <v>14</v>
      </c>
      <c r="B7" s="15" t="s">
        <v>149</v>
      </c>
      <c r="C7" s="39"/>
      <c r="D7" s="40">
        <v>200000</v>
      </c>
      <c r="E7" s="40"/>
      <c r="F7" s="40"/>
      <c r="G7" s="41"/>
      <c r="H7" s="49">
        <f t="shared" si="0"/>
        <v>200000</v>
      </c>
      <c r="I7" s="16" t="s">
        <v>166</v>
      </c>
      <c r="K7" s="64"/>
    </row>
    <row r="8" spans="1:11" s="17" customFormat="1" ht="42" customHeight="1" x14ac:dyDescent="0.25">
      <c r="A8" s="14" t="s">
        <v>6</v>
      </c>
      <c r="B8" s="15" t="s">
        <v>36</v>
      </c>
      <c r="C8" s="39"/>
      <c r="D8" s="40"/>
      <c r="E8" s="40"/>
      <c r="F8" s="40"/>
      <c r="G8" s="41">
        <v>300000</v>
      </c>
      <c r="H8" s="49">
        <f t="shared" si="0"/>
        <v>300000</v>
      </c>
      <c r="I8" s="16" t="s">
        <v>171</v>
      </c>
      <c r="K8" s="64">
        <v>300000</v>
      </c>
    </row>
    <row r="9" spans="1:11" s="17" customFormat="1" ht="53.25" customHeight="1" x14ac:dyDescent="0.25">
      <c r="A9" s="14" t="s">
        <v>122</v>
      </c>
      <c r="B9" s="59" t="s">
        <v>164</v>
      </c>
      <c r="C9" s="59"/>
      <c r="D9" s="40"/>
      <c r="E9" s="40"/>
      <c r="F9" s="40"/>
      <c r="G9" s="41"/>
      <c r="H9" s="49">
        <f t="shared" si="0"/>
        <v>0</v>
      </c>
      <c r="I9" s="16"/>
      <c r="K9" s="64"/>
    </row>
    <row r="10" spans="1:11" s="17" customFormat="1" ht="58.5" customHeight="1" x14ac:dyDescent="0.25">
      <c r="A10" s="14" t="s">
        <v>9</v>
      </c>
      <c r="B10" s="15" t="s">
        <v>37</v>
      </c>
      <c r="C10" s="47"/>
      <c r="D10" s="40"/>
      <c r="E10" s="40"/>
      <c r="F10" s="40"/>
      <c r="G10" s="39">
        <v>750000</v>
      </c>
      <c r="H10" s="49">
        <f t="shared" si="0"/>
        <v>750000</v>
      </c>
      <c r="I10" s="16" t="s">
        <v>180</v>
      </c>
      <c r="K10" s="64">
        <v>750000</v>
      </c>
    </row>
    <row r="11" spans="1:11" s="17" customFormat="1" ht="58.5" customHeight="1" x14ac:dyDescent="0.25">
      <c r="A11" s="14" t="s">
        <v>90</v>
      </c>
      <c r="B11" s="15"/>
      <c r="C11" s="67"/>
      <c r="D11" s="40"/>
      <c r="E11" s="40"/>
      <c r="F11" s="40"/>
      <c r="G11" s="40"/>
      <c r="H11" s="49">
        <f t="shared" si="0"/>
        <v>0</v>
      </c>
      <c r="I11" s="16" t="s">
        <v>184</v>
      </c>
      <c r="K11" s="64"/>
    </row>
    <row r="12" spans="1:11" s="17" customFormat="1" ht="72.75" customHeight="1" x14ac:dyDescent="0.25">
      <c r="A12" s="14" t="s">
        <v>10</v>
      </c>
      <c r="B12" s="15" t="s">
        <v>38</v>
      </c>
      <c r="C12" s="39"/>
      <c r="D12" s="40"/>
      <c r="E12" s="40"/>
      <c r="F12" s="40"/>
      <c r="G12" s="41">
        <v>300000</v>
      </c>
      <c r="H12" s="49">
        <f t="shared" si="0"/>
        <v>300000</v>
      </c>
      <c r="I12" s="16" t="s">
        <v>174</v>
      </c>
      <c r="K12" s="64"/>
    </row>
    <row r="13" spans="1:11" s="17" customFormat="1" ht="51" customHeight="1" x14ac:dyDescent="0.2">
      <c r="A13" s="50" t="s">
        <v>7</v>
      </c>
      <c r="B13" s="15" t="s">
        <v>150</v>
      </c>
      <c r="C13" s="39"/>
      <c r="D13" s="40"/>
      <c r="E13" s="40"/>
      <c r="F13" s="40"/>
      <c r="G13" s="61"/>
      <c r="H13" s="49">
        <f t="shared" si="0"/>
        <v>0</v>
      </c>
      <c r="I13" s="16" t="s">
        <v>167</v>
      </c>
      <c r="K13" s="64"/>
    </row>
    <row r="14" spans="1:11" s="17" customFormat="1" ht="126.75" customHeight="1" x14ac:dyDescent="0.25">
      <c r="A14" s="14" t="s">
        <v>12</v>
      </c>
      <c r="B14" s="15" t="s">
        <v>39</v>
      </c>
      <c r="C14" s="39">
        <v>1500000</v>
      </c>
      <c r="D14" s="40">
        <v>1000000</v>
      </c>
      <c r="E14" s="40"/>
      <c r="F14" s="40"/>
      <c r="G14" s="41"/>
      <c r="H14" s="49">
        <f t="shared" si="0"/>
        <v>2500000</v>
      </c>
      <c r="I14" s="16" t="s">
        <v>177</v>
      </c>
      <c r="K14" s="64">
        <v>1500000</v>
      </c>
    </row>
    <row r="15" spans="1:11" s="17" customFormat="1" ht="44.25" customHeight="1" x14ac:dyDescent="0.25">
      <c r="A15" s="51" t="s">
        <v>13</v>
      </c>
      <c r="B15" s="15" t="s">
        <v>40</v>
      </c>
      <c r="C15" s="39"/>
      <c r="D15" s="40">
        <v>500000</v>
      </c>
      <c r="E15" s="40">
        <v>500000</v>
      </c>
      <c r="F15" s="40"/>
      <c r="G15" s="41"/>
      <c r="H15" s="49">
        <f t="shared" si="0"/>
        <v>1000000</v>
      </c>
      <c r="I15" s="16" t="s">
        <v>165</v>
      </c>
      <c r="K15" s="64">
        <v>500000</v>
      </c>
    </row>
    <row r="16" spans="1:11" s="17" customFormat="1" ht="33" customHeight="1" x14ac:dyDescent="0.25">
      <c r="A16" s="14" t="s">
        <v>5</v>
      </c>
      <c r="B16" s="15" t="s">
        <v>152</v>
      </c>
      <c r="C16" s="39"/>
      <c r="D16" s="40"/>
      <c r="E16" s="40"/>
      <c r="F16" s="40"/>
      <c r="G16" s="41"/>
      <c r="H16" s="49">
        <f t="shared" si="0"/>
        <v>0</v>
      </c>
      <c r="I16" s="16" t="s">
        <v>181</v>
      </c>
      <c r="K16" s="64"/>
    </row>
    <row r="17" spans="1:13" s="17" customFormat="1" ht="63.75" x14ac:dyDescent="0.25">
      <c r="A17" s="14" t="s">
        <v>15</v>
      </c>
      <c r="B17" s="15" t="s">
        <v>160</v>
      </c>
      <c r="C17" s="39"/>
      <c r="D17" s="39"/>
      <c r="E17" s="40"/>
      <c r="F17" s="40"/>
      <c r="G17" s="39">
        <f>300000</f>
        <v>300000</v>
      </c>
      <c r="H17" s="49">
        <f t="shared" si="0"/>
        <v>300000</v>
      </c>
      <c r="I17" s="16" t="s">
        <v>169</v>
      </c>
      <c r="K17" s="64">
        <v>300000</v>
      </c>
    </row>
    <row r="18" spans="1:13" s="17" customFormat="1" ht="69.75" customHeight="1" x14ac:dyDescent="0.25">
      <c r="A18" s="14" t="s">
        <v>8</v>
      </c>
      <c r="B18" s="15" t="s">
        <v>153</v>
      </c>
      <c r="C18" s="39"/>
      <c r="D18" s="40">
        <v>200000</v>
      </c>
      <c r="E18" s="40"/>
      <c r="F18" s="40"/>
      <c r="G18" s="41"/>
      <c r="H18" s="49">
        <f t="shared" si="0"/>
        <v>200000</v>
      </c>
      <c r="I18" s="16" t="s">
        <v>172</v>
      </c>
      <c r="K18" s="64">
        <v>200000</v>
      </c>
    </row>
    <row r="19" spans="1:13" s="17" customFormat="1" ht="39.75" customHeight="1" x14ac:dyDescent="0.25">
      <c r="A19" s="14" t="s">
        <v>16</v>
      </c>
      <c r="B19" s="15" t="s">
        <v>42</v>
      </c>
      <c r="C19" s="39"/>
      <c r="D19" s="39"/>
      <c r="E19" s="39"/>
      <c r="F19" s="39"/>
      <c r="G19" s="68">
        <v>548000</v>
      </c>
      <c r="H19" s="49">
        <f t="shared" si="0"/>
        <v>548000</v>
      </c>
      <c r="I19" s="16" t="s">
        <v>179</v>
      </c>
      <c r="K19" s="64"/>
    </row>
    <row r="20" spans="1:13" s="17" customFormat="1" ht="39.75" customHeight="1" x14ac:dyDescent="0.25">
      <c r="A20" s="14" t="s">
        <v>61</v>
      </c>
      <c r="B20" s="15" t="s">
        <v>62</v>
      </c>
      <c r="C20" s="39"/>
      <c r="D20" s="40"/>
      <c r="E20" s="40"/>
      <c r="F20" s="40">
        <v>150000</v>
      </c>
      <c r="G20" s="40"/>
      <c r="H20" s="49">
        <f t="shared" si="0"/>
        <v>150000</v>
      </c>
      <c r="I20" s="16" t="s">
        <v>159</v>
      </c>
      <c r="K20" s="64">
        <v>100000</v>
      </c>
    </row>
    <row r="21" spans="1:13" s="17" customFormat="1" ht="34.5" customHeight="1" x14ac:dyDescent="0.25">
      <c r="A21" s="14" t="s">
        <v>18</v>
      </c>
      <c r="B21" s="15" t="s">
        <v>151</v>
      </c>
      <c r="C21" s="39"/>
      <c r="D21" s="40"/>
      <c r="E21" s="40"/>
      <c r="F21" s="40"/>
      <c r="G21" s="41"/>
      <c r="H21" s="49">
        <f t="shared" si="0"/>
        <v>0</v>
      </c>
      <c r="I21" s="16"/>
      <c r="K21" s="64"/>
    </row>
    <row r="22" spans="1:13" s="17" customFormat="1" ht="34.5" customHeight="1" x14ac:dyDescent="0.25">
      <c r="A22" s="52" t="s">
        <v>90</v>
      </c>
      <c r="B22" s="15" t="s">
        <v>190</v>
      </c>
      <c r="C22" s="39"/>
      <c r="D22" s="40"/>
      <c r="E22" s="40"/>
      <c r="F22" s="40">
        <v>5000000</v>
      </c>
      <c r="G22" s="40"/>
      <c r="H22" s="49"/>
      <c r="I22" s="16"/>
      <c r="K22" s="64">
        <v>5000000</v>
      </c>
    </row>
    <row r="23" spans="1:13" s="17" customFormat="1" ht="33" customHeight="1" x14ac:dyDescent="0.25">
      <c r="A23" s="52" t="s">
        <v>104</v>
      </c>
      <c r="B23" s="15" t="s">
        <v>146</v>
      </c>
      <c r="C23" s="39"/>
      <c r="D23" s="40"/>
      <c r="E23" s="40"/>
      <c r="F23" s="40"/>
      <c r="G23" s="40"/>
      <c r="H23" s="49">
        <f t="shared" si="0"/>
        <v>0</v>
      </c>
      <c r="I23" s="16"/>
      <c r="K23" s="64"/>
    </row>
    <row r="24" spans="1:13" s="17" customFormat="1" ht="33" customHeight="1" x14ac:dyDescent="0.25">
      <c r="A24" s="52" t="s">
        <v>88</v>
      </c>
      <c r="B24" s="15" t="s">
        <v>155</v>
      </c>
      <c r="C24" s="39">
        <v>300000</v>
      </c>
      <c r="D24" s="40">
        <v>100000</v>
      </c>
      <c r="E24" s="40"/>
      <c r="F24" s="40">
        <v>100000</v>
      </c>
      <c r="G24" s="40">
        <f>200000+392000</f>
        <v>592000</v>
      </c>
      <c r="H24" s="49">
        <f t="shared" si="0"/>
        <v>1092000</v>
      </c>
      <c r="I24" s="48" t="s">
        <v>173</v>
      </c>
      <c r="K24" s="64">
        <v>500000</v>
      </c>
    </row>
    <row r="25" spans="1:13" s="17" customFormat="1" ht="25.5" x14ac:dyDescent="0.25">
      <c r="A25" s="52" t="s">
        <v>78</v>
      </c>
      <c r="B25" s="15" t="s">
        <v>154</v>
      </c>
      <c r="C25" s="39"/>
      <c r="D25" s="40"/>
      <c r="E25" s="40"/>
      <c r="F25" s="40"/>
      <c r="G25" s="40"/>
      <c r="H25" s="49">
        <f t="shared" si="0"/>
        <v>0</v>
      </c>
      <c r="I25" s="16"/>
      <c r="K25" s="64"/>
    </row>
    <row r="26" spans="1:13" s="17" customFormat="1" ht="25.5" x14ac:dyDescent="0.25">
      <c r="A26" s="52" t="s">
        <v>114</v>
      </c>
      <c r="B26" s="15" t="s">
        <v>162</v>
      </c>
      <c r="C26" s="39"/>
      <c r="D26" s="40"/>
      <c r="E26" s="40"/>
      <c r="F26" s="40">
        <v>200000</v>
      </c>
      <c r="G26" s="40"/>
      <c r="H26" s="49">
        <f t="shared" si="0"/>
        <v>200000</v>
      </c>
      <c r="I26" s="16" t="s">
        <v>178</v>
      </c>
      <c r="K26" s="64">
        <v>100000</v>
      </c>
    </row>
    <row r="27" spans="1:13" s="17" customFormat="1" x14ac:dyDescent="0.25">
      <c r="A27" s="52" t="s">
        <v>186</v>
      </c>
      <c r="B27" s="15" t="s">
        <v>188</v>
      </c>
      <c r="C27" s="39"/>
      <c r="D27" s="40"/>
      <c r="E27" s="40"/>
      <c r="F27" s="40">
        <v>7939418</v>
      </c>
      <c r="G27" s="40"/>
      <c r="H27" s="49"/>
      <c r="I27" s="16"/>
      <c r="K27" s="78">
        <v>7939418</v>
      </c>
    </row>
    <row r="28" spans="1:13" s="17" customFormat="1" x14ac:dyDescent="0.25">
      <c r="A28" s="52" t="s">
        <v>187</v>
      </c>
      <c r="B28" s="15" t="s">
        <v>189</v>
      </c>
      <c r="C28" s="39"/>
      <c r="D28" s="40"/>
      <c r="E28" s="40"/>
      <c r="F28" s="40">
        <v>7771561</v>
      </c>
      <c r="G28" s="40"/>
      <c r="H28" s="49"/>
      <c r="I28" s="16"/>
      <c r="K28" s="64"/>
    </row>
    <row r="29" spans="1:13" s="17" customFormat="1" ht="58.5" customHeight="1" x14ac:dyDescent="0.25">
      <c r="A29" s="52" t="s">
        <v>117</v>
      </c>
      <c r="B29" s="15" t="s">
        <v>147</v>
      </c>
      <c r="C29" s="39"/>
      <c r="D29" s="40"/>
      <c r="E29" s="40"/>
      <c r="F29" s="40"/>
      <c r="G29" s="40">
        <v>200000</v>
      </c>
      <c r="H29" s="49">
        <f t="shared" si="0"/>
        <v>200000</v>
      </c>
      <c r="I29" s="16" t="s">
        <v>168</v>
      </c>
      <c r="K29" s="64"/>
      <c r="L29" s="64"/>
      <c r="M29" s="64">
        <v>70000</v>
      </c>
    </row>
    <row r="30" spans="1:13" s="62" customFormat="1" ht="39.75" customHeight="1" x14ac:dyDescent="0.25">
      <c r="A30" s="80" t="s">
        <v>19</v>
      </c>
      <c r="B30" s="81"/>
      <c r="C30" s="53">
        <f>SUM(C4:C29)</f>
        <v>1800000</v>
      </c>
      <c r="D30" s="53">
        <f>SUM(D4:D29)</f>
        <v>2000000</v>
      </c>
      <c r="E30" s="53">
        <f>SUM(E4:E29)</f>
        <v>550000</v>
      </c>
      <c r="F30" s="53">
        <f>SUM(F4:F29)</f>
        <v>21160979</v>
      </c>
      <c r="G30" s="53">
        <f>SUM(G4:G29)</f>
        <v>11445000</v>
      </c>
      <c r="H30" s="46">
        <f>SUM(C30:G30)</f>
        <v>36955979</v>
      </c>
      <c r="I30" s="54"/>
      <c r="K30" s="74"/>
    </row>
    <row r="31" spans="1:13" s="63" customFormat="1" ht="26.25" customHeight="1" x14ac:dyDescent="0.25">
      <c r="A31" s="84" t="s">
        <v>43</v>
      </c>
      <c r="B31" s="85"/>
      <c r="C31" s="55"/>
      <c r="D31" s="55"/>
      <c r="E31" s="55"/>
      <c r="F31" s="55"/>
      <c r="G31" s="55"/>
      <c r="H31" s="34"/>
      <c r="I31" s="56"/>
      <c r="K31" s="75"/>
    </row>
    <row r="32" spans="1:13" ht="45" customHeight="1" x14ac:dyDescent="0.25">
      <c r="A32" s="38" t="s">
        <v>13</v>
      </c>
      <c r="B32" s="9" t="s">
        <v>40</v>
      </c>
      <c r="C32" s="27"/>
      <c r="D32" s="27"/>
      <c r="E32" s="27"/>
      <c r="F32" s="27"/>
      <c r="G32" s="28"/>
      <c r="H32" s="12">
        <f>SUM(C32:G32)</f>
        <v>0</v>
      </c>
      <c r="I32" s="33"/>
    </row>
    <row r="33" spans="1:12" s="17" customFormat="1" ht="37.5" customHeight="1" x14ac:dyDescent="0.25">
      <c r="A33" s="14" t="s">
        <v>3</v>
      </c>
      <c r="B33" s="57" t="s">
        <v>156</v>
      </c>
      <c r="C33" s="10"/>
      <c r="D33" s="10">
        <v>100000</v>
      </c>
      <c r="E33" s="10"/>
      <c r="F33" s="10"/>
      <c r="G33" s="11"/>
      <c r="H33" s="70">
        <f t="shared" ref="H33:H37" si="1">SUM(C33:G33)</f>
        <v>100000</v>
      </c>
      <c r="I33" s="58" t="s">
        <v>176</v>
      </c>
      <c r="K33" s="78">
        <v>100000</v>
      </c>
    </row>
    <row r="34" spans="1:12" s="17" customFormat="1" ht="37.5" customHeight="1" x14ac:dyDescent="0.25">
      <c r="A34" s="14" t="s">
        <v>15</v>
      </c>
      <c r="B34" s="69"/>
      <c r="C34" s="10"/>
      <c r="D34" s="10"/>
      <c r="E34" s="10"/>
      <c r="F34" s="10"/>
      <c r="G34" s="11">
        <v>3000000</v>
      </c>
      <c r="H34" s="70">
        <f t="shared" si="1"/>
        <v>3000000</v>
      </c>
      <c r="I34" s="58"/>
      <c r="K34" s="78">
        <v>3000000</v>
      </c>
    </row>
    <row r="35" spans="1:12" s="17" customFormat="1" ht="37.5" customHeight="1" x14ac:dyDescent="0.25">
      <c r="A35" s="14" t="s">
        <v>191</v>
      </c>
      <c r="B35" s="69"/>
      <c r="C35" s="10"/>
      <c r="D35" s="10"/>
      <c r="E35" s="10"/>
      <c r="F35" s="10"/>
      <c r="G35" s="11">
        <v>11000000</v>
      </c>
      <c r="H35" s="70">
        <f t="shared" si="1"/>
        <v>11000000</v>
      </c>
      <c r="I35" s="58"/>
      <c r="K35" s="78">
        <v>11000000</v>
      </c>
    </row>
    <row r="36" spans="1:12" s="17" customFormat="1" ht="37.5" customHeight="1" x14ac:dyDescent="0.25">
      <c r="A36" s="14" t="s">
        <v>14</v>
      </c>
      <c r="B36" s="58" t="s">
        <v>163</v>
      </c>
      <c r="C36" s="10"/>
      <c r="D36" s="10"/>
      <c r="E36" s="10"/>
      <c r="F36" s="10"/>
      <c r="G36" s="11"/>
      <c r="H36" s="12">
        <f t="shared" si="1"/>
        <v>0</v>
      </c>
      <c r="I36" s="58"/>
      <c r="K36" s="77">
        <f>SUM(K4:K35)</f>
        <v>36414418</v>
      </c>
      <c r="L36" s="75">
        <v>31000000</v>
      </c>
    </row>
    <row r="37" spans="1:12" s="13" customFormat="1" ht="32.25" customHeight="1" x14ac:dyDescent="0.25">
      <c r="A37" s="8" t="s">
        <v>104</v>
      </c>
      <c r="B37" s="18" t="s">
        <v>161</v>
      </c>
      <c r="C37" s="10"/>
      <c r="D37" s="10"/>
      <c r="E37" s="10"/>
      <c r="F37" s="10"/>
      <c r="G37" s="11"/>
      <c r="H37" s="12">
        <f t="shared" si="1"/>
        <v>0</v>
      </c>
      <c r="I37" s="18"/>
      <c r="K37" s="76"/>
    </row>
    <row r="38" spans="1:12" s="13" customFormat="1" ht="39.75" customHeight="1" x14ac:dyDescent="0.25">
      <c r="A38" s="43" t="s">
        <v>19</v>
      </c>
      <c r="B38" s="44"/>
      <c r="C38" s="65">
        <f>SUM(C32:C37)</f>
        <v>0</v>
      </c>
      <c r="D38" s="65">
        <f t="shared" ref="D38:F38" si="2">SUM(D32:D37)</f>
        <v>100000</v>
      </c>
      <c r="E38" s="65">
        <f t="shared" si="2"/>
        <v>0</v>
      </c>
      <c r="F38" s="65">
        <f t="shared" si="2"/>
        <v>0</v>
      </c>
      <c r="G38" s="45">
        <f>SUM(G32:G37)</f>
        <v>14000000</v>
      </c>
      <c r="H38" s="45">
        <f>SUM(H32:H37)</f>
        <v>14100000</v>
      </c>
      <c r="I38" s="31"/>
      <c r="J38" s="29"/>
      <c r="K38" s="76">
        <f>H39-K36</f>
        <v>14641561</v>
      </c>
    </row>
    <row r="39" spans="1:12" ht="36.75" customHeight="1" x14ac:dyDescent="0.3">
      <c r="A39" s="86" t="s">
        <v>148</v>
      </c>
      <c r="B39" s="87"/>
      <c r="C39" s="66">
        <f>C30+C38</f>
        <v>1800000</v>
      </c>
      <c r="D39" s="66">
        <f t="shared" ref="D39:F39" si="3">D30+D38</f>
        <v>2100000</v>
      </c>
      <c r="E39" s="66">
        <f t="shared" si="3"/>
        <v>550000</v>
      </c>
      <c r="F39" s="66">
        <f t="shared" si="3"/>
        <v>21160979</v>
      </c>
      <c r="G39" s="66">
        <f>G30+G38</f>
        <v>25445000</v>
      </c>
      <c r="H39" s="42">
        <f>H30+H38</f>
        <v>51055979</v>
      </c>
      <c r="I39" s="32"/>
    </row>
    <row r="40" spans="1:12" x14ac:dyDescent="0.25">
      <c r="A40" s="5"/>
      <c r="B40" s="5"/>
      <c r="C40" s="19"/>
      <c r="D40" s="19"/>
      <c r="E40" s="19"/>
      <c r="F40" s="19"/>
      <c r="G40" s="19"/>
      <c r="H40" s="20"/>
      <c r="I40" s="5"/>
    </row>
    <row r="41" spans="1:12" s="13" customFormat="1" ht="21" customHeight="1" x14ac:dyDescent="0.25">
      <c r="A41" s="2" t="s">
        <v>20</v>
      </c>
      <c r="B41" s="2"/>
      <c r="C41" s="82" t="s">
        <v>44</v>
      </c>
      <c r="D41" s="82"/>
      <c r="E41" s="82"/>
      <c r="F41" s="82"/>
      <c r="G41" s="82"/>
      <c r="H41" s="82"/>
      <c r="I41" s="21" t="s">
        <v>45</v>
      </c>
      <c r="K41" s="76"/>
    </row>
    <row r="42" spans="1:12" s="13" customFormat="1" ht="21" customHeight="1" x14ac:dyDescent="0.25">
      <c r="A42" s="83" t="s">
        <v>157</v>
      </c>
      <c r="B42" s="83"/>
      <c r="C42" s="22"/>
      <c r="D42" s="22"/>
      <c r="E42" s="79" t="s">
        <v>157</v>
      </c>
      <c r="F42" s="79"/>
      <c r="G42" s="22"/>
      <c r="H42" s="23"/>
      <c r="I42" s="24" t="s">
        <v>158</v>
      </c>
      <c r="K42" s="76"/>
    </row>
    <row r="43" spans="1:12" s="13" customFormat="1" ht="21" customHeight="1" x14ac:dyDescent="0.25">
      <c r="A43" s="83" t="s">
        <v>46</v>
      </c>
      <c r="B43" s="83"/>
      <c r="C43" s="22"/>
      <c r="D43" s="22"/>
      <c r="E43" s="79" t="s">
        <v>46</v>
      </c>
      <c r="F43" s="79"/>
      <c r="G43" s="22"/>
      <c r="H43" s="23"/>
      <c r="I43" s="24" t="s">
        <v>21</v>
      </c>
      <c r="K43" s="76"/>
    </row>
    <row r="44" spans="1:12" s="13" customFormat="1" ht="21" customHeight="1" x14ac:dyDescent="0.25">
      <c r="A44" s="23" t="s">
        <v>22</v>
      </c>
      <c r="B44" s="23"/>
      <c r="C44" s="22"/>
      <c r="D44" s="22"/>
      <c r="E44" s="79" t="s">
        <v>22</v>
      </c>
      <c r="F44" s="79"/>
      <c r="G44" s="22"/>
      <c r="H44" s="23"/>
      <c r="I44" s="24" t="s">
        <v>21</v>
      </c>
      <c r="K44" s="76"/>
    </row>
    <row r="45" spans="1:12" s="13" customFormat="1" ht="21" customHeight="1" x14ac:dyDescent="0.25">
      <c r="A45" s="23" t="s">
        <v>23</v>
      </c>
      <c r="B45" s="23"/>
      <c r="C45" s="22"/>
      <c r="D45" s="22"/>
      <c r="E45" s="79" t="s">
        <v>23</v>
      </c>
      <c r="F45" s="79"/>
      <c r="G45" s="22"/>
      <c r="H45" s="23"/>
      <c r="I45" s="24" t="s">
        <v>23</v>
      </c>
      <c r="K45" s="76"/>
    </row>
    <row r="46" spans="1:12" s="13" customFormat="1" ht="17.25" customHeight="1" x14ac:dyDescent="0.25">
      <c r="A46" s="23"/>
      <c r="B46" s="23"/>
      <c r="C46" s="22"/>
      <c r="D46" s="22"/>
      <c r="E46" s="22"/>
      <c r="F46" s="22"/>
      <c r="G46" s="22"/>
      <c r="H46" s="23"/>
      <c r="I46" s="23"/>
      <c r="K46" s="76"/>
    </row>
    <row r="47" spans="1:12" s="13" customFormat="1" ht="17.25" customHeight="1" x14ac:dyDescent="0.25">
      <c r="A47" s="2" t="s">
        <v>47</v>
      </c>
      <c r="B47" s="2"/>
      <c r="C47" s="22"/>
      <c r="D47" s="22"/>
      <c r="E47" s="22"/>
      <c r="F47" s="22"/>
      <c r="G47" s="22"/>
      <c r="H47" s="23"/>
      <c r="I47" s="23"/>
      <c r="K47" s="76"/>
    </row>
    <row r="48" spans="1:12" s="13" customFormat="1" ht="17.25" customHeight="1" x14ac:dyDescent="0.25">
      <c r="A48" s="2" t="s">
        <v>48</v>
      </c>
      <c r="B48" s="23"/>
      <c r="C48" s="22"/>
      <c r="D48" s="22"/>
      <c r="E48" s="22"/>
      <c r="F48" s="22"/>
      <c r="G48" s="22"/>
      <c r="H48" s="23"/>
      <c r="I48" s="23"/>
      <c r="K48" s="76"/>
    </row>
    <row r="56" spans="7:8" x14ac:dyDescent="0.25">
      <c r="H56" s="3">
        <v>61000</v>
      </c>
    </row>
    <row r="57" spans="7:8" x14ac:dyDescent="0.25">
      <c r="H57" s="3">
        <v>500000</v>
      </c>
    </row>
    <row r="58" spans="7:8" x14ac:dyDescent="0.25">
      <c r="H58" s="3">
        <v>50000</v>
      </c>
    </row>
    <row r="59" spans="7:8" x14ac:dyDescent="0.25">
      <c r="G59" s="1" t="s">
        <v>175</v>
      </c>
      <c r="H59" s="3">
        <v>20000</v>
      </c>
    </row>
  </sheetData>
  <autoFilter ref="A3:K39" xr:uid="{71844C1B-97C7-41F9-A7B7-E0C5A007BB40}"/>
  <mergeCells count="10">
    <mergeCell ref="E44:F44"/>
    <mergeCell ref="E45:F45"/>
    <mergeCell ref="A30:B30"/>
    <mergeCell ref="C41:H41"/>
    <mergeCell ref="A42:B42"/>
    <mergeCell ref="E42:F42"/>
    <mergeCell ref="A43:B43"/>
    <mergeCell ref="E43:F43"/>
    <mergeCell ref="A31:B31"/>
    <mergeCell ref="A39:B39"/>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workbookViewId="0">
      <selection activeCell="M22" sqref="M21:M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workbookViewId="0">
      <selection activeCell="A20" sqref="A20"/>
    </sheetView>
  </sheetViews>
  <sheetFormatPr defaultRowHeight="15" x14ac:dyDescent="0.25"/>
  <cols>
    <col min="1" max="1" width="56.28515625" bestFit="1" customWidth="1"/>
    <col min="2" max="2" width="113" bestFit="1" customWidth="1"/>
  </cols>
  <sheetData>
    <row r="1" spans="1:2" x14ac:dyDescent="0.25">
      <c r="A1" s="25" t="s">
        <v>2</v>
      </c>
      <c r="B1" s="25" t="s">
        <v>49</v>
      </c>
    </row>
    <row r="2" spans="1:2" x14ac:dyDescent="0.25">
      <c r="A2" s="3" t="s">
        <v>50</v>
      </c>
      <c r="B2" t="s">
        <v>51</v>
      </c>
    </row>
    <row r="3" spans="1:2" x14ac:dyDescent="0.25">
      <c r="A3" s="3" t="s">
        <v>52</v>
      </c>
      <c r="B3" t="s">
        <v>53</v>
      </c>
    </row>
    <row r="4" spans="1:2" x14ac:dyDescent="0.25">
      <c r="A4" s="3" t="s">
        <v>54</v>
      </c>
      <c r="B4" t="s">
        <v>55</v>
      </c>
    </row>
    <row r="5" spans="1:2" x14ac:dyDescent="0.25">
      <c r="A5" s="3" t="s">
        <v>56</v>
      </c>
      <c r="B5" t="s">
        <v>57</v>
      </c>
    </row>
    <row r="6" spans="1:2" ht="30" x14ac:dyDescent="0.25">
      <c r="A6" s="3" t="s">
        <v>18</v>
      </c>
      <c r="B6" s="30" t="s">
        <v>58</v>
      </c>
    </row>
    <row r="7" spans="1:2" x14ac:dyDescent="0.25">
      <c r="A7" s="3" t="s">
        <v>59</v>
      </c>
      <c r="B7" t="s">
        <v>60</v>
      </c>
    </row>
    <row r="8" spans="1:2" x14ac:dyDescent="0.25">
      <c r="A8" s="3" t="s">
        <v>61</v>
      </c>
      <c r="B8" t="s">
        <v>62</v>
      </c>
    </row>
    <row r="9" spans="1:2" x14ac:dyDescent="0.25">
      <c r="A9" s="3" t="s">
        <v>3</v>
      </c>
      <c r="B9" t="s">
        <v>63</v>
      </c>
    </row>
    <row r="10" spans="1:2" x14ac:dyDescent="0.25">
      <c r="A10" s="3" t="s">
        <v>5</v>
      </c>
      <c r="B10" t="s">
        <v>35</v>
      </c>
    </row>
    <row r="11" spans="1:2" ht="30" x14ac:dyDescent="0.25">
      <c r="A11" s="3" t="s">
        <v>4</v>
      </c>
      <c r="B11" s="30" t="s">
        <v>64</v>
      </c>
    </row>
    <row r="12" spans="1:2" x14ac:dyDescent="0.25">
      <c r="A12" s="3" t="s">
        <v>6</v>
      </c>
      <c r="B12" t="s">
        <v>65</v>
      </c>
    </row>
    <row r="13" spans="1:2" x14ac:dyDescent="0.25">
      <c r="A13" s="3" t="s">
        <v>7</v>
      </c>
      <c r="B13" t="s">
        <v>66</v>
      </c>
    </row>
    <row r="14" spans="1:2" x14ac:dyDescent="0.25">
      <c r="A14" s="3" t="s">
        <v>67</v>
      </c>
      <c r="B14" t="s">
        <v>68</v>
      </c>
    </row>
    <row r="15" spans="1:2" x14ac:dyDescent="0.25">
      <c r="A15" s="3" t="s">
        <v>69</v>
      </c>
      <c r="B15" t="s">
        <v>70</v>
      </c>
    </row>
    <row r="16" spans="1:2" x14ac:dyDescent="0.25">
      <c r="A16" s="3" t="s">
        <v>71</v>
      </c>
      <c r="B16" t="s">
        <v>72</v>
      </c>
    </row>
    <row r="17" spans="1:2" x14ac:dyDescent="0.25">
      <c r="A17" s="3" t="s">
        <v>9</v>
      </c>
      <c r="B17" t="s">
        <v>73</v>
      </c>
    </row>
    <row r="18" spans="1:2" x14ac:dyDescent="0.25">
      <c r="A18" s="3" t="s">
        <v>74</v>
      </c>
      <c r="B18" t="s">
        <v>75</v>
      </c>
    </row>
    <row r="19" spans="1:2" x14ac:dyDescent="0.25">
      <c r="A19" s="3" t="s">
        <v>10</v>
      </c>
      <c r="B19" t="s">
        <v>76</v>
      </c>
    </row>
    <row r="20" spans="1:2" x14ac:dyDescent="0.25">
      <c r="A20" s="3" t="s">
        <v>11</v>
      </c>
      <c r="B20" t="s">
        <v>77</v>
      </c>
    </row>
    <row r="21" spans="1:2" x14ac:dyDescent="0.25">
      <c r="A21" s="3" t="s">
        <v>78</v>
      </c>
      <c r="B21" t="s">
        <v>79</v>
      </c>
    </row>
    <row r="22" spans="1:2" ht="30" x14ac:dyDescent="0.25">
      <c r="A22" s="3" t="s">
        <v>12</v>
      </c>
      <c r="B22" s="30" t="s">
        <v>80</v>
      </c>
    </row>
    <row r="23" spans="1:2" x14ac:dyDescent="0.25">
      <c r="A23" s="3" t="s">
        <v>81</v>
      </c>
      <c r="B23" t="s">
        <v>82</v>
      </c>
    </row>
    <row r="24" spans="1:2" x14ac:dyDescent="0.25">
      <c r="A24" s="3" t="s">
        <v>83</v>
      </c>
      <c r="B24" t="s">
        <v>84</v>
      </c>
    </row>
    <row r="25" spans="1:2" x14ac:dyDescent="0.25">
      <c r="A25" s="3" t="s">
        <v>14</v>
      </c>
      <c r="B25" t="s">
        <v>85</v>
      </c>
    </row>
    <row r="26" spans="1:2" x14ac:dyDescent="0.25">
      <c r="A26" s="3" t="s">
        <v>86</v>
      </c>
      <c r="B26" t="s">
        <v>87</v>
      </c>
    </row>
    <row r="27" spans="1:2" x14ac:dyDescent="0.25">
      <c r="A27" s="3" t="s">
        <v>88</v>
      </c>
      <c r="B27" t="s">
        <v>89</v>
      </c>
    </row>
    <row r="28" spans="1:2" x14ac:dyDescent="0.25">
      <c r="A28" s="3" t="s">
        <v>90</v>
      </c>
      <c r="B28" t="s">
        <v>91</v>
      </c>
    </row>
    <row r="29" spans="1:2" x14ac:dyDescent="0.25">
      <c r="A29" s="3" t="s">
        <v>41</v>
      </c>
      <c r="B29" t="s">
        <v>92</v>
      </c>
    </row>
    <row r="30" spans="1:2" x14ac:dyDescent="0.25">
      <c r="A30" s="3" t="s">
        <v>15</v>
      </c>
      <c r="B30" t="s">
        <v>93</v>
      </c>
    </row>
    <row r="31" spans="1:2" x14ac:dyDescent="0.25">
      <c r="A31" s="3" t="s">
        <v>8</v>
      </c>
      <c r="B31" t="s">
        <v>94</v>
      </c>
    </row>
    <row r="32" spans="1:2" x14ac:dyDescent="0.25">
      <c r="A32" s="26" t="s">
        <v>17</v>
      </c>
      <c r="B32" t="s">
        <v>95</v>
      </c>
    </row>
    <row r="33" spans="1:2" x14ac:dyDescent="0.25">
      <c r="A33" s="3" t="s">
        <v>96</v>
      </c>
      <c r="B33" t="s">
        <v>97</v>
      </c>
    </row>
    <row r="34" spans="1:2" x14ac:dyDescent="0.25">
      <c r="A34" s="3" t="s">
        <v>98</v>
      </c>
      <c r="B34" t="s">
        <v>99</v>
      </c>
    </row>
    <row r="35" spans="1:2" x14ac:dyDescent="0.25">
      <c r="A35" s="3" t="s">
        <v>100</v>
      </c>
      <c r="B35" t="s">
        <v>101</v>
      </c>
    </row>
    <row r="36" spans="1:2" x14ac:dyDescent="0.25">
      <c r="A36" s="3" t="s">
        <v>102</v>
      </c>
      <c r="B36" t="s">
        <v>103</v>
      </c>
    </row>
    <row r="37" spans="1:2" x14ac:dyDescent="0.25">
      <c r="A37" s="3" t="s">
        <v>104</v>
      </c>
      <c r="B37" t="s">
        <v>105</v>
      </c>
    </row>
    <row r="38" spans="1:2" x14ac:dyDescent="0.25">
      <c r="A38" s="3" t="s">
        <v>106</v>
      </c>
      <c r="B38" t="s">
        <v>107</v>
      </c>
    </row>
    <row r="39" spans="1:2" x14ac:dyDescent="0.25">
      <c r="A39" s="3" t="s">
        <v>108</v>
      </c>
      <c r="B39" t="s">
        <v>109</v>
      </c>
    </row>
    <row r="40" spans="1:2" x14ac:dyDescent="0.25">
      <c r="A40" s="3" t="s">
        <v>110</v>
      </c>
      <c r="B40" t="s">
        <v>111</v>
      </c>
    </row>
    <row r="41" spans="1:2" x14ac:dyDescent="0.25">
      <c r="A41" s="3" t="s">
        <v>112</v>
      </c>
      <c r="B41" t="s">
        <v>113</v>
      </c>
    </row>
    <row r="42" spans="1:2" x14ac:dyDescent="0.25">
      <c r="A42" s="3" t="s">
        <v>114</v>
      </c>
      <c r="B42" t="s">
        <v>115</v>
      </c>
    </row>
    <row r="43" spans="1:2" ht="30" x14ac:dyDescent="0.25">
      <c r="A43" s="3" t="s">
        <v>13</v>
      </c>
      <c r="B43" s="30" t="s">
        <v>116</v>
      </c>
    </row>
    <row r="44" spans="1:2" x14ac:dyDescent="0.25">
      <c r="A44" s="3" t="s">
        <v>117</v>
      </c>
      <c r="B44" t="s">
        <v>118</v>
      </c>
    </row>
    <row r="45" spans="1:2" x14ac:dyDescent="0.25">
      <c r="A45" s="3" t="s">
        <v>119</v>
      </c>
      <c r="B45" t="s">
        <v>120</v>
      </c>
    </row>
    <row r="46" spans="1:2" x14ac:dyDescent="0.25">
      <c r="A46" s="3" t="s">
        <v>16</v>
      </c>
      <c r="B46" t="s">
        <v>121</v>
      </c>
    </row>
    <row r="47" spans="1:2" x14ac:dyDescent="0.25">
      <c r="A47" s="3" t="s">
        <v>122</v>
      </c>
      <c r="B47" t="s">
        <v>123</v>
      </c>
    </row>
    <row r="48" spans="1:2" x14ac:dyDescent="0.25">
      <c r="A48" s="3" t="s">
        <v>124</v>
      </c>
      <c r="B48" t="s">
        <v>125</v>
      </c>
    </row>
    <row r="49" spans="1:2" x14ac:dyDescent="0.25">
      <c r="A49" s="3" t="s">
        <v>126</v>
      </c>
      <c r="B49" t="s">
        <v>127</v>
      </c>
    </row>
    <row r="50" spans="1:2" x14ac:dyDescent="0.25">
      <c r="A50" s="3" t="s">
        <v>128</v>
      </c>
      <c r="B50" t="s">
        <v>129</v>
      </c>
    </row>
    <row r="51" spans="1:2" x14ac:dyDescent="0.25">
      <c r="A51" s="25" t="s">
        <v>130</v>
      </c>
    </row>
    <row r="52" spans="1:2" x14ac:dyDescent="0.25">
      <c r="A52" s="3" t="s">
        <v>131</v>
      </c>
      <c r="B52" t="s">
        <v>132</v>
      </c>
    </row>
    <row r="53" spans="1:2" x14ac:dyDescent="0.25">
      <c r="A53" s="3" t="s">
        <v>133</v>
      </c>
      <c r="B53" t="s">
        <v>134</v>
      </c>
    </row>
    <row r="54" spans="1:2" x14ac:dyDescent="0.25">
      <c r="A54" s="3" t="s">
        <v>135</v>
      </c>
      <c r="B54" t="s">
        <v>136</v>
      </c>
    </row>
    <row r="55" spans="1:2" x14ac:dyDescent="0.25">
      <c r="A55" s="3" t="s">
        <v>137</v>
      </c>
      <c r="B55" t="s">
        <v>138</v>
      </c>
    </row>
    <row r="56" spans="1:2" x14ac:dyDescent="0.25">
      <c r="A56" s="25" t="s">
        <v>139</v>
      </c>
    </row>
    <row r="57" spans="1:2" x14ac:dyDescent="0.25">
      <c r="A57" s="3"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Budget Request Format</vt:lpstr>
      <vt:lpstr>Sign Complete</vt:lpstr>
      <vt:lpstr>COA - for reference only</vt:lpstr>
      <vt:lpstr>'Budget Request Format'!Print_Area</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2025-04-02T08:43:49Z</cp:lastPrinted>
  <dcterms:created xsi:type="dcterms:W3CDTF">2022-12-28T03:46:01Z</dcterms:created>
  <dcterms:modified xsi:type="dcterms:W3CDTF">2025-04-07T04:20:39Z</dcterms:modified>
</cp:coreProperties>
</file>