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xWindow="0" yWindow="0" windowWidth="20490" windowHeight="6255" activeTab="3"/>
  </bookViews>
  <sheets>
    <sheet name="200-2023060066" sheetId="1" r:id="rId1"/>
    <sheet name="Component Repair Recommenda " sheetId="3" r:id="rId2"/>
    <sheet name="200-2023060066 (Quo)" sheetId="4" r:id="rId3"/>
    <sheet name="CCO" sheetId="5" r:id="rId4"/>
    <sheet name="Component Repair Recommendation" sheetId="2" state="hidden" r:id="rId5"/>
  </sheets>
  <externalReferences>
    <externalReference r:id="rId6"/>
    <externalReference r:id="rId7"/>
  </externalReferences>
  <definedNames>
    <definedName name="_xlnm._FilterDatabase" localSheetId="0" hidden="1">'200-2023060066'!$A$11:$F$20</definedName>
    <definedName name="_xlnm._FilterDatabase" localSheetId="2" hidden="1">'200-2023060066 (Quo)'!$A$11:$L$22</definedName>
    <definedName name="_xlnm._FilterDatabase" localSheetId="3" hidden="1">CCO!$A$11:$M$22</definedName>
  </definedNames>
  <calcPr calcId="152511"/>
  <fileRecoveryPr autoRecover="0"/>
</workbook>
</file>

<file path=xl/calcChain.xml><?xml version="1.0" encoding="utf-8"?>
<calcChain xmlns="http://schemas.openxmlformats.org/spreadsheetml/2006/main">
  <c r="I14" i="4" l="1"/>
  <c r="I22" i="5" l="1"/>
  <c r="G22" i="5"/>
  <c r="F22" i="5"/>
  <c r="I21" i="5"/>
  <c r="F21" i="5"/>
  <c r="I18" i="5"/>
  <c r="G18" i="5"/>
  <c r="F18" i="5"/>
  <c r="I17" i="5"/>
  <c r="G17" i="5"/>
  <c r="F17" i="5"/>
  <c r="I16" i="5"/>
  <c r="G16" i="5"/>
  <c r="F16" i="5"/>
  <c r="I14" i="5"/>
  <c r="G14" i="5"/>
  <c r="F14" i="5"/>
  <c r="I13" i="5"/>
  <c r="G13" i="5"/>
  <c r="F13" i="5"/>
  <c r="I12" i="5"/>
  <c r="G12" i="5"/>
  <c r="F12" i="5"/>
  <c r="I23" i="5" l="1"/>
  <c r="I19" i="5"/>
  <c r="G22" i="4"/>
  <c r="G14" i="4"/>
  <c r="G17" i="4"/>
  <c r="G18" i="4"/>
  <c r="G12" i="4" l="1"/>
  <c r="G16" i="4"/>
  <c r="G13" i="4" l="1"/>
  <c r="F22" i="4" l="1"/>
  <c r="F21" i="4"/>
  <c r="F13" i="4"/>
  <c r="F14" i="4"/>
  <c r="F16" i="4"/>
  <c r="F17" i="4"/>
  <c r="F18" i="4"/>
  <c r="F12" i="4"/>
  <c r="I22" i="4" l="1"/>
  <c r="I21" i="4"/>
  <c r="I23" i="4" s="1"/>
  <c r="I13" i="4"/>
  <c r="I16" i="4"/>
  <c r="I17" i="4"/>
  <c r="I18" i="4"/>
  <c r="I12" i="4"/>
  <c r="I19" i="4" l="1"/>
</calcChain>
</file>

<file path=xl/sharedStrings.xml><?xml version="1.0" encoding="utf-8"?>
<sst xmlns="http://schemas.openxmlformats.org/spreadsheetml/2006/main" count="219" uniqueCount="67">
  <si>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</si>
  <si>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</si>
  <si>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</si>
  <si>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</si>
  <si>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</si>
  <si>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</si>
  <si>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</si>
  <si>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</si>
  <si>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</si>
  <si>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</si>
  <si>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</si>
  <si>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</si>
  <si>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</si>
  <si>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</si>
  <si>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</si>
  <si>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</si>
  <si>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</si>
  <si>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</si>
  <si>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</si>
  <si>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</si>
  <si>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</si>
  <si>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</si>
  <si>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</si>
  <si>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</si>
  <si>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</si>
  <si>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</si>
  <si>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</si>
  <si>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</si>
  <si>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</si>
  <si>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</si>
  <si>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15999 hrs</t>
  </si>
  <si>
    <t>Seal</t>
  </si>
  <si>
    <t>Sealing Kit</t>
  </si>
  <si>
    <t>O-ring</t>
  </si>
  <si>
    <t>Rod</t>
  </si>
  <si>
    <t>(OR)</t>
  </si>
  <si>
    <t>EC290BPrime</t>
  </si>
  <si>
    <t>200-2023060066</t>
  </si>
  <si>
    <t>Arm Cylinder</t>
  </si>
  <si>
    <t>Damage</t>
  </si>
  <si>
    <t>Boring,Facing</t>
  </si>
  <si>
    <t>Arm Cylinder head</t>
  </si>
  <si>
    <t>Cylinder head repair</t>
  </si>
  <si>
    <t>Dust Seal</t>
  </si>
  <si>
    <t>Grease nipple</t>
  </si>
  <si>
    <t>Dipper Arm Cylinder</t>
  </si>
  <si>
    <t>Note; Cylinder Rod have spots.
           ; Arm Cylinder are non-genue (Lock nut key are three slots)</t>
  </si>
  <si>
    <t>104.92                                          104.82                                  104.86</t>
  </si>
  <si>
    <t>0.5                                                                        0.2                                                             0.07</t>
  </si>
  <si>
    <t>Unit Price</t>
  </si>
  <si>
    <t>Total Price</t>
  </si>
  <si>
    <t>Brnad</t>
  </si>
  <si>
    <t>Stock Status</t>
  </si>
  <si>
    <t>Total Amount</t>
  </si>
  <si>
    <t>Local</t>
  </si>
  <si>
    <t>14563849N</t>
  </si>
  <si>
    <t>China</t>
  </si>
  <si>
    <t>Ex Stock</t>
  </si>
  <si>
    <t>OEM</t>
  </si>
  <si>
    <t>Volvo</t>
  </si>
  <si>
    <t>Use parts</t>
  </si>
  <si>
    <t>14550728(U)</t>
  </si>
  <si>
    <t>Inquiry Date :</t>
  </si>
  <si>
    <t>Reply Date    :</t>
  </si>
  <si>
    <t>Ex Stock Is priority sale</t>
  </si>
  <si>
    <t>CCO</t>
  </si>
  <si>
    <t>Cancel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</si>
</sst>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8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0" fontId="0" fillId="0" borderId="0" xfId="0" applyBorder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right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64" fontId="1" fillId="4" borderId="3" xfId="1" applyNumberFormat="1" applyFont="1" applyFill="1" applyBorder="1" applyAlignment="1">
      <alignment horizontal="center" vertical="center"/>
    </xf>
    <xf numFmtId="0" fontId="0" fillId="4" borderId="0" xfId="0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quotePrefix="1" applyFont="1" applyFill="1" applyBorder="1" applyAlignment="1">
      <alignment horizontal="center" vertical="center"/>
    </xf>
    <xf numFmtId="164" fontId="1" fillId="5" borderId="1" xfId="1" applyNumberFormat="1" applyFont="1" applyFill="1" applyBorder="1" applyAlignment="1">
      <alignment horizontal="center" vertical="center"/>
    </xf>
    <xf numFmtId="0" fontId="0" fillId="5" borderId="0" xfId="0" applyFill="1"/>
    <xf numFmtId="0" fontId="1" fillId="5" borderId="3" xfId="0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1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7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53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16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-1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5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9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41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6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8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24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9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1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1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1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3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8</v>
          </cell>
        </row>
        <row r="2071">
          <cell r="F2071">
            <v>22397140</v>
          </cell>
          <cell r="AL2071">
            <v>1</v>
          </cell>
        </row>
        <row r="2072">
          <cell r="F2072">
            <v>14589143</v>
          </cell>
          <cell r="AL2072">
            <v>8</v>
          </cell>
        </row>
        <row r="2073">
          <cell r="F2073">
            <v>14560211</v>
          </cell>
          <cell r="AL2073">
            <v>32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8</v>
          </cell>
        </row>
        <row r="2076">
          <cell r="F2076">
            <v>11701198</v>
          </cell>
          <cell r="AL2076">
            <v>4</v>
          </cell>
        </row>
        <row r="2077">
          <cell r="F2077">
            <v>11707954</v>
          </cell>
          <cell r="AL2077">
            <v>4</v>
          </cell>
        </row>
        <row r="2078">
          <cell r="F2078">
            <v>11701192</v>
          </cell>
          <cell r="AL2078">
            <v>4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0</v>
          </cell>
          <cell r="AL2082">
            <v>0</v>
          </cell>
        </row>
        <row r="2083">
          <cell r="F2083">
            <v>0</v>
          </cell>
          <cell r="AL2083">
            <v>0</v>
          </cell>
        </row>
        <row r="2084">
          <cell r="F2084">
            <v>0</v>
          </cell>
          <cell r="AL2084">
            <v>0</v>
          </cell>
        </row>
        <row r="2085">
          <cell r="F2085">
            <v>0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0</v>
          </cell>
          <cell r="AL2087">
            <v>0</v>
          </cell>
        </row>
        <row r="2088">
          <cell r="F2088">
            <v>0</v>
          </cell>
          <cell r="AL2088">
            <v>0</v>
          </cell>
        </row>
        <row r="2089">
          <cell r="F2089">
            <v>0</v>
          </cell>
          <cell r="AL2089">
            <v>0</v>
          </cell>
        </row>
        <row r="2090">
          <cell r="F2090">
            <v>0</v>
          </cell>
          <cell r="AL2090">
            <v>0</v>
          </cell>
        </row>
        <row r="2091">
          <cell r="F2091">
            <v>0</v>
          </cell>
          <cell r="AL2091">
            <v>0</v>
          </cell>
        </row>
        <row r="2092">
          <cell r="F2092">
            <v>0</v>
          </cell>
          <cell r="AL2092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63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147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44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2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9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4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15</v>
          </cell>
        </row>
        <row r="109">
          <cell r="E109">
            <v>14640025</v>
          </cell>
          <cell r="AK109">
            <v>8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8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8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4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0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7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12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1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12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showGridLines="0" topLeftCell="A9" zoomScaleNormal="100" workbookViewId="0">
      <selection activeCell="F19" sqref="F1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6" ht="17.25" customHeight="1" x14ac:dyDescent="0.25">
      <c r="A1" s="8" t="s">
        <v>3</v>
      </c>
      <c r="B1" s="1"/>
      <c r="C1" s="10" t="s">
        <v>22</v>
      </c>
      <c r="D1" s="2"/>
      <c r="E1" s="75"/>
      <c r="F1" s="75"/>
    </row>
    <row r="2" spans="1:6" ht="15.75" customHeight="1" x14ac:dyDescent="0.25">
      <c r="A2" s="8" t="s">
        <v>14</v>
      </c>
      <c r="B2" s="1"/>
      <c r="C2" s="15" t="s">
        <v>36</v>
      </c>
      <c r="D2" s="2"/>
      <c r="E2" s="75"/>
      <c r="F2" s="76"/>
    </row>
    <row r="3" spans="1:6" ht="15.75" customHeight="1" x14ac:dyDescent="0.25">
      <c r="A3" s="8" t="s">
        <v>4</v>
      </c>
      <c r="B3" s="9"/>
      <c r="C3" s="15">
        <v>18975</v>
      </c>
      <c r="D3" s="2"/>
      <c r="E3" s="3"/>
    </row>
    <row r="4" spans="1:6" ht="15.75" customHeight="1" x14ac:dyDescent="0.25">
      <c r="A4" s="8" t="s">
        <v>5</v>
      </c>
      <c r="B4" s="9"/>
      <c r="C4" s="15" t="s">
        <v>30</v>
      </c>
      <c r="D4" s="2"/>
      <c r="E4" s="4"/>
    </row>
    <row r="5" spans="1:6" ht="15.75" x14ac:dyDescent="0.25">
      <c r="A5" s="8" t="s">
        <v>6</v>
      </c>
      <c r="B5" s="10"/>
      <c r="C5" s="10" t="s">
        <v>22</v>
      </c>
      <c r="D5" s="5"/>
      <c r="E5" s="4"/>
    </row>
    <row r="6" spans="1:6" ht="15.75" x14ac:dyDescent="0.25">
      <c r="A6" s="8" t="s">
        <v>10</v>
      </c>
      <c r="B6" s="10"/>
      <c r="C6" s="10" t="s">
        <v>38</v>
      </c>
      <c r="D6" s="5"/>
      <c r="E6" s="4"/>
    </row>
    <row r="7" spans="1:6" ht="15.75" x14ac:dyDescent="0.25">
      <c r="A7" s="8" t="s">
        <v>13</v>
      </c>
      <c r="B7" s="10"/>
      <c r="C7" s="10" t="s">
        <v>37</v>
      </c>
      <c r="D7" s="5"/>
      <c r="E7" s="4"/>
    </row>
    <row r="8" spans="1:6" ht="15.75" x14ac:dyDescent="0.25">
      <c r="A8" s="8" t="s">
        <v>11</v>
      </c>
      <c r="B8" s="10"/>
      <c r="C8" s="15" t="s">
        <v>29</v>
      </c>
      <c r="D8" s="5"/>
      <c r="E8" s="4"/>
    </row>
    <row r="9" spans="1:6" ht="15.75" x14ac:dyDescent="0.25">
      <c r="A9" s="8" t="s">
        <v>12</v>
      </c>
      <c r="B9" s="10"/>
      <c r="C9" s="15" t="s">
        <v>39</v>
      </c>
      <c r="D9" s="5"/>
      <c r="E9" s="4"/>
    </row>
    <row r="10" spans="1:6" ht="15.75" x14ac:dyDescent="0.25">
      <c r="A10" s="1"/>
      <c r="B10" s="10"/>
      <c r="C10" s="10"/>
      <c r="D10" s="5"/>
      <c r="E10" s="5"/>
    </row>
    <row r="11" spans="1:6" ht="26.25" customHeight="1" x14ac:dyDescent="0.25">
      <c r="A11" s="7" t="s">
        <v>0</v>
      </c>
      <c r="B11" s="13" t="s">
        <v>8</v>
      </c>
      <c r="C11" s="12" t="s">
        <v>1</v>
      </c>
      <c r="D11" s="12" t="s">
        <v>7</v>
      </c>
      <c r="E11" s="11" t="s">
        <v>2</v>
      </c>
      <c r="F11" s="14" t="s">
        <v>9</v>
      </c>
    </row>
    <row r="12" spans="1:6" ht="26.25" customHeight="1" x14ac:dyDescent="0.25">
      <c r="A12" s="29">
        <v>1</v>
      </c>
      <c r="B12" s="13" t="s">
        <v>31</v>
      </c>
      <c r="C12" s="28">
        <v>14560205</v>
      </c>
      <c r="D12" s="28"/>
      <c r="E12" s="29">
        <v>2</v>
      </c>
      <c r="F12" s="14" t="s">
        <v>43</v>
      </c>
    </row>
    <row r="13" spans="1:6" ht="26.25" customHeight="1" x14ac:dyDescent="0.25">
      <c r="A13" s="29">
        <v>2</v>
      </c>
      <c r="B13" s="13" t="s">
        <v>32</v>
      </c>
      <c r="C13" s="28">
        <v>14589138</v>
      </c>
      <c r="D13" s="28"/>
      <c r="E13" s="29">
        <v>1</v>
      </c>
      <c r="F13" s="14"/>
    </row>
    <row r="14" spans="1:6" ht="26.25" customHeight="1" x14ac:dyDescent="0.25">
      <c r="A14" s="29">
        <v>3</v>
      </c>
      <c r="B14" s="13" t="s">
        <v>34</v>
      </c>
      <c r="C14" s="28">
        <v>14550728</v>
      </c>
      <c r="D14" s="28"/>
      <c r="E14" s="29">
        <v>1</v>
      </c>
      <c r="F14" s="14"/>
    </row>
    <row r="15" spans="1:6" ht="26.25" customHeight="1" x14ac:dyDescent="0.25">
      <c r="A15" s="29">
        <v>4</v>
      </c>
      <c r="B15" s="13" t="s">
        <v>31</v>
      </c>
      <c r="C15" s="28">
        <v>14560205</v>
      </c>
      <c r="D15" s="28"/>
      <c r="E15" s="29">
        <v>2</v>
      </c>
      <c r="F15" s="14" t="s">
        <v>43</v>
      </c>
    </row>
    <row r="16" spans="1:6" ht="26.25" customHeight="1" x14ac:dyDescent="0.25">
      <c r="A16" s="29">
        <v>5</v>
      </c>
      <c r="B16" s="13" t="s">
        <v>44</v>
      </c>
      <c r="C16" s="28" t="s">
        <v>29</v>
      </c>
      <c r="D16" s="28"/>
      <c r="E16" s="29">
        <v>2</v>
      </c>
      <c r="F16" s="14"/>
    </row>
    <row r="17" spans="1:6" ht="26.25" customHeight="1" x14ac:dyDescent="0.25">
      <c r="A17" s="29">
        <v>6</v>
      </c>
      <c r="B17" s="22" t="s">
        <v>33</v>
      </c>
      <c r="C17" s="22">
        <v>14882685</v>
      </c>
      <c r="D17" s="23"/>
      <c r="E17" s="18">
        <v>1</v>
      </c>
      <c r="F17" s="18"/>
    </row>
    <row r="18" spans="1:6" ht="26.25" customHeight="1" x14ac:dyDescent="0.25">
      <c r="A18" s="80" t="s">
        <v>35</v>
      </c>
      <c r="B18" s="81"/>
      <c r="C18" s="81"/>
      <c r="D18" s="81"/>
      <c r="E18" s="81"/>
      <c r="F18" s="82"/>
    </row>
    <row r="19" spans="1:6" ht="26.25" customHeight="1" x14ac:dyDescent="0.25">
      <c r="A19" s="24">
        <v>1</v>
      </c>
      <c r="B19" s="22" t="s">
        <v>45</v>
      </c>
      <c r="C19" s="22">
        <v>14563849</v>
      </c>
      <c r="D19" s="23"/>
      <c r="E19" s="18">
        <v>1</v>
      </c>
      <c r="F19" s="18"/>
    </row>
    <row r="20" spans="1:6" ht="26.25" customHeight="1" x14ac:dyDescent="0.25">
      <c r="A20" s="25">
        <v>2</v>
      </c>
      <c r="B20" s="22" t="s">
        <v>33</v>
      </c>
      <c r="C20" s="22">
        <v>14882685</v>
      </c>
      <c r="D20" s="23"/>
      <c r="E20" s="18">
        <v>1</v>
      </c>
      <c r="F20" s="18"/>
    </row>
    <row r="21" spans="1:6" ht="33.75" customHeight="1" x14ac:dyDescent="0.25">
      <c r="A21" s="77" t="s">
        <v>46</v>
      </c>
      <c r="B21" s="78"/>
      <c r="C21" s="78"/>
      <c r="D21" s="78"/>
      <c r="E21" s="78"/>
      <c r="F21" s="79"/>
    </row>
    <row r="22" spans="1:6" ht="30" customHeight="1" x14ac:dyDescent="0.25">
      <c r="B22" s="84" t="s">
        <v>47</v>
      </c>
      <c r="C22" s="84"/>
      <c r="D22" s="84"/>
    </row>
    <row r="23" spans="1:6" x14ac:dyDescent="0.25">
      <c r="B23" s="83" t="s">
        <v>48</v>
      </c>
      <c r="C23" s="83"/>
      <c r="D23" s="83"/>
      <c r="E23" s="83"/>
    </row>
    <row r="26" spans="1:6" x14ac:dyDescent="0.25">
      <c r="B26" t="s">
        <v>28</v>
      </c>
    </row>
    <row r="30" spans="1:6" x14ac:dyDescent="0.25">
      <c r="B30" t="s">
        <v>28</v>
      </c>
    </row>
  </sheetData>
  <autoFilter ref="A11:F20"/>
  <mergeCells count="6">
    <mergeCell ref="E1:F1"/>
    <mergeCell ref="E2:F2"/>
    <mergeCell ref="A21:F21"/>
    <mergeCell ref="A18:F18"/>
    <mergeCell ref="B23:E23"/>
    <mergeCell ref="B22:D2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B1" workbookViewId="0">
      <selection activeCell="C9" sqref="C9"/>
    </sheetView>
  </sheetViews>
  <sheetFormatPr defaultRowHeight="15" x14ac:dyDescent="0.25"/>
  <cols>
    <col min="1" max="1" width="5.28515625" style="26" customWidth="1"/>
    <col min="2" max="2" width="19.7109375" style="26" customWidth="1"/>
    <col min="3" max="3" width="22.28515625" style="26" customWidth="1"/>
    <col min="4" max="4" width="20.140625" style="26" customWidth="1"/>
    <col min="5" max="5" width="27.7109375" style="26" customWidth="1"/>
    <col min="6" max="6" width="37.140625" style="26" customWidth="1"/>
    <col min="7" max="7" width="52.5703125" style="26" customWidth="1"/>
    <col min="8" max="8" width="7.28515625" style="26" customWidth="1"/>
    <col min="9" max="9" width="40.85546875" style="26" customWidth="1"/>
    <col min="10" max="16384" width="9.140625" style="26"/>
  </cols>
  <sheetData>
    <row r="1" spans="1:9" x14ac:dyDescent="0.25">
      <c r="A1" s="80" t="s">
        <v>15</v>
      </c>
      <c r="B1" s="85" t="s">
        <v>16</v>
      </c>
      <c r="C1" s="85" t="s">
        <v>3</v>
      </c>
      <c r="D1" s="85" t="s">
        <v>17</v>
      </c>
      <c r="E1" s="85" t="s">
        <v>18</v>
      </c>
      <c r="F1" s="85" t="s">
        <v>19</v>
      </c>
      <c r="G1" s="85" t="s">
        <v>20</v>
      </c>
      <c r="H1" s="85" t="s">
        <v>21</v>
      </c>
      <c r="I1" s="85" t="s">
        <v>9</v>
      </c>
    </row>
    <row r="2" spans="1:9" x14ac:dyDescent="0.25">
      <c r="A2" s="80"/>
      <c r="B2" s="85"/>
      <c r="C2" s="85"/>
      <c r="D2" s="85"/>
      <c r="E2" s="85"/>
      <c r="F2" s="85"/>
      <c r="G2" s="85"/>
      <c r="H2" s="85"/>
      <c r="I2" s="85"/>
    </row>
    <row r="3" spans="1:9" ht="30" customHeight="1" x14ac:dyDescent="0.25">
      <c r="A3" s="20">
        <v>1</v>
      </c>
      <c r="B3" s="21" t="s">
        <v>37</v>
      </c>
      <c r="C3" s="20" t="s">
        <v>22</v>
      </c>
      <c r="D3" s="20" t="s">
        <v>38</v>
      </c>
      <c r="E3" s="20" t="s">
        <v>41</v>
      </c>
      <c r="F3" s="20" t="s">
        <v>40</v>
      </c>
      <c r="G3" s="27" t="s">
        <v>42</v>
      </c>
      <c r="H3" s="20">
        <v>1</v>
      </c>
      <c r="I3" s="20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showGridLines="0" topLeftCell="A9" zoomScaleNormal="100" workbookViewId="0">
      <selection activeCell="I15" sqref="I1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7" width="9.140625" style="6" customWidth="1"/>
    <col min="8" max="8" width="15.42578125" style="6" customWidth="1"/>
    <col min="9" max="11" width="12" style="6" customWidth="1"/>
    <col min="12" max="12" width="41.5703125" customWidth="1"/>
  </cols>
  <sheetData>
    <row r="1" spans="1:12" ht="17.25" customHeight="1" x14ac:dyDescent="0.25">
      <c r="A1" s="8" t="s">
        <v>3</v>
      </c>
      <c r="B1" s="1"/>
      <c r="C1" s="10" t="s">
        <v>22</v>
      </c>
      <c r="D1" s="2"/>
      <c r="E1" s="75"/>
      <c r="F1" s="75"/>
      <c r="G1" s="75"/>
      <c r="H1" s="75"/>
      <c r="I1" s="75"/>
      <c r="J1" s="75"/>
      <c r="K1" s="75"/>
      <c r="L1" s="75"/>
    </row>
    <row r="2" spans="1:12" ht="15.75" customHeight="1" x14ac:dyDescent="0.25">
      <c r="A2" s="8" t="s">
        <v>14</v>
      </c>
      <c r="B2" s="1"/>
      <c r="C2" s="15" t="s">
        <v>36</v>
      </c>
      <c r="D2" s="2"/>
      <c r="E2" s="75"/>
      <c r="F2" s="75"/>
      <c r="G2" s="75"/>
      <c r="H2" s="75"/>
      <c r="I2" s="75"/>
      <c r="J2" s="75"/>
      <c r="K2" s="75"/>
      <c r="L2" s="76"/>
    </row>
    <row r="3" spans="1:12" ht="15.75" customHeight="1" x14ac:dyDescent="0.25">
      <c r="A3" s="8" t="s">
        <v>4</v>
      </c>
      <c r="B3" s="30"/>
      <c r="C3" s="15">
        <v>18975</v>
      </c>
      <c r="D3" s="2"/>
      <c r="E3" s="30"/>
      <c r="F3" s="30"/>
      <c r="G3" s="30"/>
      <c r="H3" s="30"/>
      <c r="I3" s="30"/>
      <c r="J3" s="30"/>
      <c r="K3" s="30"/>
    </row>
    <row r="4" spans="1:12" ht="15.75" customHeight="1" x14ac:dyDescent="0.25">
      <c r="A4" s="8" t="s">
        <v>5</v>
      </c>
      <c r="B4" s="30"/>
      <c r="C4" s="15" t="s">
        <v>30</v>
      </c>
      <c r="D4" s="2"/>
      <c r="E4" s="4"/>
      <c r="F4" s="4"/>
      <c r="G4" s="4"/>
      <c r="H4" s="4"/>
      <c r="I4" s="4"/>
      <c r="J4" s="4"/>
      <c r="K4" s="4"/>
    </row>
    <row r="5" spans="1:12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</row>
    <row r="6" spans="1:12" ht="15.75" x14ac:dyDescent="0.25">
      <c r="A6" s="8" t="s">
        <v>10</v>
      </c>
      <c r="B6" s="10"/>
      <c r="C6" s="10" t="s">
        <v>38</v>
      </c>
      <c r="D6" s="5"/>
      <c r="E6" s="4"/>
      <c r="F6" s="4"/>
      <c r="G6" s="4"/>
      <c r="H6" s="4"/>
      <c r="I6" s="4"/>
      <c r="J6" s="4"/>
      <c r="K6" s="4"/>
    </row>
    <row r="7" spans="1:12" ht="15.75" x14ac:dyDescent="0.25">
      <c r="A7" s="8" t="s">
        <v>13</v>
      </c>
      <c r="B7" s="10"/>
      <c r="C7" s="10" t="s">
        <v>37</v>
      </c>
      <c r="D7" s="5"/>
      <c r="E7" s="4"/>
      <c r="F7" s="4"/>
      <c r="G7" s="4"/>
      <c r="H7" s="4"/>
      <c r="I7" s="4"/>
      <c r="J7" s="4"/>
      <c r="K7" s="4"/>
    </row>
    <row r="8" spans="1:12" ht="15.75" x14ac:dyDescent="0.25">
      <c r="A8" s="8" t="s">
        <v>11</v>
      </c>
      <c r="B8" s="10"/>
      <c r="C8" s="15" t="s">
        <v>29</v>
      </c>
      <c r="D8" s="5"/>
      <c r="E8" s="4"/>
      <c r="F8" s="4"/>
      <c r="G8" s="4"/>
      <c r="H8" s="4"/>
      <c r="I8" s="4"/>
      <c r="J8" s="4"/>
      <c r="K8" s="4"/>
    </row>
    <row r="9" spans="1:12" ht="15.75" x14ac:dyDescent="0.25">
      <c r="A9" s="8" t="s">
        <v>12</v>
      </c>
      <c r="B9" s="10"/>
      <c r="C9" s="15" t="s">
        <v>39</v>
      </c>
      <c r="D9" s="5"/>
      <c r="E9" s="4"/>
      <c r="F9" s="4"/>
      <c r="G9" s="4"/>
      <c r="H9" s="4"/>
      <c r="I9" s="4"/>
      <c r="J9" s="4"/>
      <c r="K9" s="4"/>
    </row>
    <row r="10" spans="1:12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</row>
    <row r="11" spans="1:12" ht="26.25" customHeight="1" x14ac:dyDescent="0.25">
      <c r="A11" s="7" t="s">
        <v>0</v>
      </c>
      <c r="B11" s="13" t="s">
        <v>8</v>
      </c>
      <c r="C11" s="31" t="s">
        <v>1</v>
      </c>
      <c r="D11" s="31" t="s">
        <v>7</v>
      </c>
      <c r="E11" s="33" t="s">
        <v>2</v>
      </c>
      <c r="F11" s="42" t="s">
        <v>59</v>
      </c>
      <c r="G11" s="42" t="s">
        <v>58</v>
      </c>
      <c r="H11" s="42" t="s">
        <v>49</v>
      </c>
      <c r="I11" s="42" t="s">
        <v>50</v>
      </c>
      <c r="J11" s="42" t="s">
        <v>51</v>
      </c>
      <c r="K11" s="42" t="s">
        <v>52</v>
      </c>
      <c r="L11" s="14" t="s">
        <v>9</v>
      </c>
    </row>
    <row r="12" spans="1:12" ht="26.25" customHeight="1" x14ac:dyDescent="0.25">
      <c r="A12" s="33">
        <v>1</v>
      </c>
      <c r="B12" s="13" t="s">
        <v>31</v>
      </c>
      <c r="C12" s="31">
        <v>14560205</v>
      </c>
      <c r="D12" s="31"/>
      <c r="E12" s="33">
        <v>2</v>
      </c>
      <c r="F12" s="42">
        <f>INDEX('[1]Balance(Stock Control)'!$AL:$AL,MATCH(C12,'[1]Balance(Stock Control)'!$F:$F,0))</f>
        <v>36</v>
      </c>
      <c r="G12" s="42">
        <f>INDEX('[2]Balance(Stock Control)'!$AK:$AK,MATCH(C12,'[2]Balance(Stock Control)'!$E:$E,0))</f>
        <v>24</v>
      </c>
      <c r="H12" s="55">
        <v>31841.963999999996</v>
      </c>
      <c r="I12" s="55">
        <f>H12*E12</f>
        <v>63683.927999999993</v>
      </c>
      <c r="J12" s="42" t="s">
        <v>58</v>
      </c>
      <c r="K12" s="42" t="s">
        <v>57</v>
      </c>
      <c r="L12" s="14" t="s">
        <v>43</v>
      </c>
    </row>
    <row r="13" spans="1:12" ht="26.25" customHeight="1" x14ac:dyDescent="0.25">
      <c r="A13" s="33">
        <v>2</v>
      </c>
      <c r="B13" s="13" t="s">
        <v>32</v>
      </c>
      <c r="C13" s="31">
        <v>14589138</v>
      </c>
      <c r="D13" s="31"/>
      <c r="E13" s="33">
        <v>1</v>
      </c>
      <c r="F13" s="42">
        <f>INDEX('[1]Balance(Stock Control)'!$AL:$AL,MATCH(C13,'[1]Balance(Stock Control)'!$F:$F,0))</f>
        <v>0</v>
      </c>
      <c r="G13" s="42">
        <f>INDEX('[2]Balance(Stock Control)'!$AK:$AK,MATCH(C13,'[2]Balance(Stock Control)'!$E:$E,0))</f>
        <v>8</v>
      </c>
      <c r="H13" s="55">
        <v>385582.6208347826</v>
      </c>
      <c r="I13" s="55">
        <f t="shared" ref="I13:I18" si="0">H13*E13</f>
        <v>385582.6208347826</v>
      </c>
      <c r="J13" s="42" t="s">
        <v>58</v>
      </c>
      <c r="K13" s="42" t="s">
        <v>57</v>
      </c>
      <c r="L13" s="14"/>
    </row>
    <row r="14" spans="1:12" ht="26.25" customHeight="1" x14ac:dyDescent="0.25">
      <c r="A14" s="33">
        <v>3</v>
      </c>
      <c r="B14" s="13" t="s">
        <v>34</v>
      </c>
      <c r="C14" s="31">
        <v>14550728</v>
      </c>
      <c r="D14" s="31"/>
      <c r="E14" s="33">
        <v>1</v>
      </c>
      <c r="F14" s="42">
        <f>INDEX('[1]Balance(Stock Control)'!$AL:$AL,MATCH(C14,'[1]Balance(Stock Control)'!$F:$F,0))</f>
        <v>2</v>
      </c>
      <c r="G14" s="42" t="e">
        <f>INDEX('[2]Balance(Stock Control)'!$AK:$AK,MATCH(C14,'[2]Balance(Stock Control)'!$E:$E,0))</f>
        <v>#N/A</v>
      </c>
      <c r="H14" s="55">
        <v>17040616.2927</v>
      </c>
      <c r="I14" s="55">
        <f t="shared" si="0"/>
        <v>17040616.2927</v>
      </c>
      <c r="J14" s="42" t="s">
        <v>59</v>
      </c>
      <c r="K14" s="42" t="s">
        <v>57</v>
      </c>
      <c r="L14" s="14"/>
    </row>
    <row r="15" spans="1:12" ht="26.25" customHeight="1" x14ac:dyDescent="0.25">
      <c r="A15" s="33"/>
      <c r="B15" s="13" t="s">
        <v>34</v>
      </c>
      <c r="C15" s="31" t="s">
        <v>61</v>
      </c>
      <c r="D15" s="31"/>
      <c r="E15" s="33">
        <v>1</v>
      </c>
      <c r="F15" s="42"/>
      <c r="G15" s="42"/>
      <c r="H15" s="55"/>
      <c r="I15" s="55"/>
      <c r="J15" s="42" t="s">
        <v>60</v>
      </c>
      <c r="K15" s="42" t="s">
        <v>60</v>
      </c>
      <c r="L15" s="14"/>
    </row>
    <row r="16" spans="1:12" ht="26.25" customHeight="1" x14ac:dyDescent="0.25">
      <c r="A16" s="33">
        <v>4</v>
      </c>
      <c r="B16" s="13" t="s">
        <v>31</v>
      </c>
      <c r="C16" s="31">
        <v>14560205</v>
      </c>
      <c r="D16" s="31"/>
      <c r="E16" s="33">
        <v>2</v>
      </c>
      <c r="F16" s="42">
        <f>INDEX('[1]Balance(Stock Control)'!$AL:$AL,MATCH(C16,'[1]Balance(Stock Control)'!$F:$F,0))</f>
        <v>36</v>
      </c>
      <c r="G16" s="42">
        <f>INDEX('[2]Balance(Stock Control)'!$AK:$AK,MATCH(C16,'[2]Balance(Stock Control)'!$E:$E,0))</f>
        <v>24</v>
      </c>
      <c r="H16" s="55">
        <v>31841.963999999996</v>
      </c>
      <c r="I16" s="55">
        <f t="shared" si="0"/>
        <v>63683.927999999993</v>
      </c>
      <c r="J16" s="42" t="s">
        <v>58</v>
      </c>
      <c r="K16" s="42" t="s">
        <v>57</v>
      </c>
      <c r="L16" s="14" t="s">
        <v>43</v>
      </c>
    </row>
    <row r="17" spans="1:12" ht="26.25" customHeight="1" x14ac:dyDescent="0.25">
      <c r="A17" s="42">
        <v>5</v>
      </c>
      <c r="B17" s="53" t="s">
        <v>44</v>
      </c>
      <c r="C17" s="54" t="s">
        <v>29</v>
      </c>
      <c r="D17" s="54"/>
      <c r="E17" s="42">
        <v>2</v>
      </c>
      <c r="F17" s="42" t="e">
        <f>INDEX('[1]Balance(Stock Control)'!$AL:$AL,MATCH(C17,'[1]Balance(Stock Control)'!$F:$F,0))</f>
        <v>#N/A</v>
      </c>
      <c r="G17" s="42" t="e">
        <f>INDEX('[2]Balance(Stock Control)'!$AK:$AK,MATCH(C17,'[2]Balance(Stock Control)'!$E:$E,0))</f>
        <v>#N/A</v>
      </c>
      <c r="H17" s="55">
        <v>550</v>
      </c>
      <c r="I17" s="55">
        <f t="shared" si="0"/>
        <v>1100</v>
      </c>
      <c r="J17" s="42" t="s">
        <v>54</v>
      </c>
      <c r="K17" s="42" t="s">
        <v>54</v>
      </c>
      <c r="L17" s="14"/>
    </row>
    <row r="18" spans="1:12" ht="26.25" customHeight="1" x14ac:dyDescent="0.25">
      <c r="A18" s="33">
        <v>6</v>
      </c>
      <c r="B18" s="22" t="s">
        <v>33</v>
      </c>
      <c r="C18" s="22">
        <v>993325</v>
      </c>
      <c r="D18" s="22">
        <v>14882685</v>
      </c>
      <c r="E18" s="18">
        <v>1</v>
      </c>
      <c r="F18" s="33">
        <f>INDEX('[1]Balance(Stock Control)'!$AL:$AL,MATCH(C18,'[1]Balance(Stock Control)'!$F:$F,0))</f>
        <v>53</v>
      </c>
      <c r="G18" s="33" t="e">
        <f>INDEX('[2]Balance(Stock Control)'!$AK:$AK,MATCH(C18,'[2]Balance(Stock Control)'!$E:$E,0))</f>
        <v>#N/A</v>
      </c>
      <c r="H18" s="56">
        <v>19396.827450000001</v>
      </c>
      <c r="I18" s="46">
        <f t="shared" si="0"/>
        <v>19396.827450000001</v>
      </c>
      <c r="J18" s="18" t="s">
        <v>59</v>
      </c>
      <c r="K18" s="33" t="s">
        <v>57</v>
      </c>
      <c r="L18" s="18"/>
    </row>
    <row r="19" spans="1:12" s="52" customFormat="1" ht="26.25" customHeight="1" x14ac:dyDescent="0.25">
      <c r="A19" s="47"/>
      <c r="B19" s="48"/>
      <c r="C19" s="48"/>
      <c r="D19" s="49"/>
      <c r="E19" s="50"/>
      <c r="F19" s="47"/>
      <c r="G19" s="47"/>
      <c r="H19" s="46" t="s">
        <v>53</v>
      </c>
      <c r="I19" s="56">
        <f>SUM(I12:I18)</f>
        <v>17574063.596984781</v>
      </c>
      <c r="J19" s="50"/>
      <c r="K19" s="50"/>
      <c r="L19" s="50"/>
    </row>
    <row r="20" spans="1:12" s="52" customFormat="1" ht="26.25" customHeight="1" x14ac:dyDescent="0.25">
      <c r="A20" s="47"/>
      <c r="B20" s="48"/>
      <c r="C20" s="48"/>
      <c r="D20" s="49"/>
      <c r="E20" s="50"/>
      <c r="F20" s="47"/>
      <c r="G20" s="47"/>
      <c r="H20" s="51"/>
      <c r="I20" s="50"/>
      <c r="J20" s="50"/>
      <c r="K20" s="50"/>
      <c r="L20" s="50"/>
    </row>
    <row r="21" spans="1:12" ht="26.25" customHeight="1" x14ac:dyDescent="0.25">
      <c r="A21" s="33">
        <v>1</v>
      </c>
      <c r="B21" s="22" t="s">
        <v>45</v>
      </c>
      <c r="C21" s="22" t="s">
        <v>55</v>
      </c>
      <c r="D21" s="23"/>
      <c r="E21" s="18">
        <v>1</v>
      </c>
      <c r="F21" s="33" t="e">
        <f>INDEX('[1]Balance(Stock Control)'!$AL:$AL,MATCH(C21,'[1]Balance(Stock Control)'!$F:$F,0))</f>
        <v>#N/A</v>
      </c>
      <c r="G21" s="33">
        <v>1</v>
      </c>
      <c r="H21" s="56">
        <v>4790847.5999999996</v>
      </c>
      <c r="I21" s="46">
        <f t="shared" ref="I21:I22" si="1">H21*E21</f>
        <v>4790847.5999999996</v>
      </c>
      <c r="J21" s="18" t="s">
        <v>56</v>
      </c>
      <c r="K21" s="18" t="s">
        <v>57</v>
      </c>
      <c r="L21" s="18"/>
    </row>
    <row r="22" spans="1:12" ht="26.25" customHeight="1" x14ac:dyDescent="0.25">
      <c r="A22" s="33">
        <v>2</v>
      </c>
      <c r="B22" s="22" t="s">
        <v>33</v>
      </c>
      <c r="C22" s="22">
        <v>993325</v>
      </c>
      <c r="D22" s="22">
        <v>14882685</v>
      </c>
      <c r="E22" s="18">
        <v>1</v>
      </c>
      <c r="F22" s="42">
        <f>INDEX('[1]Balance(Stock Control)'!$AL:$AL,MATCH(C22,'[1]Balance(Stock Control)'!$F:$F,0))</f>
        <v>53</v>
      </c>
      <c r="G22" s="42" t="e">
        <f>INDEX('[2]Balance(Stock Control)'!$AK:$AK,MATCH(C22,'[2]Balance(Stock Control)'!$E:$E,0))</f>
        <v>#N/A</v>
      </c>
      <c r="H22" s="56">
        <v>19396.827450000001</v>
      </c>
      <c r="I22" s="55">
        <f t="shared" si="1"/>
        <v>19396.827450000001</v>
      </c>
      <c r="J22" s="18" t="s">
        <v>59</v>
      </c>
      <c r="K22" s="18" t="s">
        <v>57</v>
      </c>
      <c r="L22" s="18"/>
    </row>
    <row r="23" spans="1:12" ht="26.25" customHeight="1" x14ac:dyDescent="0.25">
      <c r="A23" s="32"/>
      <c r="B23" s="34"/>
      <c r="C23" s="34"/>
      <c r="D23" s="43"/>
      <c r="E23" s="44"/>
      <c r="F23" s="44"/>
      <c r="G23" s="44"/>
      <c r="H23" s="46" t="s">
        <v>53</v>
      </c>
      <c r="I23" s="56">
        <f>SUM(I21:I22)</f>
        <v>4810244.4274499994</v>
      </c>
      <c r="J23" s="44"/>
      <c r="K23" s="44"/>
      <c r="L23" s="45"/>
    </row>
    <row r="24" spans="1:12" ht="33.75" customHeight="1" x14ac:dyDescent="0.25">
      <c r="A24" s="77" t="s">
        <v>46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9"/>
    </row>
    <row r="25" spans="1:12" ht="30" customHeight="1" x14ac:dyDescent="0.25">
      <c r="B25" s="84" t="s">
        <v>47</v>
      </c>
      <c r="C25" s="84"/>
      <c r="D25" s="84"/>
    </row>
    <row r="26" spans="1:12" x14ac:dyDescent="0.25">
      <c r="B26" s="83" t="s">
        <v>48</v>
      </c>
      <c r="C26" s="83"/>
      <c r="D26" s="83"/>
      <c r="E26" s="83"/>
      <c r="F26" s="35"/>
      <c r="G26" s="35"/>
      <c r="H26" s="35"/>
      <c r="I26" s="35"/>
      <c r="J26" s="35"/>
      <c r="K26" s="35"/>
    </row>
    <row r="29" spans="1:12" x14ac:dyDescent="0.25">
      <c r="B29" s="57" t="s">
        <v>62</v>
      </c>
      <c r="C29" s="58">
        <v>45118</v>
      </c>
    </row>
    <row r="30" spans="1:12" x14ac:dyDescent="0.25">
      <c r="B30" s="57" t="s">
        <v>63</v>
      </c>
      <c r="C30" s="58">
        <v>45120</v>
      </c>
    </row>
    <row r="31" spans="1:12" x14ac:dyDescent="0.25">
      <c r="B31" s="57" t="s">
        <v>64</v>
      </c>
      <c r="C31" s="59"/>
    </row>
    <row r="33" spans="2:2" x14ac:dyDescent="0.25">
      <c r="B33" t="s">
        <v>28</v>
      </c>
    </row>
  </sheetData>
  <autoFilter ref="A11:L22"/>
  <mergeCells count="5">
    <mergeCell ref="E1:L1"/>
    <mergeCell ref="E2:L2"/>
    <mergeCell ref="A24:L24"/>
    <mergeCell ref="B25:D25"/>
    <mergeCell ref="B26:E26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showGridLines="0" tabSelected="1" topLeftCell="A10" zoomScaleNormal="100" workbookViewId="0">
      <selection activeCell="E19" sqref="E1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7" width="9.140625" style="6" customWidth="1"/>
    <col min="8" max="8" width="15.42578125" style="6" customWidth="1"/>
    <col min="9" max="12" width="12" style="6" customWidth="1"/>
    <col min="13" max="13" width="41.5703125" customWidth="1"/>
  </cols>
  <sheetData>
    <row r="1" spans="1:13" ht="17.25" customHeight="1" x14ac:dyDescent="0.25">
      <c r="A1" s="8" t="s">
        <v>3</v>
      </c>
      <c r="B1" s="1"/>
      <c r="C1" s="10" t="s">
        <v>22</v>
      </c>
      <c r="D1" s="2"/>
      <c r="E1" s="75"/>
      <c r="F1" s="75"/>
      <c r="G1" s="75"/>
      <c r="H1" s="75"/>
      <c r="I1" s="75"/>
      <c r="J1" s="75"/>
      <c r="K1" s="75"/>
      <c r="L1" s="75"/>
      <c r="M1" s="75"/>
    </row>
    <row r="2" spans="1:13" ht="15.75" customHeight="1" x14ac:dyDescent="0.25">
      <c r="A2" s="8" t="s">
        <v>14</v>
      </c>
      <c r="B2" s="1"/>
      <c r="C2" s="15" t="s">
        <v>36</v>
      </c>
      <c r="D2" s="2"/>
      <c r="E2" s="75"/>
      <c r="F2" s="75"/>
      <c r="G2" s="75"/>
      <c r="H2" s="75"/>
      <c r="I2" s="75"/>
      <c r="J2" s="75"/>
      <c r="K2" s="75"/>
      <c r="L2" s="75"/>
      <c r="M2" s="76"/>
    </row>
    <row r="3" spans="1:13" ht="15.75" customHeight="1" x14ac:dyDescent="0.25">
      <c r="A3" s="8" t="s">
        <v>4</v>
      </c>
      <c r="B3" s="36"/>
      <c r="C3" s="15">
        <v>18975</v>
      </c>
      <c r="D3" s="2"/>
      <c r="E3" s="36"/>
      <c r="F3" s="36"/>
      <c r="G3" s="36"/>
      <c r="H3" s="36"/>
      <c r="I3" s="36"/>
      <c r="J3" s="36"/>
      <c r="K3" s="60"/>
      <c r="L3" s="36"/>
    </row>
    <row r="4" spans="1:13" ht="15.75" customHeight="1" x14ac:dyDescent="0.25">
      <c r="A4" s="8" t="s">
        <v>5</v>
      </c>
      <c r="B4" s="36"/>
      <c r="C4" s="15" t="s">
        <v>30</v>
      </c>
      <c r="D4" s="2"/>
      <c r="E4" s="4"/>
      <c r="F4" s="4"/>
      <c r="G4" s="4"/>
      <c r="H4" s="4"/>
      <c r="I4" s="4"/>
      <c r="J4" s="4"/>
      <c r="K4" s="4"/>
      <c r="L4" s="4"/>
    </row>
    <row r="5" spans="1:13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</row>
    <row r="6" spans="1:13" ht="15.75" x14ac:dyDescent="0.25">
      <c r="A6" s="8" t="s">
        <v>10</v>
      </c>
      <c r="B6" s="10"/>
      <c r="C6" s="10" t="s">
        <v>38</v>
      </c>
      <c r="D6" s="5"/>
      <c r="E6" s="4"/>
      <c r="F6" s="4"/>
      <c r="G6" s="4"/>
      <c r="H6" s="4"/>
      <c r="I6" s="4"/>
      <c r="J6" s="4"/>
      <c r="K6" s="4"/>
      <c r="L6" s="4"/>
    </row>
    <row r="7" spans="1:13" ht="15.75" x14ac:dyDescent="0.25">
      <c r="A7" s="8" t="s">
        <v>13</v>
      </c>
      <c r="B7" s="10"/>
      <c r="C7" s="10" t="s">
        <v>37</v>
      </c>
      <c r="D7" s="5"/>
      <c r="E7" s="4"/>
      <c r="F7" s="4"/>
      <c r="G7" s="4"/>
      <c r="H7" s="4"/>
      <c r="I7" s="4"/>
      <c r="J7" s="4"/>
      <c r="K7" s="4"/>
      <c r="L7" s="4"/>
    </row>
    <row r="8" spans="1:13" ht="15.75" x14ac:dyDescent="0.25">
      <c r="A8" s="8" t="s">
        <v>11</v>
      </c>
      <c r="B8" s="10"/>
      <c r="C8" s="15" t="s">
        <v>29</v>
      </c>
      <c r="D8" s="5"/>
      <c r="E8" s="4"/>
      <c r="F8" s="4"/>
      <c r="G8" s="4"/>
      <c r="H8" s="4"/>
      <c r="I8" s="4"/>
      <c r="J8" s="4"/>
      <c r="K8" s="4"/>
      <c r="L8" s="4"/>
    </row>
    <row r="9" spans="1:13" ht="15.75" x14ac:dyDescent="0.25">
      <c r="A9" s="8" t="s">
        <v>12</v>
      </c>
      <c r="B9" s="10"/>
      <c r="C9" s="15" t="s">
        <v>39</v>
      </c>
      <c r="D9" s="5"/>
      <c r="E9" s="4"/>
      <c r="F9" s="4"/>
      <c r="G9" s="4"/>
      <c r="H9" s="4"/>
      <c r="I9" s="4"/>
      <c r="J9" s="4"/>
      <c r="K9" s="4"/>
      <c r="L9" s="4"/>
    </row>
    <row r="10" spans="1:13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L10" s="5"/>
    </row>
    <row r="11" spans="1:13" ht="26.25" customHeight="1" x14ac:dyDescent="0.25">
      <c r="A11" s="7" t="s">
        <v>0</v>
      </c>
      <c r="B11" s="13" t="s">
        <v>8</v>
      </c>
      <c r="C11" s="37" t="s">
        <v>1</v>
      </c>
      <c r="D11" s="37" t="s">
        <v>7</v>
      </c>
      <c r="E11" s="41" t="s">
        <v>2</v>
      </c>
      <c r="F11" s="42" t="s">
        <v>59</v>
      </c>
      <c r="G11" s="42" t="s">
        <v>58</v>
      </c>
      <c r="H11" s="42" t="s">
        <v>49</v>
      </c>
      <c r="I11" s="42" t="s">
        <v>50</v>
      </c>
      <c r="J11" s="42" t="s">
        <v>51</v>
      </c>
      <c r="K11" s="42"/>
      <c r="L11" s="42" t="s">
        <v>52</v>
      </c>
      <c r="M11" s="14" t="s">
        <v>9</v>
      </c>
    </row>
    <row r="12" spans="1:13" ht="26.25" customHeight="1" x14ac:dyDescent="0.25">
      <c r="A12" s="41">
        <v>1</v>
      </c>
      <c r="B12" s="13" t="s">
        <v>31</v>
      </c>
      <c r="C12" s="37">
        <v>14560205</v>
      </c>
      <c r="D12" s="37"/>
      <c r="E12" s="41">
        <v>2</v>
      </c>
      <c r="F12" s="42">
        <f>INDEX('[1]Balance(Stock Control)'!$AL:$AL,MATCH(C12,'[1]Balance(Stock Control)'!$F:$F,0))</f>
        <v>36</v>
      </c>
      <c r="G12" s="42">
        <f>INDEX('[2]Balance(Stock Control)'!$AK:$AK,MATCH(C12,'[2]Balance(Stock Control)'!$E:$E,0))</f>
        <v>24</v>
      </c>
      <c r="H12" s="55">
        <v>31841.963999999996</v>
      </c>
      <c r="I12" s="55">
        <f>H12*E12</f>
        <v>63683.927999999993</v>
      </c>
      <c r="J12" s="42" t="s">
        <v>58</v>
      </c>
      <c r="K12" s="42" t="s">
        <v>65</v>
      </c>
      <c r="L12" s="42" t="s">
        <v>57</v>
      </c>
      <c r="M12" s="14" t="s">
        <v>43</v>
      </c>
    </row>
    <row r="13" spans="1:13" ht="26.25" customHeight="1" x14ac:dyDescent="0.25">
      <c r="A13" s="41">
        <v>2</v>
      </c>
      <c r="B13" s="13" t="s">
        <v>32</v>
      </c>
      <c r="C13" s="37">
        <v>14589138</v>
      </c>
      <c r="D13" s="37"/>
      <c r="E13" s="41">
        <v>1</v>
      </c>
      <c r="F13" s="42">
        <f>INDEX('[1]Balance(Stock Control)'!$AL:$AL,MATCH(C13,'[1]Balance(Stock Control)'!$F:$F,0))</f>
        <v>0</v>
      </c>
      <c r="G13" s="42">
        <f>INDEX('[2]Balance(Stock Control)'!$AK:$AK,MATCH(C13,'[2]Balance(Stock Control)'!$E:$E,0))</f>
        <v>8</v>
      </c>
      <c r="H13" s="55">
        <v>385582.6208347826</v>
      </c>
      <c r="I13" s="55">
        <f t="shared" ref="I13:I18" si="0">H13*E13</f>
        <v>385582.6208347826</v>
      </c>
      <c r="J13" s="42" t="s">
        <v>58</v>
      </c>
      <c r="K13" s="42" t="s">
        <v>65</v>
      </c>
      <c r="L13" s="42" t="s">
        <v>57</v>
      </c>
      <c r="M13" s="14"/>
    </row>
    <row r="14" spans="1:13" s="67" customFormat="1" ht="26.25" customHeight="1" x14ac:dyDescent="0.25">
      <c r="A14" s="62">
        <v>3</v>
      </c>
      <c r="B14" s="63" t="s">
        <v>34</v>
      </c>
      <c r="C14" s="64">
        <v>14550728</v>
      </c>
      <c r="D14" s="64"/>
      <c r="E14" s="62">
        <v>1</v>
      </c>
      <c r="F14" s="65">
        <f>INDEX('[1]Balance(Stock Control)'!$AL:$AL,MATCH(C14,'[1]Balance(Stock Control)'!$F:$F,0))</f>
        <v>2</v>
      </c>
      <c r="G14" s="65" t="e">
        <f>INDEX('[2]Balance(Stock Control)'!$AK:$AK,MATCH(C14,'[2]Balance(Stock Control)'!$E:$E,0))</f>
        <v>#N/A</v>
      </c>
      <c r="H14" s="66">
        <v>0</v>
      </c>
      <c r="I14" s="66">
        <f t="shared" si="0"/>
        <v>0</v>
      </c>
      <c r="J14" s="65" t="s">
        <v>59</v>
      </c>
      <c r="K14" s="65" t="s">
        <v>66</v>
      </c>
      <c r="L14" s="65" t="s">
        <v>57</v>
      </c>
      <c r="M14" s="65"/>
    </row>
    <row r="15" spans="1:13" ht="26.25" customHeight="1" x14ac:dyDescent="0.25">
      <c r="A15" s="41"/>
      <c r="B15" s="13" t="s">
        <v>34</v>
      </c>
      <c r="C15" s="37" t="s">
        <v>61</v>
      </c>
      <c r="D15" s="37"/>
      <c r="E15" s="41">
        <v>1</v>
      </c>
      <c r="F15" s="42"/>
      <c r="G15" s="42"/>
      <c r="H15" s="55"/>
      <c r="I15" s="55"/>
      <c r="J15" s="42" t="s">
        <v>60</v>
      </c>
      <c r="K15" s="42" t="s">
        <v>65</v>
      </c>
      <c r="L15" s="42" t="s">
        <v>60</v>
      </c>
      <c r="M15" s="14"/>
    </row>
    <row r="16" spans="1:13" ht="26.25" customHeight="1" x14ac:dyDescent="0.25">
      <c r="A16" s="41">
        <v>4</v>
      </c>
      <c r="B16" s="13" t="s">
        <v>31</v>
      </c>
      <c r="C16" s="37">
        <v>14560205</v>
      </c>
      <c r="D16" s="37"/>
      <c r="E16" s="41">
        <v>2</v>
      </c>
      <c r="F16" s="42">
        <f>INDEX('[1]Balance(Stock Control)'!$AL:$AL,MATCH(C16,'[1]Balance(Stock Control)'!$F:$F,0))</f>
        <v>36</v>
      </c>
      <c r="G16" s="42">
        <f>INDEX('[2]Balance(Stock Control)'!$AK:$AK,MATCH(C16,'[2]Balance(Stock Control)'!$E:$E,0))</f>
        <v>24</v>
      </c>
      <c r="H16" s="55">
        <v>31841.963999999996</v>
      </c>
      <c r="I16" s="55">
        <f t="shared" si="0"/>
        <v>63683.927999999993</v>
      </c>
      <c r="J16" s="42" t="s">
        <v>58</v>
      </c>
      <c r="K16" s="42" t="s">
        <v>65</v>
      </c>
      <c r="L16" s="42" t="s">
        <v>57</v>
      </c>
      <c r="M16" s="14" t="s">
        <v>43</v>
      </c>
    </row>
    <row r="17" spans="1:13" ht="26.25" customHeight="1" x14ac:dyDescent="0.25">
      <c r="A17" s="42">
        <v>5</v>
      </c>
      <c r="B17" s="53" t="s">
        <v>44</v>
      </c>
      <c r="C17" s="54" t="s">
        <v>29</v>
      </c>
      <c r="D17" s="54"/>
      <c r="E17" s="42">
        <v>2</v>
      </c>
      <c r="F17" s="42" t="e">
        <f>INDEX('[1]Balance(Stock Control)'!$AL:$AL,MATCH(C17,'[1]Balance(Stock Control)'!$F:$F,0))</f>
        <v>#N/A</v>
      </c>
      <c r="G17" s="42" t="e">
        <f>INDEX('[2]Balance(Stock Control)'!$AK:$AK,MATCH(C17,'[2]Balance(Stock Control)'!$E:$E,0))</f>
        <v>#N/A</v>
      </c>
      <c r="H17" s="55">
        <v>550</v>
      </c>
      <c r="I17" s="55">
        <f t="shared" si="0"/>
        <v>1100</v>
      </c>
      <c r="J17" s="42" t="s">
        <v>54</v>
      </c>
      <c r="K17" s="42" t="s">
        <v>65</v>
      </c>
      <c r="L17" s="42" t="s">
        <v>54</v>
      </c>
      <c r="M17" s="14"/>
    </row>
    <row r="18" spans="1:13" ht="26.25" customHeight="1" x14ac:dyDescent="0.25">
      <c r="A18" s="41">
        <v>6</v>
      </c>
      <c r="B18" s="22" t="s">
        <v>33</v>
      </c>
      <c r="C18" s="22">
        <v>993325</v>
      </c>
      <c r="D18" s="22">
        <v>14882685</v>
      </c>
      <c r="E18" s="18">
        <v>1</v>
      </c>
      <c r="F18" s="41">
        <f>INDEX('[1]Balance(Stock Control)'!$AL:$AL,MATCH(C18,'[1]Balance(Stock Control)'!$F:$F,0))</f>
        <v>53</v>
      </c>
      <c r="G18" s="41" t="e">
        <f>INDEX('[2]Balance(Stock Control)'!$AK:$AK,MATCH(C18,'[2]Balance(Stock Control)'!$E:$E,0))</f>
        <v>#N/A</v>
      </c>
      <c r="H18" s="56">
        <v>19396.827450000001</v>
      </c>
      <c r="I18" s="46">
        <f t="shared" si="0"/>
        <v>19396.827450000001</v>
      </c>
      <c r="J18" s="18" t="s">
        <v>59</v>
      </c>
      <c r="K18" s="18" t="s">
        <v>65</v>
      </c>
      <c r="L18" s="41" t="s">
        <v>57</v>
      </c>
      <c r="M18" s="18"/>
    </row>
    <row r="19" spans="1:13" s="52" customFormat="1" ht="26.25" customHeight="1" x14ac:dyDescent="0.25">
      <c r="A19" s="47"/>
      <c r="B19" s="48"/>
      <c r="C19" s="48"/>
      <c r="D19" s="49"/>
      <c r="E19" s="50"/>
      <c r="F19" s="47"/>
      <c r="G19" s="47"/>
      <c r="H19" s="46" t="s">
        <v>53</v>
      </c>
      <c r="I19" s="56">
        <f>SUM(I12:I18)</f>
        <v>533447.30428478261</v>
      </c>
      <c r="J19" s="50"/>
      <c r="K19" s="50"/>
      <c r="L19" s="50"/>
      <c r="M19" s="50"/>
    </row>
    <row r="20" spans="1:13" s="52" customFormat="1" ht="26.25" customHeight="1" x14ac:dyDescent="0.25">
      <c r="A20" s="47"/>
      <c r="B20" s="48"/>
      <c r="C20" s="48"/>
      <c r="D20" s="49"/>
      <c r="E20" s="50"/>
      <c r="F20" s="47"/>
      <c r="G20" s="47"/>
      <c r="H20" s="51"/>
      <c r="I20" s="50"/>
      <c r="J20" s="50"/>
      <c r="K20" s="50"/>
      <c r="L20" s="50"/>
      <c r="M20" s="50"/>
    </row>
    <row r="21" spans="1:13" s="72" customFormat="1" ht="26.25" customHeight="1" x14ac:dyDescent="0.25">
      <c r="A21" s="68">
        <v>1</v>
      </c>
      <c r="B21" s="69" t="s">
        <v>45</v>
      </c>
      <c r="C21" s="69" t="s">
        <v>55</v>
      </c>
      <c r="D21" s="70"/>
      <c r="E21" s="68">
        <v>1</v>
      </c>
      <c r="F21" s="68" t="e">
        <f>INDEX('[1]Balance(Stock Control)'!$AL:$AL,MATCH(C21,'[1]Balance(Stock Control)'!$F:$F,0))</f>
        <v>#N/A</v>
      </c>
      <c r="G21" s="68">
        <v>1</v>
      </c>
      <c r="H21" s="71">
        <v>0</v>
      </c>
      <c r="I21" s="71">
        <f t="shared" ref="I21:I22" si="1">H21*E21</f>
        <v>0</v>
      </c>
      <c r="J21" s="68" t="s">
        <v>56</v>
      </c>
      <c r="K21" s="68" t="s">
        <v>66</v>
      </c>
      <c r="L21" s="68" t="s">
        <v>57</v>
      </c>
      <c r="M21" s="68"/>
    </row>
    <row r="22" spans="1:13" s="72" customFormat="1" ht="26.25" customHeight="1" x14ac:dyDescent="0.25">
      <c r="A22" s="68">
        <v>2</v>
      </c>
      <c r="B22" s="69" t="s">
        <v>33</v>
      </c>
      <c r="C22" s="69">
        <v>993325</v>
      </c>
      <c r="D22" s="69">
        <v>14882685</v>
      </c>
      <c r="E22" s="68">
        <v>1</v>
      </c>
      <c r="F22" s="73">
        <f>INDEX('[1]Balance(Stock Control)'!$AL:$AL,MATCH(C22,'[1]Balance(Stock Control)'!$F:$F,0))</f>
        <v>53</v>
      </c>
      <c r="G22" s="73" t="e">
        <f>INDEX('[2]Balance(Stock Control)'!$AK:$AK,MATCH(C22,'[2]Balance(Stock Control)'!$E:$E,0))</f>
        <v>#N/A</v>
      </c>
      <c r="H22" s="71">
        <v>0</v>
      </c>
      <c r="I22" s="74">
        <f t="shared" si="1"/>
        <v>0</v>
      </c>
      <c r="J22" s="68" t="s">
        <v>59</v>
      </c>
      <c r="K22" s="68" t="s">
        <v>66</v>
      </c>
      <c r="L22" s="68" t="s">
        <v>57</v>
      </c>
      <c r="M22" s="68"/>
    </row>
    <row r="23" spans="1:13" ht="26.25" customHeight="1" x14ac:dyDescent="0.25">
      <c r="A23" s="38"/>
      <c r="B23" s="40"/>
      <c r="C23" s="40"/>
      <c r="D23" s="43"/>
      <c r="E23" s="44"/>
      <c r="F23" s="44"/>
      <c r="G23" s="44"/>
      <c r="H23" s="46" t="s">
        <v>53</v>
      </c>
      <c r="I23" s="56">
        <f>SUM(I21:I22)</f>
        <v>0</v>
      </c>
      <c r="J23" s="44"/>
      <c r="K23" s="44"/>
      <c r="L23" s="44"/>
      <c r="M23" s="45"/>
    </row>
    <row r="24" spans="1:13" ht="33.75" customHeight="1" x14ac:dyDescent="0.25">
      <c r="A24" s="77" t="s">
        <v>46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9"/>
    </row>
    <row r="25" spans="1:13" ht="30" customHeight="1" x14ac:dyDescent="0.25">
      <c r="B25" s="84" t="s">
        <v>47</v>
      </c>
      <c r="C25" s="84"/>
      <c r="D25" s="84"/>
    </row>
    <row r="26" spans="1:13" x14ac:dyDescent="0.25">
      <c r="B26" s="83" t="s">
        <v>48</v>
      </c>
      <c r="C26" s="83"/>
      <c r="D26" s="83"/>
      <c r="E26" s="83"/>
      <c r="F26" s="39"/>
      <c r="G26" s="39"/>
      <c r="H26" s="39"/>
      <c r="I26" s="39"/>
      <c r="J26" s="39"/>
      <c r="K26" s="61"/>
      <c r="L26" s="39"/>
    </row>
    <row r="29" spans="1:13" x14ac:dyDescent="0.25">
      <c r="B29" s="57" t="s">
        <v>62</v>
      </c>
      <c r="C29" s="58">
        <v>45118</v>
      </c>
    </row>
    <row r="30" spans="1:13" x14ac:dyDescent="0.25">
      <c r="B30" s="57" t="s">
        <v>63</v>
      </c>
      <c r="C30" s="58">
        <v>45120</v>
      </c>
    </row>
    <row r="31" spans="1:13" x14ac:dyDescent="0.25">
      <c r="B31" s="57" t="s">
        <v>64</v>
      </c>
      <c r="C31" s="59"/>
    </row>
    <row r="33" spans="2:2" x14ac:dyDescent="0.25">
      <c r="B33" t="s">
        <v>28</v>
      </c>
    </row>
  </sheetData>
  <autoFilter ref="A11:M22"/>
  <mergeCells count="5">
    <mergeCell ref="E1:M1"/>
    <mergeCell ref="E2:M2"/>
    <mergeCell ref="A24:M24"/>
    <mergeCell ref="B25:D25"/>
    <mergeCell ref="B26:E2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5" t="s">
        <v>15</v>
      </c>
      <c r="B1" s="85" t="s">
        <v>16</v>
      </c>
      <c r="C1" s="85" t="s">
        <v>3</v>
      </c>
      <c r="D1" s="85" t="s">
        <v>17</v>
      </c>
      <c r="E1" s="85" t="s">
        <v>18</v>
      </c>
      <c r="F1" s="85" t="s">
        <v>19</v>
      </c>
      <c r="G1" s="85" t="s">
        <v>20</v>
      </c>
      <c r="H1" s="85" t="s">
        <v>21</v>
      </c>
      <c r="I1" s="85" t="s">
        <v>9</v>
      </c>
    </row>
    <row r="2" spans="1:9" x14ac:dyDescent="0.25">
      <c r="A2" s="85"/>
      <c r="B2" s="85"/>
      <c r="C2" s="85"/>
      <c r="D2" s="85"/>
      <c r="E2" s="85"/>
      <c r="F2" s="85"/>
      <c r="G2" s="85"/>
      <c r="H2" s="85"/>
      <c r="I2" s="85"/>
    </row>
    <row r="3" spans="1:9" s="17" customFormat="1" ht="40.5" customHeight="1" x14ac:dyDescent="0.25">
      <c r="A3" s="16">
        <v>1</v>
      </c>
      <c r="B3" s="16" t="s">
        <v>24</v>
      </c>
      <c r="C3" s="16" t="s">
        <v>22</v>
      </c>
      <c r="D3" s="16" t="s">
        <v>23</v>
      </c>
      <c r="E3" s="16" t="s">
        <v>25</v>
      </c>
      <c r="F3" s="19" t="s">
        <v>26</v>
      </c>
      <c r="G3" s="16" t="s">
        <v>27</v>
      </c>
      <c r="H3" s="16">
        <v>1</v>
      </c>
      <c r="I3" s="16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200-2023060066</vt:lpstr>
      <vt:lpstr>Component Repair Recommenda </vt:lpstr>
      <vt:lpstr>200-2023060066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2023-12-15T08:46:37Z</dcterms:modified>
</cp:coreProperties>
</file>