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firstSheet="2" activeTab="4"/>
  </bookViews>
  <sheets>
    <sheet name="200-2023070111" sheetId="1" r:id="rId1"/>
    <sheet name="Component Repair Recommenda " sheetId="3" r:id="rId2"/>
    <sheet name="200-2023070111 (Quo)" sheetId="4" r:id="rId3"/>
    <sheet name="200-2023070111 (Upd Quo)" sheetId="5" r:id="rId4"/>
    <sheet name="CCO" sheetId="6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'200-2023070111'!$A$11:$H$29</definedName>
    <definedName name="_xlnm._FilterDatabase" localSheetId="2" hidden="1">'200-2023070111 (Quo)'!$A$11:$S$32</definedName>
    <definedName name="_xlnm._FilterDatabase" localSheetId="3" hidden="1">'200-2023070111 (Upd Quo)'!$A$11:$T$32</definedName>
    <definedName name="_xlnm._FilterDatabase" localSheetId="4" hidden="1">CCO!$A$11:$U$32</definedName>
  </definedNames>
  <calcPr calcId="152511"/>
  <fileRecoveryPr autoRecover="0"/>
</workbook>
</file>

<file path=xl/calcChain.xml><?xml version="1.0" encoding="utf-8"?>
<calcChain xmlns="http://schemas.openxmlformats.org/spreadsheetml/2006/main">
  <c r="O29" i="6" l="1"/>
  <c r="I29" i="6"/>
  <c r="H29" i="6"/>
  <c r="G29" i="6"/>
  <c r="F29" i="6"/>
  <c r="O28" i="6"/>
  <c r="J28" i="6"/>
  <c r="I28" i="6"/>
  <c r="H28" i="6"/>
  <c r="G28" i="6"/>
  <c r="F28" i="6"/>
  <c r="O27" i="6"/>
  <c r="J27" i="6"/>
  <c r="I27" i="6"/>
  <c r="H27" i="6"/>
  <c r="G27" i="6"/>
  <c r="F27" i="6"/>
  <c r="O26" i="6"/>
  <c r="J26" i="6"/>
  <c r="I26" i="6"/>
  <c r="H26" i="6"/>
  <c r="G26" i="6"/>
  <c r="F26" i="6"/>
  <c r="O25" i="6"/>
  <c r="J25" i="6"/>
  <c r="I25" i="6"/>
  <c r="H25" i="6"/>
  <c r="G25" i="6"/>
  <c r="F25" i="6"/>
  <c r="O24" i="6"/>
  <c r="J24" i="6"/>
  <c r="I24" i="6"/>
  <c r="H24" i="6"/>
  <c r="G24" i="6"/>
  <c r="F24" i="6"/>
  <c r="O23" i="6"/>
  <c r="J23" i="6"/>
  <c r="I23" i="6"/>
  <c r="H23" i="6"/>
  <c r="G23" i="6"/>
  <c r="F23" i="6"/>
  <c r="O22" i="6"/>
  <c r="I22" i="6"/>
  <c r="H22" i="6"/>
  <c r="G22" i="6"/>
  <c r="F22" i="6"/>
  <c r="O21" i="6"/>
  <c r="I21" i="6"/>
  <c r="H21" i="6"/>
  <c r="G21" i="6"/>
  <c r="F21" i="6"/>
  <c r="O20" i="6"/>
  <c r="I20" i="6"/>
  <c r="H20" i="6"/>
  <c r="G20" i="6"/>
  <c r="F20" i="6"/>
  <c r="O19" i="6"/>
  <c r="J19" i="6"/>
  <c r="I19" i="6"/>
  <c r="H19" i="6"/>
  <c r="G19" i="6"/>
  <c r="F19" i="6"/>
  <c r="O18" i="6"/>
  <c r="J18" i="6"/>
  <c r="I18" i="6"/>
  <c r="H18" i="6"/>
  <c r="G18" i="6"/>
  <c r="F18" i="6"/>
  <c r="O17" i="6"/>
  <c r="J17" i="6"/>
  <c r="I17" i="6"/>
  <c r="H17" i="6"/>
  <c r="G17" i="6"/>
  <c r="F17" i="6"/>
  <c r="O16" i="6"/>
  <c r="J16" i="6"/>
  <c r="I16" i="6"/>
  <c r="H16" i="6"/>
  <c r="G16" i="6"/>
  <c r="F16" i="6"/>
  <c r="O15" i="6"/>
  <c r="J15" i="6"/>
  <c r="I15" i="6"/>
  <c r="H15" i="6"/>
  <c r="G15" i="6"/>
  <c r="F15" i="6"/>
  <c r="O14" i="6"/>
  <c r="J14" i="6"/>
  <c r="I14" i="6"/>
  <c r="H14" i="6"/>
  <c r="G14" i="6"/>
  <c r="F14" i="6"/>
  <c r="O13" i="6"/>
  <c r="J13" i="6"/>
  <c r="I13" i="6"/>
  <c r="H13" i="6"/>
  <c r="G13" i="6"/>
  <c r="F13" i="6"/>
  <c r="O12" i="6"/>
  <c r="J12" i="6"/>
  <c r="I12" i="6"/>
  <c r="H12" i="6"/>
  <c r="G12" i="6"/>
  <c r="F12" i="6"/>
  <c r="O30" i="6" l="1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12" i="5"/>
  <c r="I29" i="5"/>
  <c r="H29" i="5"/>
  <c r="G29" i="5"/>
  <c r="F29" i="5"/>
  <c r="J28" i="5"/>
  <c r="I28" i="5"/>
  <c r="H28" i="5"/>
  <c r="G28" i="5"/>
  <c r="F28" i="5"/>
  <c r="J27" i="5"/>
  <c r="I27" i="5"/>
  <c r="H27" i="5"/>
  <c r="G27" i="5"/>
  <c r="F27" i="5"/>
  <c r="J26" i="5"/>
  <c r="I26" i="5"/>
  <c r="H26" i="5"/>
  <c r="G26" i="5"/>
  <c r="F26" i="5"/>
  <c r="J25" i="5"/>
  <c r="I25" i="5"/>
  <c r="H25" i="5"/>
  <c r="G25" i="5"/>
  <c r="F25" i="5"/>
  <c r="J24" i="5"/>
  <c r="I24" i="5"/>
  <c r="H24" i="5"/>
  <c r="G24" i="5"/>
  <c r="F24" i="5"/>
  <c r="J23" i="5"/>
  <c r="I23" i="5"/>
  <c r="H23" i="5"/>
  <c r="G23" i="5"/>
  <c r="F23" i="5"/>
  <c r="I22" i="5"/>
  <c r="H22" i="5"/>
  <c r="G22" i="5"/>
  <c r="F22" i="5"/>
  <c r="I21" i="5"/>
  <c r="H21" i="5"/>
  <c r="G21" i="5"/>
  <c r="F21" i="5"/>
  <c r="I20" i="5"/>
  <c r="H20" i="5"/>
  <c r="G20" i="5"/>
  <c r="F20" i="5"/>
  <c r="J19" i="5"/>
  <c r="I19" i="5"/>
  <c r="H19" i="5"/>
  <c r="G19" i="5"/>
  <c r="F19" i="5"/>
  <c r="J18" i="5"/>
  <c r="I18" i="5"/>
  <c r="H18" i="5"/>
  <c r="G18" i="5"/>
  <c r="F18" i="5"/>
  <c r="J17" i="5"/>
  <c r="I17" i="5"/>
  <c r="H17" i="5"/>
  <c r="G17" i="5"/>
  <c r="F17" i="5"/>
  <c r="J16" i="5"/>
  <c r="I16" i="5"/>
  <c r="H16" i="5"/>
  <c r="G16" i="5"/>
  <c r="F16" i="5"/>
  <c r="J15" i="5"/>
  <c r="I15" i="5"/>
  <c r="H15" i="5"/>
  <c r="G15" i="5"/>
  <c r="F15" i="5"/>
  <c r="J14" i="5"/>
  <c r="I14" i="5"/>
  <c r="H14" i="5"/>
  <c r="G14" i="5"/>
  <c r="F14" i="5"/>
  <c r="J13" i="5"/>
  <c r="I13" i="5"/>
  <c r="H13" i="5"/>
  <c r="G13" i="5"/>
  <c r="F13" i="5"/>
  <c r="J12" i="5"/>
  <c r="I12" i="5"/>
  <c r="H12" i="5"/>
  <c r="G12" i="5"/>
  <c r="F12" i="5"/>
  <c r="O30" i="5" l="1"/>
  <c r="N13" i="4" l="1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12" i="4"/>
  <c r="N30" i="4" l="1"/>
  <c r="J13" i="4"/>
  <c r="J14" i="4"/>
  <c r="J15" i="4"/>
  <c r="J16" i="4"/>
  <c r="J17" i="4"/>
  <c r="J18" i="4"/>
  <c r="J19" i="4"/>
  <c r="J23" i="4"/>
  <c r="J24" i="4"/>
  <c r="J25" i="4"/>
  <c r="J26" i="4"/>
  <c r="J27" i="4"/>
  <c r="J28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12" i="4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12" i="4"/>
</calcChain>
</file>

<file path=xl/sharedStrings.xml><?xml version="1.0" encoding="utf-8"?>
<sst xmlns="http://schemas.openxmlformats.org/spreadsheetml/2006/main" count="520" uniqueCount="111">
  <si>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</si>
  <si>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</si>
  <si>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</si>
  <si>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</si>
  <si>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</si>
  <si>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</si>
  <si>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</si>
  <si>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</si>
  <si>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</si>
  <si>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</si>
  <si>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</si>
  <si>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</si>
  <si>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</si>
  <si>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</si>
  <si>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</si>
  <si>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</si>
  <si>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</si>
  <si>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</si>
  <si>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</si>
  <si>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</si>
  <si>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</si>
  <si>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</si>
  <si>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</si>
  <si>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</si>
  <si>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</si>
  <si>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</si>
  <si>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</si>
  <si>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</si>
  <si>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</si>
  <si>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</si>
  <si>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EC290BPrime</t>
  </si>
  <si>
    <t>18347.9hrs</t>
  </si>
  <si>
    <t>Local Kit</t>
  </si>
  <si>
    <t>Screw</t>
  </si>
  <si>
    <t>Main Control Valve</t>
  </si>
  <si>
    <t>200-2023070111</t>
  </si>
  <si>
    <t>Cover Spool</t>
  </si>
  <si>
    <t>8230-10510</t>
  </si>
  <si>
    <t xml:space="preserve">use part </t>
  </si>
  <si>
    <t>BS lock</t>
  </si>
  <si>
    <t>Cap Lock</t>
  </si>
  <si>
    <t>8230-12040</t>
  </si>
  <si>
    <t>Relief Valve</t>
  </si>
  <si>
    <t>8230-12520</t>
  </si>
  <si>
    <t>Main relief NI</t>
  </si>
  <si>
    <t xml:space="preserve">Cap  </t>
  </si>
  <si>
    <t>7273-10350</t>
  </si>
  <si>
    <t>Swing LCV Cap</t>
  </si>
  <si>
    <t>adjust</t>
  </si>
  <si>
    <t>Stay</t>
  </si>
  <si>
    <t>7273-10110</t>
  </si>
  <si>
    <t>T.L,T.R dauble CV</t>
  </si>
  <si>
    <t>Non-return Valve</t>
  </si>
  <si>
    <t>Arm,Bucket</t>
  </si>
  <si>
    <t>O-Ring</t>
  </si>
  <si>
    <t>Port relief</t>
  </si>
  <si>
    <t>Back up ring</t>
  </si>
  <si>
    <t>return pipe</t>
  </si>
  <si>
    <t>T-nipple</t>
  </si>
  <si>
    <t>9411-92360</t>
  </si>
  <si>
    <t>Boom adaptor</t>
  </si>
  <si>
    <t>Connector</t>
  </si>
  <si>
    <t>9412-11030</t>
  </si>
  <si>
    <t>BKT,Arm adapror</t>
  </si>
  <si>
    <t>Switch</t>
  </si>
  <si>
    <t>att,sensor NI</t>
  </si>
  <si>
    <t>Sealing Kit</t>
  </si>
  <si>
    <t>RM-VLV-29-MCV</t>
  </si>
  <si>
    <t>NI (plug screw)</t>
  </si>
  <si>
    <t>Note; Option,Arm,T.L,BKT,T.R LCV seat are need repaire.Arm Spool housing have too many straight lines (a little)</t>
  </si>
  <si>
    <t>3-Spool Block</t>
  </si>
  <si>
    <t>4-Spool Block</t>
  </si>
  <si>
    <t>Cutting ,Sleeving,Lapping</t>
  </si>
  <si>
    <t>BKT,T.R LCV seat need repair</t>
  </si>
  <si>
    <t>Option,Arm,T.L LCV seat need repair</t>
  </si>
  <si>
    <t>volvo</t>
  </si>
  <si>
    <t>oem</t>
  </si>
  <si>
    <t>vk</t>
  </si>
  <si>
    <t>mata</t>
  </si>
  <si>
    <t>use</t>
  </si>
  <si>
    <t>Unit Price</t>
  </si>
  <si>
    <t>Total Price</t>
  </si>
  <si>
    <t>Brand</t>
  </si>
  <si>
    <t>Stock Status</t>
  </si>
  <si>
    <t>OEM</t>
  </si>
  <si>
    <t>Ex Stock</t>
  </si>
  <si>
    <t>Local</t>
  </si>
  <si>
    <t>f</t>
  </si>
  <si>
    <t>9412-11030(U)</t>
  </si>
  <si>
    <t>8230-10510(U)</t>
  </si>
  <si>
    <t>14552089(U)</t>
  </si>
  <si>
    <t>7273-10110(U)</t>
  </si>
  <si>
    <t>9411-92360(U)</t>
  </si>
  <si>
    <t>Use parts</t>
  </si>
  <si>
    <t>14610077/14610078/14589234</t>
  </si>
  <si>
    <t>Volvo</t>
  </si>
  <si>
    <t>Ex Stock in HO</t>
  </si>
  <si>
    <t>Machining</t>
  </si>
  <si>
    <t>Total Amount</t>
  </si>
  <si>
    <t>Inquiry Date :</t>
  </si>
  <si>
    <t>Reply Date    :</t>
  </si>
  <si>
    <t>Ex Stock Is priority sale</t>
  </si>
  <si>
    <t xml:space="preserve">   </t>
  </si>
  <si>
    <t>Unit Price(USD)</t>
  </si>
  <si>
    <t>Total Price(USD)</t>
  </si>
  <si>
    <t>Cancel</t>
  </si>
  <si>
    <t xml:space="preserve"> CUS SUPPLY</t>
  </si>
  <si>
    <t>CCO</t>
  </si>
  <si>
    <t>RUSE</t>
  </si>
  <si>
    <t>Boom adaptor/cus supply</t>
  </si>
  <si>
    <t>BKT,Arm adapror/cus supply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</si>
</sst>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2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164" fontId="1" fillId="2" borderId="5" xfId="2" applyNumberFormat="1" applyFont="1" applyFill="1" applyBorder="1" applyAlignment="1">
      <alignment horizontal="center" vertical="center"/>
    </xf>
    <xf numFmtId="164" fontId="1" fillId="2" borderId="3" xfId="2" applyNumberFormat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164" fontId="1" fillId="4" borderId="1" xfId="2" applyNumberFormat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2" borderId="1" xfId="2" applyNumberFormat="1" applyFont="1" applyFill="1" applyBorder="1" applyAlignment="1">
      <alignment horizontal="center" vertical="center"/>
    </xf>
    <xf numFmtId="43" fontId="1" fillId="4" borderId="1" xfId="2" applyNumberFormat="1" applyFont="1" applyFill="1" applyBorder="1" applyAlignment="1">
      <alignment horizontal="center" vertical="center"/>
    </xf>
    <xf numFmtId="43" fontId="3" fillId="0" borderId="0" xfId="2" applyNumberFormat="1" applyFont="1" applyFill="1" applyAlignment="1">
      <alignment horizontal="left" vertical="center"/>
    </xf>
    <xf numFmtId="43" fontId="3" fillId="0" borderId="0" xfId="2" applyNumberFormat="1" applyFont="1" applyFill="1" applyAlignment="1">
      <alignment horizontal="center" vertical="center"/>
    </xf>
    <xf numFmtId="43" fontId="0" fillId="0" borderId="0" xfId="2" applyNumberFormat="1" applyFont="1" applyFill="1" applyAlignment="1">
      <alignment horizontal="center"/>
    </xf>
    <xf numFmtId="43" fontId="1" fillId="0" borderId="3" xfId="2" applyNumberFormat="1" applyFont="1" applyBorder="1" applyAlignment="1">
      <alignment horizontal="center" vertical="center"/>
    </xf>
    <xf numFmtId="43" fontId="0" fillId="0" borderId="0" xfId="2" applyNumberFormat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5" borderId="1" xfId="1" quotePrefix="1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/>
    </xf>
    <xf numFmtId="164" fontId="1" fillId="5" borderId="1" xfId="2" applyNumberFormat="1" applyFont="1" applyFill="1" applyBorder="1" applyAlignment="1">
      <alignment horizontal="center" vertical="center"/>
    </xf>
    <xf numFmtId="43" fontId="1" fillId="5" borderId="1" xfId="2" applyNumberFormat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vertical="center"/>
    </xf>
    <xf numFmtId="0" fontId="4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0" fontId="1" fillId="5" borderId="2" xfId="1" applyFont="1" applyFill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  <xf numFmtId="164" fontId="1" fillId="5" borderId="2" xfId="2" applyNumberFormat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7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50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4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40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6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8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24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9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1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7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1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1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1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8</v>
          </cell>
        </row>
        <row r="2071">
          <cell r="F2071">
            <v>22397140</v>
          </cell>
          <cell r="AL2071">
            <v>1</v>
          </cell>
        </row>
        <row r="2072">
          <cell r="F2072">
            <v>14589143</v>
          </cell>
          <cell r="AL2072">
            <v>6</v>
          </cell>
        </row>
        <row r="2073">
          <cell r="F2073">
            <v>14560211</v>
          </cell>
          <cell r="AL2073">
            <v>32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8</v>
          </cell>
        </row>
        <row r="2076">
          <cell r="F2076">
            <v>11701198</v>
          </cell>
          <cell r="AL2076">
            <v>4</v>
          </cell>
        </row>
        <row r="2077">
          <cell r="F2077">
            <v>11707954</v>
          </cell>
          <cell r="AL2077">
            <v>4</v>
          </cell>
        </row>
        <row r="2078">
          <cell r="F2078">
            <v>11701192</v>
          </cell>
          <cell r="AL2078">
            <v>4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2</v>
          </cell>
        </row>
        <row r="2083">
          <cell r="F2083">
            <v>14589145</v>
          </cell>
          <cell r="AL2083">
            <v>1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3</v>
          </cell>
        </row>
        <row r="2086">
          <cell r="F2086" t="str">
            <v>7118-30260</v>
          </cell>
          <cell r="AL2086">
            <v>5</v>
          </cell>
        </row>
        <row r="2087">
          <cell r="F2087">
            <v>8170959</v>
          </cell>
          <cell r="AL2087">
            <v>6</v>
          </cell>
        </row>
        <row r="2088">
          <cell r="F2088" t="str">
            <v>8230-22110</v>
          </cell>
          <cell r="AL2088">
            <v>8</v>
          </cell>
        </row>
        <row r="2089">
          <cell r="F2089" t="str">
            <v>8230-22170</v>
          </cell>
          <cell r="AL2089">
            <v>2</v>
          </cell>
        </row>
        <row r="2090">
          <cell r="F2090" t="str">
            <v>8230-27640</v>
          </cell>
          <cell r="AL2090">
            <v>1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1</v>
          </cell>
        </row>
        <row r="2093">
          <cell r="F2093">
            <v>15128018</v>
          </cell>
          <cell r="AL2093">
            <v>1</v>
          </cell>
        </row>
        <row r="2094">
          <cell r="F2094">
            <v>20532272</v>
          </cell>
          <cell r="AL2094">
            <v>1</v>
          </cell>
        </row>
        <row r="2095">
          <cell r="F2095">
            <v>14536209</v>
          </cell>
          <cell r="AL2095">
            <v>1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24</v>
          </cell>
        </row>
        <row r="2100">
          <cell r="F2100">
            <v>0</v>
          </cell>
          <cell r="AL2100">
            <v>2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>
            <v>978129</v>
          </cell>
          <cell r="AK62">
            <v>381</v>
          </cell>
        </row>
        <row r="63">
          <cell r="E63">
            <v>993327</v>
          </cell>
          <cell r="AK63">
            <v>61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132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1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18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15</v>
          </cell>
        </row>
        <row r="76">
          <cell r="E76">
            <v>14601385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6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20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14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3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12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20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4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1</v>
          </cell>
        </row>
        <row r="127">
          <cell r="E127">
            <v>14509379</v>
          </cell>
          <cell r="AK127">
            <v>1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10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4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32</v>
          </cell>
        </row>
        <row r="170">
          <cell r="E170">
            <v>14588699</v>
          </cell>
          <cell r="AK170">
            <v>31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6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14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2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3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4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3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9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14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5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1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24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78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16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3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6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12</v>
          </cell>
        </row>
        <row r="500">
          <cell r="E500" t="str">
            <v>14530130 N</v>
          </cell>
          <cell r="AK500">
            <v>6</v>
          </cell>
        </row>
        <row r="501">
          <cell r="E501" t="str">
            <v>21814758 N</v>
          </cell>
          <cell r="AK501">
            <v>3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197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13</v>
          </cell>
        </row>
        <row r="574">
          <cell r="E574" t="str">
            <v>14629275 N</v>
          </cell>
          <cell r="AK574">
            <v>4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6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25</v>
          </cell>
        </row>
        <row r="677">
          <cell r="E677" t="str">
            <v>16284724 N</v>
          </cell>
          <cell r="AK677">
            <v>10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1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3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showGridLines="0" zoomScaleNormal="100" workbookViewId="0">
      <selection activeCell="C16" sqref="C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97"/>
      <c r="F1" s="97"/>
    </row>
    <row r="2" spans="1:8" ht="15.75" customHeight="1" x14ac:dyDescent="0.25">
      <c r="A2" s="8" t="s">
        <v>14</v>
      </c>
      <c r="B2" s="1"/>
      <c r="C2" s="14" t="s">
        <v>30</v>
      </c>
      <c r="D2" s="2"/>
      <c r="E2" s="97"/>
      <c r="F2" s="98"/>
    </row>
    <row r="3" spans="1:8" ht="15.75" customHeight="1" x14ac:dyDescent="0.25">
      <c r="A3" s="8" t="s">
        <v>4</v>
      </c>
      <c r="B3" s="9"/>
      <c r="C3" s="14">
        <v>18675</v>
      </c>
      <c r="D3" s="2"/>
      <c r="E3" s="3"/>
    </row>
    <row r="4" spans="1:8" ht="15.75" customHeight="1" x14ac:dyDescent="0.25">
      <c r="A4" s="8" t="s">
        <v>5</v>
      </c>
      <c r="B4" s="9"/>
      <c r="C4" s="14" t="s">
        <v>31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34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4" t="s">
        <v>29</v>
      </c>
      <c r="D8" s="5"/>
      <c r="E8" s="4"/>
    </row>
    <row r="9" spans="1:8" ht="15.75" x14ac:dyDescent="0.25">
      <c r="A9" s="8" t="s">
        <v>12</v>
      </c>
      <c r="B9" s="10"/>
      <c r="C9" s="14">
        <v>11623753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1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36</v>
      </c>
      <c r="C12" s="25" t="s">
        <v>37</v>
      </c>
      <c r="D12" s="22"/>
      <c r="E12" s="24">
        <v>1</v>
      </c>
      <c r="F12" s="26" t="s">
        <v>38</v>
      </c>
      <c r="G12" s="17"/>
      <c r="H12" s="11"/>
    </row>
    <row r="13" spans="1:8" ht="26.25" customHeight="1" x14ac:dyDescent="0.25">
      <c r="A13" s="27">
        <v>2</v>
      </c>
      <c r="B13" s="24" t="s">
        <v>40</v>
      </c>
      <c r="C13" s="24" t="s">
        <v>41</v>
      </c>
      <c r="D13" s="22"/>
      <c r="E13" s="24">
        <v>1</v>
      </c>
      <c r="F13" s="26" t="s">
        <v>39</v>
      </c>
      <c r="G13" s="17"/>
      <c r="H13" s="11"/>
    </row>
    <row r="14" spans="1:8" ht="26.25" customHeight="1" x14ac:dyDescent="0.25">
      <c r="A14" s="28">
        <v>3</v>
      </c>
      <c r="B14" s="24" t="s">
        <v>42</v>
      </c>
      <c r="C14" s="24" t="s">
        <v>43</v>
      </c>
      <c r="D14" s="22"/>
      <c r="E14" s="24">
        <v>1</v>
      </c>
      <c r="F14" s="26" t="s">
        <v>44</v>
      </c>
      <c r="G14" s="17"/>
      <c r="H14" s="11"/>
    </row>
    <row r="15" spans="1:8" ht="26.25" customHeight="1" x14ac:dyDescent="0.25">
      <c r="A15" s="32">
        <v>4</v>
      </c>
      <c r="B15" s="29" t="s">
        <v>45</v>
      </c>
      <c r="C15" s="30" t="s">
        <v>46</v>
      </c>
      <c r="D15" s="22"/>
      <c r="E15" s="29">
        <v>1</v>
      </c>
      <c r="F15" s="26" t="s">
        <v>47</v>
      </c>
      <c r="G15" s="17"/>
      <c r="H15" s="11"/>
    </row>
    <row r="16" spans="1:8" ht="26.25" customHeight="1" x14ac:dyDescent="0.25">
      <c r="A16" s="32">
        <v>5</v>
      </c>
      <c r="B16" s="29" t="s">
        <v>42</v>
      </c>
      <c r="C16" s="30">
        <v>14552089</v>
      </c>
      <c r="D16" s="22"/>
      <c r="E16" s="29">
        <v>1</v>
      </c>
      <c r="F16" s="26" t="s">
        <v>48</v>
      </c>
      <c r="G16" s="17"/>
      <c r="H16" s="11"/>
    </row>
    <row r="17" spans="1:8" ht="26.25" customHeight="1" x14ac:dyDescent="0.25">
      <c r="A17" s="32">
        <v>6</v>
      </c>
      <c r="B17" s="29" t="s">
        <v>49</v>
      </c>
      <c r="C17" s="30" t="s">
        <v>50</v>
      </c>
      <c r="D17" s="22"/>
      <c r="E17" s="29">
        <v>3</v>
      </c>
      <c r="F17" s="26" t="s">
        <v>51</v>
      </c>
      <c r="G17" s="17"/>
      <c r="H17" s="11"/>
    </row>
    <row r="18" spans="1:8" s="35" customFormat="1" ht="26.25" customHeight="1" x14ac:dyDescent="0.25">
      <c r="A18" s="33">
        <v>7</v>
      </c>
      <c r="B18" s="29" t="s">
        <v>52</v>
      </c>
      <c r="C18" s="30">
        <v>14610078</v>
      </c>
      <c r="D18" s="22"/>
      <c r="E18" s="29">
        <v>2</v>
      </c>
      <c r="F18" s="26" t="s">
        <v>53</v>
      </c>
      <c r="G18" s="17"/>
      <c r="H18" s="34"/>
    </row>
    <row r="19" spans="1:8" ht="26.25" customHeight="1" x14ac:dyDescent="0.25">
      <c r="A19" s="32">
        <v>8</v>
      </c>
      <c r="B19" s="29" t="s">
        <v>54</v>
      </c>
      <c r="C19" s="30">
        <v>14882685</v>
      </c>
      <c r="D19" s="22"/>
      <c r="E19" s="29">
        <v>15</v>
      </c>
      <c r="F19" s="26"/>
      <c r="G19" s="17"/>
      <c r="H19" s="11"/>
    </row>
    <row r="20" spans="1:8" ht="26.25" customHeight="1" x14ac:dyDescent="0.25">
      <c r="A20" s="32">
        <v>9</v>
      </c>
      <c r="B20" s="29" t="s">
        <v>54</v>
      </c>
      <c r="C20" s="30" t="s">
        <v>29</v>
      </c>
      <c r="D20" s="22"/>
      <c r="E20" s="29">
        <v>8</v>
      </c>
      <c r="F20" s="26" t="s">
        <v>55</v>
      </c>
      <c r="G20" s="17"/>
      <c r="H20" s="11"/>
    </row>
    <row r="21" spans="1:8" ht="26.25" customHeight="1" x14ac:dyDescent="0.25">
      <c r="A21" s="32">
        <v>10</v>
      </c>
      <c r="B21" s="29" t="s">
        <v>54</v>
      </c>
      <c r="C21" s="30" t="s">
        <v>29</v>
      </c>
      <c r="D21" s="22"/>
      <c r="E21" s="29">
        <v>8</v>
      </c>
      <c r="F21" s="26" t="s">
        <v>55</v>
      </c>
      <c r="G21" s="17"/>
      <c r="H21" s="11"/>
    </row>
    <row r="22" spans="1:8" ht="26.25" customHeight="1" x14ac:dyDescent="0.25">
      <c r="A22" s="32">
        <v>11</v>
      </c>
      <c r="B22" s="29" t="s">
        <v>56</v>
      </c>
      <c r="C22" s="30" t="s">
        <v>29</v>
      </c>
      <c r="D22" s="22"/>
      <c r="E22" s="29">
        <v>8</v>
      </c>
      <c r="F22" s="26" t="s">
        <v>55</v>
      </c>
      <c r="G22" s="17"/>
      <c r="H22" s="11"/>
    </row>
    <row r="23" spans="1:8" ht="26.25" customHeight="1" x14ac:dyDescent="0.25">
      <c r="A23" s="32">
        <v>12</v>
      </c>
      <c r="B23" s="29" t="s">
        <v>54</v>
      </c>
      <c r="C23" s="30">
        <v>993327</v>
      </c>
      <c r="D23" s="22"/>
      <c r="E23" s="29">
        <v>1</v>
      </c>
      <c r="F23" s="26" t="s">
        <v>57</v>
      </c>
      <c r="G23" s="17"/>
      <c r="H23" s="11"/>
    </row>
    <row r="24" spans="1:8" ht="26.25" customHeight="1" x14ac:dyDescent="0.25">
      <c r="A24" s="32">
        <v>13</v>
      </c>
      <c r="B24" s="29" t="s">
        <v>58</v>
      </c>
      <c r="C24" s="30" t="s">
        <v>59</v>
      </c>
      <c r="D24" s="22"/>
      <c r="E24" s="29">
        <v>1</v>
      </c>
      <c r="F24" s="26" t="s">
        <v>60</v>
      </c>
      <c r="G24" s="17"/>
      <c r="H24" s="11"/>
    </row>
    <row r="25" spans="1:8" ht="26.25" customHeight="1" x14ac:dyDescent="0.25">
      <c r="A25" s="32">
        <v>14</v>
      </c>
      <c r="B25" s="29" t="s">
        <v>61</v>
      </c>
      <c r="C25" s="30" t="s">
        <v>62</v>
      </c>
      <c r="D25" s="22"/>
      <c r="E25" s="29">
        <v>2</v>
      </c>
      <c r="F25" s="26" t="s">
        <v>63</v>
      </c>
      <c r="G25" s="17"/>
      <c r="H25" s="11"/>
    </row>
    <row r="26" spans="1:8" ht="26.25" customHeight="1" x14ac:dyDescent="0.25">
      <c r="A26" s="32">
        <v>15</v>
      </c>
      <c r="B26" s="29" t="s">
        <v>64</v>
      </c>
      <c r="C26" s="30">
        <v>14562193</v>
      </c>
      <c r="D26" s="22"/>
      <c r="E26" s="29">
        <v>1</v>
      </c>
      <c r="F26" s="26" t="s">
        <v>65</v>
      </c>
      <c r="G26" s="17"/>
      <c r="H26" s="11"/>
    </row>
    <row r="27" spans="1:8" s="35" customFormat="1" ht="26.25" customHeight="1" x14ac:dyDescent="0.25">
      <c r="A27" s="33">
        <v>16</v>
      </c>
      <c r="B27" s="29" t="s">
        <v>66</v>
      </c>
      <c r="C27" s="30">
        <v>14501846</v>
      </c>
      <c r="D27" s="22"/>
      <c r="E27" s="29">
        <v>1</v>
      </c>
      <c r="F27" s="26"/>
      <c r="G27" s="17"/>
      <c r="H27" s="34"/>
    </row>
    <row r="28" spans="1:8" s="35" customFormat="1" ht="26.25" customHeight="1" x14ac:dyDescent="0.25">
      <c r="A28" s="33">
        <v>17</v>
      </c>
      <c r="B28" s="29" t="s">
        <v>32</v>
      </c>
      <c r="C28" s="30" t="s">
        <v>67</v>
      </c>
      <c r="D28" s="22"/>
      <c r="E28" s="29">
        <v>1</v>
      </c>
      <c r="F28" s="26"/>
      <c r="G28" s="17"/>
      <c r="H28" s="34"/>
    </row>
    <row r="29" spans="1:8" ht="26.25" customHeight="1" x14ac:dyDescent="0.25">
      <c r="A29" s="32">
        <v>18</v>
      </c>
      <c r="B29" s="29" t="s">
        <v>33</v>
      </c>
      <c r="C29" s="30" t="s">
        <v>29</v>
      </c>
      <c r="D29" s="22"/>
      <c r="E29" s="29">
        <v>2</v>
      </c>
      <c r="F29" s="26" t="s">
        <v>68</v>
      </c>
      <c r="G29" s="17"/>
      <c r="H29" s="11"/>
    </row>
    <row r="30" spans="1:8" ht="33" customHeight="1" x14ac:dyDescent="0.25">
      <c r="A30" s="99" t="s">
        <v>69</v>
      </c>
      <c r="B30" s="100"/>
      <c r="C30" s="100"/>
      <c r="D30" s="100"/>
      <c r="E30" s="100"/>
      <c r="F30" s="100"/>
    </row>
    <row r="31" spans="1:8" x14ac:dyDescent="0.25">
      <c r="C31" s="23" t="s">
        <v>28</v>
      </c>
    </row>
    <row r="35" spans="2:2" x14ac:dyDescent="0.25">
      <c r="B35" t="s">
        <v>28</v>
      </c>
    </row>
    <row r="39" spans="2:2" x14ac:dyDescent="0.25">
      <c r="B39" t="s">
        <v>28</v>
      </c>
    </row>
  </sheetData>
  <autoFilter ref="A11:H29"/>
  <mergeCells count="3">
    <mergeCell ref="E1:F1"/>
    <mergeCell ref="E2:F2"/>
    <mergeCell ref="A30:F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1" workbookViewId="0">
      <selection activeCell="E10" sqref="E10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19.28515625" style="6" customWidth="1"/>
    <col min="4" max="4" width="20.140625" style="6" customWidth="1"/>
    <col min="5" max="5" width="27.7109375" style="6" customWidth="1"/>
    <col min="6" max="6" width="29.8554687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102" t="s">
        <v>15</v>
      </c>
      <c r="B1" s="101" t="s">
        <v>16</v>
      </c>
      <c r="C1" s="101" t="s">
        <v>3</v>
      </c>
      <c r="D1" s="101" t="s">
        <v>17</v>
      </c>
      <c r="E1" s="101" t="s">
        <v>18</v>
      </c>
      <c r="F1" s="101" t="s">
        <v>19</v>
      </c>
      <c r="G1" s="101" t="s">
        <v>20</v>
      </c>
      <c r="H1" s="101" t="s">
        <v>21</v>
      </c>
      <c r="I1" s="101" t="s">
        <v>9</v>
      </c>
    </row>
    <row r="2" spans="1:9" x14ac:dyDescent="0.25">
      <c r="A2" s="102"/>
      <c r="B2" s="101"/>
      <c r="C2" s="101"/>
      <c r="D2" s="101"/>
      <c r="E2" s="101"/>
      <c r="F2" s="101"/>
      <c r="G2" s="101"/>
      <c r="H2" s="101"/>
      <c r="I2" s="101"/>
    </row>
    <row r="3" spans="1:9" s="20" customFormat="1" ht="24.75" customHeight="1" x14ac:dyDescent="0.25">
      <c r="A3" s="19"/>
      <c r="B3" s="21" t="s">
        <v>35</v>
      </c>
      <c r="C3" s="19" t="s">
        <v>22</v>
      </c>
      <c r="D3" s="19" t="s">
        <v>34</v>
      </c>
      <c r="E3" s="19" t="s">
        <v>70</v>
      </c>
      <c r="F3" s="19" t="s">
        <v>72</v>
      </c>
      <c r="G3" s="19" t="s">
        <v>73</v>
      </c>
      <c r="H3" s="19">
        <v>2</v>
      </c>
      <c r="I3" s="19"/>
    </row>
    <row r="4" spans="1:9" s="20" customFormat="1" ht="24.75" customHeight="1" x14ac:dyDescent="0.25">
      <c r="A4" s="19"/>
      <c r="B4" s="21" t="s">
        <v>35</v>
      </c>
      <c r="C4" s="19" t="s">
        <v>22</v>
      </c>
      <c r="D4" s="19" t="s">
        <v>34</v>
      </c>
      <c r="E4" s="19" t="s">
        <v>71</v>
      </c>
      <c r="F4" s="19" t="s">
        <v>72</v>
      </c>
      <c r="G4" s="19" t="s">
        <v>74</v>
      </c>
      <c r="H4" s="19">
        <v>3</v>
      </c>
      <c r="I4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topLeftCell="A24" zoomScaleNormal="100" workbookViewId="0">
      <selection activeCell="O29" sqref="O2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7.28515625" style="6" bestFit="1" customWidth="1"/>
    <col min="5" max="5" width="9.140625" style="6" customWidth="1"/>
    <col min="6" max="10" width="9.140625" style="6" hidden="1" customWidth="1"/>
    <col min="11" max="11" width="9.140625" style="45" hidden="1" customWidth="1"/>
    <col min="12" max="12" width="12.85546875" style="45" hidden="1" customWidth="1"/>
    <col min="13" max="14" width="13.7109375" style="45" customWidth="1"/>
    <col min="15" max="16" width="13.7109375" style="6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9" ht="15.75" customHeight="1" x14ac:dyDescent="0.25">
      <c r="A2" s="8" t="s">
        <v>14</v>
      </c>
      <c r="B2" s="1"/>
      <c r="C2" s="14" t="s">
        <v>30</v>
      </c>
      <c r="D2" s="2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8"/>
    </row>
    <row r="3" spans="1:19" ht="15.75" customHeight="1" x14ac:dyDescent="0.25">
      <c r="A3" s="8" t="s">
        <v>4</v>
      </c>
      <c r="B3" s="36"/>
      <c r="C3" s="14">
        <v>18675</v>
      </c>
      <c r="D3" s="2"/>
      <c r="E3" s="36"/>
      <c r="F3" s="36"/>
      <c r="G3" s="36"/>
      <c r="H3" s="36"/>
      <c r="I3" s="36"/>
      <c r="J3" s="36"/>
      <c r="K3" s="39"/>
      <c r="L3" s="39"/>
      <c r="M3" s="39"/>
      <c r="N3" s="39"/>
      <c r="O3" s="36"/>
      <c r="P3" s="36"/>
    </row>
    <row r="4" spans="1:19" ht="15.75" customHeight="1" x14ac:dyDescent="0.25">
      <c r="A4" s="8" t="s">
        <v>5</v>
      </c>
      <c r="B4" s="36"/>
      <c r="C4" s="14" t="s">
        <v>31</v>
      </c>
      <c r="D4" s="2"/>
      <c r="E4" s="4"/>
      <c r="F4" s="4"/>
      <c r="G4" s="4"/>
      <c r="H4" s="4"/>
      <c r="I4" s="4"/>
      <c r="J4" s="4"/>
      <c r="K4" s="40"/>
      <c r="L4" s="40"/>
      <c r="M4" s="40"/>
      <c r="N4" s="40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0"/>
      <c r="L5" s="40"/>
      <c r="M5" s="40"/>
      <c r="N5" s="40"/>
      <c r="O5" s="4"/>
      <c r="P5" s="4"/>
    </row>
    <row r="6" spans="1:19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0"/>
      <c r="L6" s="40"/>
      <c r="M6" s="40"/>
      <c r="N6" s="40"/>
      <c r="O6" s="4"/>
      <c r="P6" s="4"/>
    </row>
    <row r="7" spans="1:19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0"/>
      <c r="L7" s="40"/>
      <c r="M7" s="40"/>
      <c r="N7" s="40"/>
      <c r="O7" s="4"/>
      <c r="P7" s="4"/>
    </row>
    <row r="8" spans="1:19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40"/>
      <c r="L8" s="40"/>
      <c r="M8" s="40"/>
      <c r="N8" s="40"/>
      <c r="O8" s="4"/>
      <c r="P8" s="4"/>
    </row>
    <row r="9" spans="1:19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40"/>
      <c r="L9" s="40"/>
      <c r="M9" s="40"/>
      <c r="N9" s="40"/>
      <c r="O9" s="4"/>
      <c r="P9" s="4"/>
    </row>
    <row r="10" spans="1:19" ht="5.25" customHeight="1" x14ac:dyDescent="0.25">
      <c r="A10" s="1"/>
      <c r="B10" s="10"/>
      <c r="C10" s="10"/>
      <c r="D10" s="5"/>
      <c r="E10" s="5"/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41"/>
      <c r="L10" s="41"/>
      <c r="M10" s="41"/>
      <c r="N10" s="41"/>
      <c r="O10" s="5"/>
      <c r="P10" s="5"/>
      <c r="R10" s="11"/>
      <c r="S10" s="11"/>
    </row>
    <row r="11" spans="1:19" ht="26.25" customHeight="1" x14ac:dyDescent="0.25">
      <c r="A11" s="7" t="s">
        <v>0</v>
      </c>
      <c r="B11" s="31" t="s">
        <v>8</v>
      </c>
      <c r="C11" s="37" t="s">
        <v>1</v>
      </c>
      <c r="D11" s="37" t="s">
        <v>7</v>
      </c>
      <c r="E11" s="37" t="s">
        <v>2</v>
      </c>
      <c r="F11" s="38" t="s">
        <v>75</v>
      </c>
      <c r="G11" s="38" t="s">
        <v>76</v>
      </c>
      <c r="H11" s="38" t="s">
        <v>77</v>
      </c>
      <c r="I11" s="38" t="s">
        <v>78</v>
      </c>
      <c r="J11" s="38" t="s">
        <v>79</v>
      </c>
      <c r="K11" s="42"/>
      <c r="L11" s="42"/>
      <c r="M11" s="42" t="s">
        <v>80</v>
      </c>
      <c r="N11" s="42" t="s">
        <v>81</v>
      </c>
      <c r="O11" s="38" t="s">
        <v>82</v>
      </c>
      <c r="P11" s="38" t="s">
        <v>83</v>
      </c>
      <c r="Q11" s="13" t="s">
        <v>9</v>
      </c>
      <c r="R11" s="12"/>
      <c r="S11" s="11"/>
    </row>
    <row r="12" spans="1:19" ht="26.25" customHeight="1" x14ac:dyDescent="0.25">
      <c r="A12" s="37">
        <v>1</v>
      </c>
      <c r="B12" s="24" t="s">
        <v>36</v>
      </c>
      <c r="C12" s="25" t="s">
        <v>89</v>
      </c>
      <c r="D12" s="22" t="s">
        <v>37</v>
      </c>
      <c r="E12" s="24">
        <v>1</v>
      </c>
      <c r="F12" s="24" t="e">
        <f>INDEX('[1]Balance(Stock Control)'!$AL:$AL,MATCH(C12,'[1]Balance(Stock Control)'!$F:$F,0))</f>
        <v>#N/A</v>
      </c>
      <c r="G12" s="24" t="e">
        <f>INDEX('[2]Balance(Stock Control)'!$AK:$AK,MATCH(C12,'[2]Balance(Stock Control)'!$E:$E,0))</f>
        <v>#N/A</v>
      </c>
      <c r="H12" s="24" t="e">
        <f>INDEX('[3]Balance (Stock Control)'!$AJ:$AJ,MATCH(C12,'[3]Balance (Stock Control)'!$F:$F,0))</f>
        <v>#N/A</v>
      </c>
      <c r="I12" s="24" t="e">
        <f>INDEX('[4]Balance (Stock Control)'!$AJ:$AJ,MATCH(C12,'[4]Balance (Stock Control)'!$E:$E,0))</f>
        <v>#N/A</v>
      </c>
      <c r="J12" s="24">
        <f>INDEX('[5]Balance(Stock Control)'!$AM:$AM,MATCH(C12,'[5]Balance(Stock Control)'!$E:$E,0))</f>
        <v>11</v>
      </c>
      <c r="K12" s="43"/>
      <c r="L12" s="43">
        <v>1678832.7806250004</v>
      </c>
      <c r="M12" s="43">
        <v>1007299.6683750001</v>
      </c>
      <c r="N12" s="43">
        <f t="shared" ref="N12:N29" si="0">M12*E12</f>
        <v>1007299.6683750001</v>
      </c>
      <c r="O12" s="24" t="s">
        <v>93</v>
      </c>
      <c r="P12" s="24" t="s">
        <v>85</v>
      </c>
      <c r="Q12" s="26" t="s">
        <v>38</v>
      </c>
      <c r="R12" s="17"/>
      <c r="S12" s="11"/>
    </row>
    <row r="13" spans="1:19" ht="26.25" customHeight="1" x14ac:dyDescent="0.25">
      <c r="A13" s="37">
        <v>2</v>
      </c>
      <c r="B13" s="24" t="s">
        <v>40</v>
      </c>
      <c r="C13" s="24" t="s">
        <v>41</v>
      </c>
      <c r="D13" s="22"/>
      <c r="E13" s="24">
        <v>1</v>
      </c>
      <c r="F13" s="24" t="e">
        <f>INDEX('[1]Balance(Stock Control)'!$AL:$AL,MATCH(C13,'[1]Balance(Stock Control)'!$F:$F,0))</f>
        <v>#N/A</v>
      </c>
      <c r="G13" s="24" t="e">
        <f>INDEX('[2]Balance(Stock Control)'!$AK:$AK,MATCH(C13,'[2]Balance(Stock Control)'!$E:$E,0))</f>
        <v>#N/A</v>
      </c>
      <c r="H13" s="24" t="e">
        <f>INDEX('[3]Balance (Stock Control)'!$AJ:$AJ,MATCH(C13,'[3]Balance (Stock Control)'!$F:$F,0))</f>
        <v>#N/A</v>
      </c>
      <c r="I13" s="24" t="e">
        <f>INDEX('[4]Balance (Stock Control)'!$AJ:$AJ,MATCH(C13,'[4]Balance (Stock Control)'!$E:$E,0))</f>
        <v>#N/A</v>
      </c>
      <c r="J13" s="24" t="e">
        <f>INDEX('[5]Balance(Stock Control)'!$AM:$AM,MATCH(C13,'[5]Balance(Stock Control)'!$E:$E,0))</f>
        <v>#N/A</v>
      </c>
      <c r="K13" s="43">
        <v>18000</v>
      </c>
      <c r="L13" s="43"/>
      <c r="M13" s="43">
        <v>0</v>
      </c>
      <c r="N13" s="43">
        <f t="shared" si="0"/>
        <v>0</v>
      </c>
      <c r="O13" s="47" t="s">
        <v>97</v>
      </c>
      <c r="P13" s="24" t="s">
        <v>97</v>
      </c>
      <c r="Q13" s="26" t="s">
        <v>39</v>
      </c>
      <c r="R13" s="17"/>
      <c r="S13" s="11"/>
    </row>
    <row r="14" spans="1:19" s="72" customFormat="1" ht="26.25" customHeight="1" x14ac:dyDescent="0.25">
      <c r="A14" s="65">
        <v>3</v>
      </c>
      <c r="B14" s="66" t="s">
        <v>42</v>
      </c>
      <c r="C14" s="66" t="s">
        <v>43</v>
      </c>
      <c r="D14" s="67"/>
      <c r="E14" s="66">
        <v>1</v>
      </c>
      <c r="F14" s="66" t="e">
        <f>INDEX('[1]Balance(Stock Control)'!$AL:$AL,MATCH(C14,'[1]Balance(Stock Control)'!$F:$F,0))</f>
        <v>#N/A</v>
      </c>
      <c r="G14" s="66" t="e">
        <f>INDEX('[2]Balance(Stock Control)'!$AK:$AK,MATCH(C14,'[2]Balance(Stock Control)'!$E:$E,0))</f>
        <v>#N/A</v>
      </c>
      <c r="H14" s="66" t="e">
        <f>INDEX('[3]Balance (Stock Control)'!$AJ:$AJ,MATCH(C14,'[3]Balance (Stock Control)'!$F:$F,0))</f>
        <v>#N/A</v>
      </c>
      <c r="I14" s="66" t="e">
        <f>INDEX('[4]Balance (Stock Control)'!$AJ:$AJ,MATCH(C14,'[4]Balance (Stock Control)'!$E:$E,0))</f>
        <v>#N/A</v>
      </c>
      <c r="J14" s="66" t="e">
        <f>INDEX('[5]Balance(Stock Control)'!$AM:$AM,MATCH(C14,'[5]Balance(Stock Control)'!$E:$E,0))</f>
        <v>#N/A</v>
      </c>
      <c r="K14" s="68">
        <v>1337.30927</v>
      </c>
      <c r="L14" s="68">
        <v>5215506.1529999999</v>
      </c>
      <c r="M14" s="68">
        <v>5737056.7683000006</v>
      </c>
      <c r="N14" s="68">
        <f t="shared" si="0"/>
        <v>5737056.7683000006</v>
      </c>
      <c r="O14" s="66" t="s">
        <v>95</v>
      </c>
      <c r="P14" s="66" t="s">
        <v>96</v>
      </c>
      <c r="Q14" s="69" t="s">
        <v>44</v>
      </c>
      <c r="R14" s="70"/>
      <c r="S14" s="71"/>
    </row>
    <row r="15" spans="1:19" ht="26.25" customHeight="1" x14ac:dyDescent="0.25">
      <c r="A15" s="37">
        <v>4</v>
      </c>
      <c r="B15" s="29" t="s">
        <v>45</v>
      </c>
      <c r="C15" s="30" t="s">
        <v>46</v>
      </c>
      <c r="D15" s="22"/>
      <c r="E15" s="29">
        <v>1</v>
      </c>
      <c r="F15" s="24">
        <f>INDEX('[1]Balance(Stock Control)'!$AL:$AL,MATCH(C15,'[1]Balance(Stock Control)'!$F:$F,0))</f>
        <v>0</v>
      </c>
      <c r="G15" s="24">
        <f>INDEX('[2]Balance(Stock Control)'!$AK:$AK,MATCH(C15,'[2]Balance(Stock Control)'!$E:$E,0))</f>
        <v>2</v>
      </c>
      <c r="H15" s="24" t="e">
        <f>INDEX('[3]Balance (Stock Control)'!$AJ:$AJ,MATCH(C15,'[3]Balance (Stock Control)'!$F:$F,0))</f>
        <v>#N/A</v>
      </c>
      <c r="I15" s="24" t="e">
        <f>INDEX('[4]Balance (Stock Control)'!$AJ:$AJ,MATCH(C15,'[4]Balance (Stock Control)'!$E:$E,0))</f>
        <v>#N/A</v>
      </c>
      <c r="J15" s="24" t="e">
        <f>INDEX('[5]Balance(Stock Control)'!$AM:$AM,MATCH(C15,'[5]Balance(Stock Control)'!$E:$E,0))</f>
        <v>#N/A</v>
      </c>
      <c r="K15" s="44"/>
      <c r="L15" s="44"/>
      <c r="M15" s="44">
        <v>67788.220499999996</v>
      </c>
      <c r="N15" s="43">
        <f t="shared" si="0"/>
        <v>67788.220499999996</v>
      </c>
      <c r="O15" s="29" t="s">
        <v>84</v>
      </c>
      <c r="P15" s="29" t="s">
        <v>85</v>
      </c>
      <c r="Q15" s="26" t="s">
        <v>47</v>
      </c>
      <c r="R15" s="17"/>
      <c r="S15" s="11"/>
    </row>
    <row r="16" spans="1:19" ht="26.25" customHeight="1" x14ac:dyDescent="0.25">
      <c r="A16" s="37">
        <v>5</v>
      </c>
      <c r="B16" s="29" t="s">
        <v>42</v>
      </c>
      <c r="C16" s="30" t="s">
        <v>90</v>
      </c>
      <c r="D16" s="22">
        <v>14552089</v>
      </c>
      <c r="E16" s="29">
        <v>1</v>
      </c>
      <c r="F16" s="24" t="e">
        <f>INDEX('[1]Balance(Stock Control)'!$AL:$AL,MATCH(C16,'[1]Balance(Stock Control)'!$F:$F,0))</f>
        <v>#N/A</v>
      </c>
      <c r="G16" s="24" t="e">
        <f>INDEX('[2]Balance(Stock Control)'!$AK:$AK,MATCH(C16,'[2]Balance(Stock Control)'!$E:$E,0))</f>
        <v>#N/A</v>
      </c>
      <c r="H16" s="24" t="e">
        <f>INDEX('[3]Balance (Stock Control)'!$AJ:$AJ,MATCH(C16,'[3]Balance (Stock Control)'!$F:$F,0))</f>
        <v>#N/A</v>
      </c>
      <c r="I16" s="24" t="e">
        <f>INDEX('[4]Balance (Stock Control)'!$AJ:$AJ,MATCH(C16,'[4]Balance (Stock Control)'!$E:$E,0))</f>
        <v>#N/A</v>
      </c>
      <c r="J16" s="24">
        <f>INDEX('[5]Balance(Stock Control)'!$AM:$AM,MATCH(C16,'[5]Balance(Stock Control)'!$E:$E,0))</f>
        <v>4</v>
      </c>
      <c r="K16" s="44"/>
      <c r="L16" s="44">
        <v>3689074.7932500006</v>
      </c>
      <c r="M16" s="43">
        <v>2213444.8759500002</v>
      </c>
      <c r="N16" s="43">
        <f t="shared" si="0"/>
        <v>2213444.8759500002</v>
      </c>
      <c r="O16" s="24" t="s">
        <v>93</v>
      </c>
      <c r="P16" s="24" t="s">
        <v>85</v>
      </c>
      <c r="Q16" s="26" t="s">
        <v>48</v>
      </c>
      <c r="R16" s="17"/>
      <c r="S16" s="11"/>
    </row>
    <row r="17" spans="1:19" ht="26.25" customHeight="1" x14ac:dyDescent="0.25">
      <c r="A17" s="37">
        <v>6</v>
      </c>
      <c r="B17" s="29" t="s">
        <v>49</v>
      </c>
      <c r="C17" s="30" t="s">
        <v>91</v>
      </c>
      <c r="D17" s="22" t="s">
        <v>50</v>
      </c>
      <c r="E17" s="29">
        <v>3</v>
      </c>
      <c r="F17" s="24" t="e">
        <f>INDEX('[1]Balance(Stock Control)'!$AL:$AL,MATCH(C17,'[1]Balance(Stock Control)'!$F:$F,0))</f>
        <v>#N/A</v>
      </c>
      <c r="G17" s="24" t="e">
        <f>INDEX('[2]Balance(Stock Control)'!$AK:$AK,MATCH(C17,'[2]Balance(Stock Control)'!$E:$E,0))</f>
        <v>#N/A</v>
      </c>
      <c r="H17" s="24" t="e">
        <f>INDEX('[3]Balance (Stock Control)'!$AJ:$AJ,MATCH(C17,'[3]Balance (Stock Control)'!$F:$F,0))</f>
        <v>#N/A</v>
      </c>
      <c r="I17" s="24" t="e">
        <f>INDEX('[4]Balance (Stock Control)'!$AJ:$AJ,MATCH(C17,'[4]Balance (Stock Control)'!$E:$E,0))</f>
        <v>#N/A</v>
      </c>
      <c r="J17" s="24">
        <f>INDEX('[5]Balance(Stock Control)'!$AM:$AM,MATCH(C17,'[5]Balance(Stock Control)'!$E:$E,0))</f>
        <v>6</v>
      </c>
      <c r="K17" s="44"/>
      <c r="L17" s="44">
        <v>19828.982250000001</v>
      </c>
      <c r="M17" s="43">
        <v>11897.389349999999</v>
      </c>
      <c r="N17" s="43">
        <f t="shared" si="0"/>
        <v>35692.16805</v>
      </c>
      <c r="O17" s="24" t="s">
        <v>93</v>
      </c>
      <c r="P17" s="24" t="s">
        <v>85</v>
      </c>
      <c r="Q17" s="26" t="s">
        <v>51</v>
      </c>
      <c r="R17" s="17"/>
      <c r="S17" s="11"/>
    </row>
    <row r="18" spans="1:19" s="35" customFormat="1" ht="26.25" customHeight="1" x14ac:dyDescent="0.25">
      <c r="A18" s="33">
        <v>7</v>
      </c>
      <c r="B18" s="29" t="s">
        <v>52</v>
      </c>
      <c r="C18" s="22">
        <v>14628867</v>
      </c>
      <c r="D18" s="22" t="s">
        <v>94</v>
      </c>
      <c r="E18" s="29">
        <v>2</v>
      </c>
      <c r="F18" s="24" t="e">
        <f>INDEX('[1]Balance(Stock Control)'!$AL:$AL,MATCH(C18,'[1]Balance(Stock Control)'!$F:$F,0))</f>
        <v>#N/A</v>
      </c>
      <c r="G18" s="24">
        <f>INDEX('[2]Balance(Stock Control)'!$AK:$AK,MATCH(C18,'[2]Balance(Stock Control)'!$E:$E,0))</f>
        <v>4</v>
      </c>
      <c r="H18" s="24" t="e">
        <f>INDEX('[3]Balance (Stock Control)'!$AJ:$AJ,MATCH(C18,'[3]Balance (Stock Control)'!$F:$F,0))</f>
        <v>#N/A</v>
      </c>
      <c r="I18" s="24" t="e">
        <f>INDEX('[4]Balance (Stock Control)'!$AJ:$AJ,MATCH(C18,'[4]Balance (Stock Control)'!$E:$E,0))</f>
        <v>#N/A</v>
      </c>
      <c r="J18" s="24" t="e">
        <f>INDEX('[5]Balance(Stock Control)'!$AM:$AM,MATCH(C18,'[5]Balance(Stock Control)'!$E:$E,0))</f>
        <v>#N/A</v>
      </c>
      <c r="K18" s="44"/>
      <c r="L18" s="44"/>
      <c r="M18" s="44">
        <v>930040.96184999985</v>
      </c>
      <c r="N18" s="43">
        <f t="shared" si="0"/>
        <v>1860081.9236999997</v>
      </c>
      <c r="O18" s="29" t="s">
        <v>84</v>
      </c>
      <c r="P18" s="29" t="s">
        <v>85</v>
      </c>
      <c r="Q18" s="26" t="s">
        <v>53</v>
      </c>
      <c r="R18" s="17"/>
      <c r="S18" s="34"/>
    </row>
    <row r="19" spans="1:19" ht="26.25" customHeight="1" x14ac:dyDescent="0.25">
      <c r="A19" s="37">
        <v>8</v>
      </c>
      <c r="B19" s="29" t="s">
        <v>54</v>
      </c>
      <c r="C19" s="30">
        <v>14882685</v>
      </c>
      <c r="D19" s="22"/>
      <c r="E19" s="29">
        <v>15</v>
      </c>
      <c r="F19" s="24" t="e">
        <f>INDEX('[1]Balance(Stock Control)'!$AL:$AL,MATCH(C19,'[1]Balance(Stock Control)'!$F:$F,0))</f>
        <v>#N/A</v>
      </c>
      <c r="G19" s="24">
        <f>INDEX('[2]Balance(Stock Control)'!$AK:$AK,MATCH(C19,'[2]Balance(Stock Control)'!$E:$E,0))</f>
        <v>132</v>
      </c>
      <c r="H19" s="24" t="e">
        <f>INDEX('[3]Balance (Stock Control)'!$AJ:$AJ,MATCH(C19,'[3]Balance (Stock Control)'!$F:$F,0))</f>
        <v>#N/A</v>
      </c>
      <c r="I19" s="24" t="e">
        <f>INDEX('[4]Balance (Stock Control)'!$AJ:$AJ,MATCH(C19,'[4]Balance (Stock Control)'!$E:$E,0))</f>
        <v>#N/A</v>
      </c>
      <c r="J19" s="24" t="e">
        <f>INDEX('[5]Balance(Stock Control)'!$AM:$AM,MATCH(C19,'[5]Balance(Stock Control)'!$E:$E,0))</f>
        <v>#N/A</v>
      </c>
      <c r="K19" s="44"/>
      <c r="L19" s="44"/>
      <c r="M19" s="44">
        <v>9282.994875000004</v>
      </c>
      <c r="N19" s="43">
        <f t="shared" si="0"/>
        <v>139244.92312500006</v>
      </c>
      <c r="O19" s="29" t="s">
        <v>84</v>
      </c>
      <c r="P19" s="29" t="s">
        <v>85</v>
      </c>
      <c r="Q19" s="26"/>
      <c r="R19" s="17"/>
      <c r="S19" s="11"/>
    </row>
    <row r="20" spans="1:19" ht="26.25" customHeight="1" x14ac:dyDescent="0.25">
      <c r="A20" s="37">
        <v>9</v>
      </c>
      <c r="B20" s="29" t="s">
        <v>54</v>
      </c>
      <c r="C20" s="30" t="s">
        <v>29</v>
      </c>
      <c r="D20" s="22"/>
      <c r="E20" s="29">
        <v>8</v>
      </c>
      <c r="F20" s="24" t="e">
        <f>INDEX('[1]Balance(Stock Control)'!$AL:$AL,MATCH(C20,'[1]Balance(Stock Control)'!$F:$F,0))</f>
        <v>#N/A</v>
      </c>
      <c r="G20" s="24" t="e">
        <f>INDEX('[2]Balance(Stock Control)'!$AK:$AK,MATCH(C20,'[2]Balance(Stock Control)'!$E:$E,0))</f>
        <v>#N/A</v>
      </c>
      <c r="H20" s="24" t="e">
        <f>INDEX('[3]Balance (Stock Control)'!$AJ:$AJ,MATCH(C20,'[3]Balance (Stock Control)'!$F:$F,0))</f>
        <v>#N/A</v>
      </c>
      <c r="I20" s="24" t="e">
        <f>INDEX('[4]Balance (Stock Control)'!$AJ:$AJ,MATCH(C20,'[4]Balance (Stock Control)'!$E:$E,0))</f>
        <v>#N/A</v>
      </c>
      <c r="J20" s="24"/>
      <c r="K20" s="44"/>
      <c r="L20" s="44">
        <v>500</v>
      </c>
      <c r="M20" s="44">
        <v>550</v>
      </c>
      <c r="N20" s="43">
        <f t="shared" si="0"/>
        <v>4400</v>
      </c>
      <c r="O20" s="24" t="s">
        <v>86</v>
      </c>
      <c r="P20" s="24" t="s">
        <v>86</v>
      </c>
      <c r="Q20" s="26" t="s">
        <v>55</v>
      </c>
      <c r="R20" s="17"/>
      <c r="S20" s="11"/>
    </row>
    <row r="21" spans="1:19" ht="26.25" customHeight="1" x14ac:dyDescent="0.25">
      <c r="A21" s="37">
        <v>10</v>
      </c>
      <c r="B21" s="29" t="s">
        <v>54</v>
      </c>
      <c r="C21" s="30" t="s">
        <v>29</v>
      </c>
      <c r="D21" s="22"/>
      <c r="E21" s="29">
        <v>8</v>
      </c>
      <c r="F21" s="24" t="e">
        <f>INDEX('[1]Balance(Stock Control)'!$AL:$AL,MATCH(C21,'[1]Balance(Stock Control)'!$F:$F,0))</f>
        <v>#N/A</v>
      </c>
      <c r="G21" s="24" t="e">
        <f>INDEX('[2]Balance(Stock Control)'!$AK:$AK,MATCH(C21,'[2]Balance(Stock Control)'!$E:$E,0))</f>
        <v>#N/A</v>
      </c>
      <c r="H21" s="24" t="e">
        <f>INDEX('[3]Balance (Stock Control)'!$AJ:$AJ,MATCH(C21,'[3]Balance (Stock Control)'!$F:$F,0))</f>
        <v>#N/A</v>
      </c>
      <c r="I21" s="24" t="e">
        <f>INDEX('[4]Balance (Stock Control)'!$AJ:$AJ,MATCH(C21,'[4]Balance (Stock Control)'!$E:$E,0))</f>
        <v>#N/A</v>
      </c>
      <c r="J21" s="24"/>
      <c r="K21" s="44"/>
      <c r="L21" s="44">
        <v>500</v>
      </c>
      <c r="M21" s="44">
        <v>550</v>
      </c>
      <c r="N21" s="43">
        <f t="shared" si="0"/>
        <v>4400</v>
      </c>
      <c r="O21" s="29" t="s">
        <v>86</v>
      </c>
      <c r="P21" s="29" t="s">
        <v>86</v>
      </c>
      <c r="Q21" s="26" t="s">
        <v>55</v>
      </c>
      <c r="R21" s="17"/>
      <c r="S21" s="11"/>
    </row>
    <row r="22" spans="1:19" ht="26.25" customHeight="1" x14ac:dyDescent="0.25">
      <c r="A22" s="37">
        <v>11</v>
      </c>
      <c r="B22" s="29" t="s">
        <v>56</v>
      </c>
      <c r="C22" s="30" t="s">
        <v>29</v>
      </c>
      <c r="D22" s="22"/>
      <c r="E22" s="29">
        <v>8</v>
      </c>
      <c r="F22" s="24" t="e">
        <f>INDEX('[1]Balance(Stock Control)'!$AL:$AL,MATCH(C22,'[1]Balance(Stock Control)'!$F:$F,0))</f>
        <v>#N/A</v>
      </c>
      <c r="G22" s="24" t="e">
        <f>INDEX('[2]Balance(Stock Control)'!$AK:$AK,MATCH(C22,'[2]Balance(Stock Control)'!$E:$E,0))</f>
        <v>#N/A</v>
      </c>
      <c r="H22" s="24" t="e">
        <f>INDEX('[3]Balance (Stock Control)'!$AJ:$AJ,MATCH(C22,'[3]Balance (Stock Control)'!$F:$F,0))</f>
        <v>#N/A</v>
      </c>
      <c r="I22" s="24" t="e">
        <f>INDEX('[4]Balance (Stock Control)'!$AJ:$AJ,MATCH(C22,'[4]Balance (Stock Control)'!$E:$E,0))</f>
        <v>#N/A</v>
      </c>
      <c r="J22" s="24"/>
      <c r="K22" s="44"/>
      <c r="L22" s="44">
        <v>1000</v>
      </c>
      <c r="M22" s="44">
        <v>1100</v>
      </c>
      <c r="N22" s="43">
        <f t="shared" si="0"/>
        <v>8800</v>
      </c>
      <c r="O22" s="29" t="s">
        <v>86</v>
      </c>
      <c r="P22" s="29" t="s">
        <v>86</v>
      </c>
      <c r="Q22" s="26" t="s">
        <v>55</v>
      </c>
      <c r="R22" s="17"/>
      <c r="S22" s="11"/>
    </row>
    <row r="23" spans="1:19" ht="26.25" customHeight="1" x14ac:dyDescent="0.25">
      <c r="A23" s="37">
        <v>12</v>
      </c>
      <c r="B23" s="29" t="s">
        <v>54</v>
      </c>
      <c r="C23" s="30">
        <v>993327</v>
      </c>
      <c r="D23" s="22"/>
      <c r="E23" s="29">
        <v>1</v>
      </c>
      <c r="F23" s="24">
        <f>INDEX('[1]Balance(Stock Control)'!$AL:$AL,MATCH(C23,'[1]Balance(Stock Control)'!$F:$F,0))</f>
        <v>0</v>
      </c>
      <c r="G23" s="24">
        <f>INDEX('[2]Balance(Stock Control)'!$AK:$AK,MATCH(C23,'[2]Balance(Stock Control)'!$E:$E,0))</f>
        <v>61</v>
      </c>
      <c r="H23" s="24" t="e">
        <f>INDEX('[3]Balance (Stock Control)'!$AJ:$AJ,MATCH(C23,'[3]Balance (Stock Control)'!$F:$F,0))</f>
        <v>#N/A</v>
      </c>
      <c r="I23" s="24" t="e">
        <f>INDEX('[4]Balance (Stock Control)'!$AJ:$AJ,MATCH(C23,'[4]Balance (Stock Control)'!$E:$E,0))</f>
        <v>#N/A</v>
      </c>
      <c r="J23" s="24" t="e">
        <f>INDEX('[5]Balance(Stock Control)'!$AM:$AM,MATCH(C23,'[5]Balance(Stock Control)'!$E:$E,0))</f>
        <v>#N/A</v>
      </c>
      <c r="K23" s="44"/>
      <c r="L23" s="44"/>
      <c r="M23" s="44">
        <v>11879.717850000003</v>
      </c>
      <c r="N23" s="43">
        <f t="shared" si="0"/>
        <v>11879.717850000003</v>
      </c>
      <c r="O23" s="29" t="s">
        <v>84</v>
      </c>
      <c r="P23" s="29" t="s">
        <v>85</v>
      </c>
      <c r="Q23" s="26" t="s">
        <v>57</v>
      </c>
      <c r="R23" s="17"/>
      <c r="S23" s="11"/>
    </row>
    <row r="24" spans="1:19" ht="26.25" customHeight="1" x14ac:dyDescent="0.25">
      <c r="A24" s="37">
        <v>13</v>
      </c>
      <c r="B24" s="29" t="s">
        <v>58</v>
      </c>
      <c r="C24" s="30" t="s">
        <v>92</v>
      </c>
      <c r="D24" s="22" t="s">
        <v>59</v>
      </c>
      <c r="E24" s="29">
        <v>1</v>
      </c>
      <c r="F24" s="24" t="e">
        <f>INDEX('[1]Balance(Stock Control)'!$AL:$AL,MATCH(C24,'[1]Balance(Stock Control)'!$F:$F,0))</f>
        <v>#N/A</v>
      </c>
      <c r="G24" s="24" t="e">
        <f>INDEX('[2]Balance(Stock Control)'!$AK:$AK,MATCH(C24,'[2]Balance(Stock Control)'!$E:$E,0))</f>
        <v>#N/A</v>
      </c>
      <c r="H24" s="24" t="e">
        <f>INDEX('[3]Balance (Stock Control)'!$AJ:$AJ,MATCH(C24,'[3]Balance (Stock Control)'!$F:$F,0))</f>
        <v>#N/A</v>
      </c>
      <c r="I24" s="24" t="e">
        <f>INDEX('[4]Balance (Stock Control)'!$AJ:$AJ,MATCH(C24,'[4]Balance (Stock Control)'!$E:$E,0))</f>
        <v>#N/A</v>
      </c>
      <c r="J24" s="24">
        <f>INDEX('[5]Balance(Stock Control)'!$AM:$AM,MATCH(C24,'[5]Balance(Stock Control)'!$E:$E,0))</f>
        <v>1</v>
      </c>
      <c r="K24" s="44"/>
      <c r="L24" s="44">
        <v>160021.14975000001</v>
      </c>
      <c r="M24" s="43">
        <v>96012.68985000001</v>
      </c>
      <c r="N24" s="43">
        <f t="shared" si="0"/>
        <v>96012.68985000001</v>
      </c>
      <c r="O24" s="24" t="s">
        <v>93</v>
      </c>
      <c r="P24" s="24" t="s">
        <v>85</v>
      </c>
      <c r="Q24" s="26" t="s">
        <v>60</v>
      </c>
      <c r="R24" s="17"/>
      <c r="S24" s="11"/>
    </row>
    <row r="25" spans="1:19" ht="26.25" customHeight="1" x14ac:dyDescent="0.25">
      <c r="A25" s="37">
        <v>14</v>
      </c>
      <c r="B25" s="29" t="s">
        <v>61</v>
      </c>
      <c r="C25" s="30" t="s">
        <v>88</v>
      </c>
      <c r="D25" s="30" t="s">
        <v>62</v>
      </c>
      <c r="E25" s="29">
        <v>2</v>
      </c>
      <c r="F25" s="24" t="e">
        <f>INDEX('[1]Balance(Stock Control)'!$AL:$AL,MATCH(C25,'[1]Balance(Stock Control)'!$F:$F,0))</f>
        <v>#N/A</v>
      </c>
      <c r="G25" s="24" t="e">
        <f>INDEX('[2]Balance(Stock Control)'!$AK:$AK,MATCH(C25,'[2]Balance(Stock Control)'!$E:$E,0))</f>
        <v>#N/A</v>
      </c>
      <c r="H25" s="24" t="e">
        <f>INDEX('[3]Balance (Stock Control)'!$AJ:$AJ,MATCH(C25,'[3]Balance (Stock Control)'!$F:$F,0))</f>
        <v>#N/A</v>
      </c>
      <c r="I25" s="24" t="e">
        <f>INDEX('[4]Balance (Stock Control)'!$AJ:$AJ,MATCH(C25,'[4]Balance (Stock Control)'!$E:$E,0))</f>
        <v>#N/A</v>
      </c>
      <c r="J25" s="24">
        <f>INDEX('[5]Balance(Stock Control)'!$AM:$AM,MATCH(C25,'[5]Balance(Stock Control)'!$E:$E,0))</f>
        <v>11</v>
      </c>
      <c r="K25" s="44"/>
      <c r="L25" s="44">
        <v>116953.10550000002</v>
      </c>
      <c r="M25" s="43">
        <v>70171.863300000012</v>
      </c>
      <c r="N25" s="43">
        <f t="shared" si="0"/>
        <v>140343.72660000002</v>
      </c>
      <c r="O25" s="24" t="s">
        <v>93</v>
      </c>
      <c r="P25" s="24" t="s">
        <v>85</v>
      </c>
      <c r="Q25" s="26" t="s">
        <v>63</v>
      </c>
      <c r="R25" s="17"/>
      <c r="S25" s="11"/>
    </row>
    <row r="26" spans="1:19" ht="26.25" customHeight="1" x14ac:dyDescent="0.25">
      <c r="A26" s="37">
        <v>15</v>
      </c>
      <c r="B26" s="29" t="s">
        <v>64</v>
      </c>
      <c r="C26" s="30">
        <v>14562193</v>
      </c>
      <c r="D26" s="22"/>
      <c r="E26" s="29">
        <v>1</v>
      </c>
      <c r="F26" s="24">
        <f>INDEX('[1]Balance(Stock Control)'!$AL:$AL,MATCH(C26,'[1]Balance(Stock Control)'!$F:$F,0))</f>
        <v>0</v>
      </c>
      <c r="G26" s="24">
        <f>INDEX('[2]Balance(Stock Control)'!$AK:$AK,MATCH(C26,'[2]Balance(Stock Control)'!$E:$E,0))</f>
        <v>4</v>
      </c>
      <c r="H26" s="24" t="e">
        <f>INDEX('[3]Balance (Stock Control)'!$AJ:$AJ,MATCH(C26,'[3]Balance (Stock Control)'!$F:$F,0))</f>
        <v>#N/A</v>
      </c>
      <c r="I26" s="24" t="e">
        <f>INDEX('[4]Balance (Stock Control)'!$AJ:$AJ,MATCH(C26,'[4]Balance (Stock Control)'!$E:$E,0))</f>
        <v>#N/A</v>
      </c>
      <c r="J26" s="24" t="e">
        <f>INDEX('[5]Balance(Stock Control)'!$AM:$AM,MATCH(C26,'[5]Balance(Stock Control)'!$E:$E,0))</f>
        <v>#N/A</v>
      </c>
      <c r="K26" s="44"/>
      <c r="L26" s="44"/>
      <c r="M26" s="44">
        <v>559474.30538999999</v>
      </c>
      <c r="N26" s="43">
        <f t="shared" si="0"/>
        <v>559474.30538999999</v>
      </c>
      <c r="O26" s="29" t="s">
        <v>84</v>
      </c>
      <c r="P26" s="29" t="s">
        <v>85</v>
      </c>
      <c r="Q26" s="26" t="s">
        <v>65</v>
      </c>
      <c r="R26" s="17"/>
      <c r="S26" s="11"/>
    </row>
    <row r="27" spans="1:19" s="35" customFormat="1" ht="26.25" customHeight="1" x14ac:dyDescent="0.25">
      <c r="A27" s="33">
        <v>16</v>
      </c>
      <c r="B27" s="29" t="s">
        <v>66</v>
      </c>
      <c r="C27" s="30">
        <v>14501846</v>
      </c>
      <c r="D27" s="22"/>
      <c r="E27" s="29">
        <v>1</v>
      </c>
      <c r="F27" s="24">
        <f>INDEX('[1]Balance(Stock Control)'!$AL:$AL,MATCH(C27,'[1]Balance(Stock Control)'!$F:$F,0))</f>
        <v>0</v>
      </c>
      <c r="G27" s="24">
        <f>INDEX('[2]Balance(Stock Control)'!$AK:$AK,MATCH(C27,'[2]Balance(Stock Control)'!$E:$E,0))</f>
        <v>1</v>
      </c>
      <c r="H27" s="24" t="e">
        <f>INDEX('[3]Balance (Stock Control)'!$AJ:$AJ,MATCH(C27,'[3]Balance (Stock Control)'!$F:$F,0))</f>
        <v>#N/A</v>
      </c>
      <c r="I27" s="24" t="e">
        <f>INDEX('[4]Balance (Stock Control)'!$AJ:$AJ,MATCH(C27,'[4]Balance (Stock Control)'!$E:$E,0))</f>
        <v>#N/A</v>
      </c>
      <c r="J27" s="24" t="e">
        <f>INDEX('[5]Balance(Stock Control)'!$AM:$AM,MATCH(C27,'[5]Balance(Stock Control)'!$E:$E,0))</f>
        <v>#N/A</v>
      </c>
      <c r="K27" s="44"/>
      <c r="L27" s="44"/>
      <c r="M27" s="44">
        <v>421964.89335000003</v>
      </c>
      <c r="N27" s="43">
        <f t="shared" si="0"/>
        <v>421964.89335000003</v>
      </c>
      <c r="O27" s="29" t="s">
        <v>84</v>
      </c>
      <c r="P27" s="29" t="s">
        <v>85</v>
      </c>
      <c r="Q27" s="26"/>
      <c r="R27" s="17"/>
      <c r="S27" s="34"/>
    </row>
    <row r="28" spans="1:19" s="35" customFormat="1" ht="26.25" customHeight="1" x14ac:dyDescent="0.25">
      <c r="A28" s="60">
        <v>17</v>
      </c>
      <c r="B28" s="49" t="s">
        <v>32</v>
      </c>
      <c r="C28" s="61" t="s">
        <v>67</v>
      </c>
      <c r="D28" s="48"/>
      <c r="E28" s="49">
        <v>1</v>
      </c>
      <c r="F28" s="50" t="e">
        <f>INDEX('[1]Balance(Stock Control)'!$AL:$AL,MATCH(C28,'[1]Balance(Stock Control)'!$F:$F,0))</f>
        <v>#N/A</v>
      </c>
      <c r="G28" s="50" t="e">
        <f>INDEX('[2]Balance(Stock Control)'!$AK:$AK,MATCH(C28,'[2]Balance(Stock Control)'!$E:$E,0))</f>
        <v>#N/A</v>
      </c>
      <c r="H28" s="50" t="e">
        <f>INDEX('[3]Balance (Stock Control)'!$AJ:$AJ,MATCH(C28,'[3]Balance (Stock Control)'!$F:$F,0))</f>
        <v>#N/A</v>
      </c>
      <c r="I28" s="50" t="e">
        <f>INDEX('[4]Balance (Stock Control)'!$AJ:$AJ,MATCH(C28,'[4]Balance (Stock Control)'!$E:$E,0))</f>
        <v>#N/A</v>
      </c>
      <c r="J28" s="50" t="e">
        <f>INDEX('[5]Balance(Stock Control)'!$AM:$AM,MATCH(C28,'[5]Balance(Stock Control)'!$E:$E,0))</f>
        <v>#N/A</v>
      </c>
      <c r="K28" s="51"/>
      <c r="L28" s="51">
        <v>40000</v>
      </c>
      <c r="M28" s="51">
        <v>44000</v>
      </c>
      <c r="N28" s="52">
        <f t="shared" si="0"/>
        <v>44000</v>
      </c>
      <c r="O28" s="49" t="s">
        <v>86</v>
      </c>
      <c r="P28" s="49" t="s">
        <v>86</v>
      </c>
      <c r="Q28" s="53"/>
      <c r="R28" s="17"/>
      <c r="S28" s="34"/>
    </row>
    <row r="29" spans="1:19" ht="26.25" customHeight="1" x14ac:dyDescent="0.25">
      <c r="A29" s="46">
        <v>18</v>
      </c>
      <c r="B29" s="47" t="s">
        <v>33</v>
      </c>
      <c r="C29" s="47" t="s">
        <v>29</v>
      </c>
      <c r="D29" s="22"/>
      <c r="E29" s="24">
        <v>2</v>
      </c>
      <c r="F29" s="24" t="e">
        <f>INDEX('[1]Balance(Stock Control)'!$AL:$AL,MATCH(C29,'[1]Balance(Stock Control)'!$F:$F,0))</f>
        <v>#N/A</v>
      </c>
      <c r="G29" s="24" t="e">
        <f>INDEX('[2]Balance(Stock Control)'!$AK:$AK,MATCH(C29,'[2]Balance(Stock Control)'!$E:$E,0))</f>
        <v>#N/A</v>
      </c>
      <c r="H29" s="24" t="e">
        <f>INDEX('[3]Balance (Stock Control)'!$AJ:$AJ,MATCH(C29,'[3]Balance (Stock Control)'!$F:$F,0))</f>
        <v>#N/A</v>
      </c>
      <c r="I29" s="24" t="e">
        <f>INDEX('[4]Balance (Stock Control)'!$AJ:$AJ,MATCH(C29,'[4]Balance (Stock Control)'!$E:$E,0))</f>
        <v>#N/A</v>
      </c>
      <c r="J29" s="24"/>
      <c r="K29" s="43"/>
      <c r="L29" s="43"/>
      <c r="M29" s="43"/>
      <c r="N29" s="43">
        <f t="shared" si="0"/>
        <v>0</v>
      </c>
      <c r="O29" s="24" t="s">
        <v>93</v>
      </c>
      <c r="P29" s="24" t="s">
        <v>86</v>
      </c>
      <c r="Q29" s="26" t="s">
        <v>68</v>
      </c>
      <c r="R29" s="17"/>
      <c r="S29" s="11"/>
    </row>
    <row r="30" spans="1:19" s="11" customFormat="1" ht="26.25" customHeight="1" x14ac:dyDescent="0.25">
      <c r="A30" s="54"/>
      <c r="B30" s="55"/>
      <c r="C30" s="55"/>
      <c r="D30" s="56"/>
      <c r="E30" s="57"/>
      <c r="F30" s="57"/>
      <c r="G30" s="57"/>
      <c r="H30" s="57"/>
      <c r="I30" s="57"/>
      <c r="J30" s="57"/>
      <c r="K30" s="58"/>
      <c r="L30" s="58"/>
      <c r="M30" s="43" t="s">
        <v>98</v>
      </c>
      <c r="N30" s="43">
        <f>SUM(N12:N29)</f>
        <v>12351883.881040003</v>
      </c>
      <c r="O30" s="57"/>
      <c r="P30" s="57"/>
      <c r="Q30" s="59"/>
      <c r="R30" s="17"/>
    </row>
    <row r="31" spans="1:19" ht="33" customHeight="1" x14ac:dyDescent="0.25">
      <c r="A31" s="103" t="s">
        <v>69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</row>
    <row r="32" spans="1:19" x14ac:dyDescent="0.25">
      <c r="C32" s="23" t="s">
        <v>28</v>
      </c>
    </row>
    <row r="34" spans="1:3" x14ac:dyDescent="0.25">
      <c r="B34" s="62" t="s">
        <v>99</v>
      </c>
      <c r="C34" s="63">
        <v>45152</v>
      </c>
    </row>
    <row r="35" spans="1:3" x14ac:dyDescent="0.25">
      <c r="B35" s="62" t="s">
        <v>100</v>
      </c>
      <c r="C35" s="63">
        <v>45154</v>
      </c>
    </row>
    <row r="36" spans="1:3" x14ac:dyDescent="0.25">
      <c r="A36" s="72" t="s">
        <v>102</v>
      </c>
      <c r="B36" s="62" t="s">
        <v>101</v>
      </c>
      <c r="C36" s="64"/>
    </row>
    <row r="40" spans="1:3" x14ac:dyDescent="0.25">
      <c r="B40" t="s">
        <v>28</v>
      </c>
    </row>
  </sheetData>
  <autoFilter ref="A11:S32"/>
  <mergeCells count="3">
    <mergeCell ref="E1:Q1"/>
    <mergeCell ref="E2:Q2"/>
    <mergeCell ref="A31:Q3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topLeftCell="A20" zoomScaleNormal="100" workbookViewId="0">
      <selection activeCell="O29" sqref="O2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7.28515625" style="6" bestFit="1" customWidth="1"/>
    <col min="5" max="5" width="9.140625" style="6" customWidth="1"/>
    <col min="6" max="10" width="9.140625" style="6" hidden="1" customWidth="1"/>
    <col min="11" max="11" width="9.140625" style="45" hidden="1" customWidth="1"/>
    <col min="12" max="12" width="12.85546875" style="45" hidden="1" customWidth="1"/>
    <col min="13" max="13" width="13.7109375" style="45" hidden="1" customWidth="1"/>
    <col min="14" max="14" width="21" style="81" bestFit="1" customWidth="1"/>
    <col min="15" max="15" width="21.5703125" style="81" bestFit="1" customWidth="1"/>
    <col min="16" max="17" width="13.7109375" style="6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</row>
    <row r="2" spans="1:20" ht="15.75" customHeight="1" x14ac:dyDescent="0.25">
      <c r="A2" s="8" t="s">
        <v>14</v>
      </c>
      <c r="B2" s="1"/>
      <c r="C2" s="14" t="s">
        <v>30</v>
      </c>
      <c r="D2" s="2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8"/>
    </row>
    <row r="3" spans="1:20" ht="15.75" customHeight="1" x14ac:dyDescent="0.25">
      <c r="A3" s="8" t="s">
        <v>4</v>
      </c>
      <c r="B3" s="73"/>
      <c r="C3" s="14">
        <v>18675</v>
      </c>
      <c r="D3" s="2"/>
      <c r="E3" s="73"/>
      <c r="F3" s="73"/>
      <c r="G3" s="73"/>
      <c r="H3" s="73"/>
      <c r="I3" s="73"/>
      <c r="J3" s="73"/>
      <c r="K3" s="39"/>
      <c r="L3" s="39"/>
      <c r="M3" s="39"/>
      <c r="N3" s="77"/>
      <c r="O3" s="77"/>
      <c r="P3" s="73"/>
      <c r="Q3" s="73"/>
    </row>
    <row r="4" spans="1:20" ht="15.75" customHeight="1" x14ac:dyDescent="0.25">
      <c r="A4" s="8" t="s">
        <v>5</v>
      </c>
      <c r="B4" s="73"/>
      <c r="C4" s="14" t="s">
        <v>31</v>
      </c>
      <c r="D4" s="2"/>
      <c r="E4" s="4"/>
      <c r="F4" s="4"/>
      <c r="G4" s="4"/>
      <c r="H4" s="4"/>
      <c r="I4" s="4"/>
      <c r="J4" s="4"/>
      <c r="K4" s="40"/>
      <c r="L4" s="40"/>
      <c r="M4" s="40"/>
      <c r="N4" s="78"/>
      <c r="O4" s="78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0"/>
      <c r="L5" s="40"/>
      <c r="M5" s="40"/>
      <c r="N5" s="78"/>
      <c r="O5" s="78"/>
      <c r="P5" s="4"/>
      <c r="Q5" s="4"/>
    </row>
    <row r="6" spans="1:20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0"/>
      <c r="L6" s="40"/>
      <c r="M6" s="40"/>
      <c r="N6" s="78"/>
      <c r="O6" s="78"/>
      <c r="P6" s="4"/>
      <c r="Q6" s="4"/>
    </row>
    <row r="7" spans="1:20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0"/>
      <c r="L7" s="40"/>
      <c r="M7" s="40"/>
      <c r="N7" s="78"/>
      <c r="O7" s="78"/>
      <c r="P7" s="4"/>
      <c r="Q7" s="4"/>
    </row>
    <row r="8" spans="1:20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40"/>
      <c r="L8" s="40"/>
      <c r="M8" s="40"/>
      <c r="N8" s="78"/>
      <c r="O8" s="78"/>
      <c r="P8" s="4"/>
      <c r="Q8" s="4"/>
    </row>
    <row r="9" spans="1:20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40"/>
      <c r="L9" s="40"/>
      <c r="M9" s="40"/>
      <c r="N9" s="78"/>
      <c r="O9" s="78"/>
      <c r="P9" s="4"/>
      <c r="Q9" s="4"/>
    </row>
    <row r="10" spans="1:20" ht="5.25" customHeight="1" x14ac:dyDescent="0.25">
      <c r="A10" s="1"/>
      <c r="B10" s="10"/>
      <c r="C10" s="10"/>
      <c r="D10" s="5"/>
      <c r="E10" s="5"/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41"/>
      <c r="L10" s="41"/>
      <c r="M10" s="41"/>
      <c r="N10" s="79"/>
      <c r="O10" s="79"/>
      <c r="P10" s="5"/>
      <c r="Q10" s="5"/>
      <c r="S10" s="11"/>
      <c r="T10" s="11"/>
    </row>
    <row r="11" spans="1:20" ht="26.25" customHeight="1" x14ac:dyDescent="0.25">
      <c r="A11" s="7" t="s">
        <v>0</v>
      </c>
      <c r="B11" s="31" t="s">
        <v>8</v>
      </c>
      <c r="C11" s="74" t="s">
        <v>1</v>
      </c>
      <c r="D11" s="74" t="s">
        <v>7</v>
      </c>
      <c r="E11" s="74" t="s">
        <v>2</v>
      </c>
      <c r="F11" s="38" t="s">
        <v>75</v>
      </c>
      <c r="G11" s="38" t="s">
        <v>76</v>
      </c>
      <c r="H11" s="38" t="s">
        <v>77</v>
      </c>
      <c r="I11" s="38" t="s">
        <v>78</v>
      </c>
      <c r="J11" s="38" t="s">
        <v>79</v>
      </c>
      <c r="K11" s="42"/>
      <c r="L11" s="42"/>
      <c r="M11" s="42" t="s">
        <v>80</v>
      </c>
      <c r="N11" s="80" t="s">
        <v>103</v>
      </c>
      <c r="O11" s="80" t="s">
        <v>104</v>
      </c>
      <c r="P11" s="38" t="s">
        <v>82</v>
      </c>
      <c r="Q11" s="38" t="s">
        <v>83</v>
      </c>
      <c r="R11" s="13" t="s">
        <v>9</v>
      </c>
      <c r="S11" s="12"/>
      <c r="T11" s="11"/>
    </row>
    <row r="12" spans="1:20" ht="26.25" customHeight="1" x14ac:dyDescent="0.25">
      <c r="A12" s="74">
        <v>1</v>
      </c>
      <c r="B12" s="24" t="s">
        <v>36</v>
      </c>
      <c r="C12" s="25" t="s">
        <v>89</v>
      </c>
      <c r="D12" s="22" t="s">
        <v>37</v>
      </c>
      <c r="E12" s="24">
        <v>1</v>
      </c>
      <c r="F12" s="24" t="e">
        <f>INDEX('[1]Balance(Stock Control)'!$AL:$AL,MATCH(C12,'[1]Balance(Stock Control)'!$F:$F,0))</f>
        <v>#N/A</v>
      </c>
      <c r="G12" s="24" t="e">
        <f>INDEX('[2]Balance(Stock Control)'!$AK:$AK,MATCH(C12,'[2]Balance(Stock Control)'!$E:$E,0))</f>
        <v>#N/A</v>
      </c>
      <c r="H12" s="24" t="e">
        <f>INDEX('[3]Balance (Stock Control)'!$AJ:$AJ,MATCH(C12,'[3]Balance (Stock Control)'!$F:$F,0))</f>
        <v>#N/A</v>
      </c>
      <c r="I12" s="24" t="e">
        <f>INDEX('[4]Balance (Stock Control)'!$AJ:$AJ,MATCH(C12,'[4]Balance (Stock Control)'!$E:$E,0))</f>
        <v>#N/A</v>
      </c>
      <c r="J12" s="24">
        <f>INDEX('[5]Balance(Stock Control)'!$AM:$AM,MATCH(C12,'[5]Balance(Stock Control)'!$E:$E,0))</f>
        <v>11</v>
      </c>
      <c r="K12" s="43"/>
      <c r="L12" s="43">
        <v>1678832.7806250004</v>
      </c>
      <c r="M12" s="43">
        <v>1007299.6683750001</v>
      </c>
      <c r="N12" s="75">
        <v>305.24232375000003</v>
      </c>
      <c r="O12" s="75">
        <f>N12*E12</f>
        <v>305.24232375000003</v>
      </c>
      <c r="P12" s="24" t="s">
        <v>93</v>
      </c>
      <c r="Q12" s="24" t="s">
        <v>85</v>
      </c>
      <c r="R12" s="26" t="s">
        <v>38</v>
      </c>
      <c r="S12" s="17"/>
      <c r="T12" s="11"/>
    </row>
    <row r="13" spans="1:20" ht="26.25" customHeight="1" x14ac:dyDescent="0.25">
      <c r="A13" s="74">
        <v>2</v>
      </c>
      <c r="B13" s="24" t="s">
        <v>40</v>
      </c>
      <c r="C13" s="24" t="s">
        <v>41</v>
      </c>
      <c r="D13" s="22"/>
      <c r="E13" s="24">
        <v>1</v>
      </c>
      <c r="F13" s="24" t="e">
        <f>INDEX('[1]Balance(Stock Control)'!$AL:$AL,MATCH(C13,'[1]Balance(Stock Control)'!$F:$F,0))</f>
        <v>#N/A</v>
      </c>
      <c r="G13" s="24" t="e">
        <f>INDEX('[2]Balance(Stock Control)'!$AK:$AK,MATCH(C13,'[2]Balance(Stock Control)'!$E:$E,0))</f>
        <v>#N/A</v>
      </c>
      <c r="H13" s="24" t="e">
        <f>INDEX('[3]Balance (Stock Control)'!$AJ:$AJ,MATCH(C13,'[3]Balance (Stock Control)'!$F:$F,0))</f>
        <v>#N/A</v>
      </c>
      <c r="I13" s="24" t="e">
        <f>INDEX('[4]Balance (Stock Control)'!$AJ:$AJ,MATCH(C13,'[4]Balance (Stock Control)'!$E:$E,0))</f>
        <v>#N/A</v>
      </c>
      <c r="J13" s="24" t="e">
        <f>INDEX('[5]Balance(Stock Control)'!$AM:$AM,MATCH(C13,'[5]Balance(Stock Control)'!$E:$E,0))</f>
        <v>#N/A</v>
      </c>
      <c r="K13" s="43">
        <v>18000</v>
      </c>
      <c r="L13" s="43"/>
      <c r="M13" s="43">
        <v>0</v>
      </c>
      <c r="N13" s="75">
        <v>0</v>
      </c>
      <c r="O13" s="75">
        <f t="shared" ref="O13:O29" si="0">N13*E13</f>
        <v>0</v>
      </c>
      <c r="P13" s="47" t="s">
        <v>97</v>
      </c>
      <c r="Q13" s="24" t="s">
        <v>97</v>
      </c>
      <c r="R13" s="26" t="s">
        <v>39</v>
      </c>
      <c r="S13" s="17"/>
      <c r="T13" s="11"/>
    </row>
    <row r="14" spans="1:20" s="72" customFormat="1" ht="26.25" customHeight="1" x14ac:dyDescent="0.25">
      <c r="A14" s="65">
        <v>3</v>
      </c>
      <c r="B14" s="66" t="s">
        <v>42</v>
      </c>
      <c r="C14" s="66" t="s">
        <v>43</v>
      </c>
      <c r="D14" s="67"/>
      <c r="E14" s="66">
        <v>1</v>
      </c>
      <c r="F14" s="66" t="e">
        <f>INDEX('[1]Balance(Stock Control)'!$AL:$AL,MATCH(C14,'[1]Balance(Stock Control)'!$F:$F,0))</f>
        <v>#N/A</v>
      </c>
      <c r="G14" s="66" t="e">
        <f>INDEX('[2]Balance(Stock Control)'!$AK:$AK,MATCH(C14,'[2]Balance(Stock Control)'!$E:$E,0))</f>
        <v>#N/A</v>
      </c>
      <c r="H14" s="66" t="e">
        <f>INDEX('[3]Balance (Stock Control)'!$AJ:$AJ,MATCH(C14,'[3]Balance (Stock Control)'!$F:$F,0))</f>
        <v>#N/A</v>
      </c>
      <c r="I14" s="66" t="e">
        <f>INDEX('[4]Balance (Stock Control)'!$AJ:$AJ,MATCH(C14,'[4]Balance (Stock Control)'!$E:$E,0))</f>
        <v>#N/A</v>
      </c>
      <c r="J14" s="66" t="e">
        <f>INDEX('[5]Balance(Stock Control)'!$AM:$AM,MATCH(C14,'[5]Balance(Stock Control)'!$E:$E,0))</f>
        <v>#N/A</v>
      </c>
      <c r="K14" s="68"/>
      <c r="L14" s="68">
        <v>275000</v>
      </c>
      <c r="M14" s="68">
        <v>302500</v>
      </c>
      <c r="N14" s="76">
        <v>91.666666666666671</v>
      </c>
      <c r="O14" s="76">
        <f t="shared" si="0"/>
        <v>91.666666666666671</v>
      </c>
      <c r="P14" s="66" t="s">
        <v>86</v>
      </c>
      <c r="Q14" s="66" t="s">
        <v>86</v>
      </c>
      <c r="R14" s="69" t="s">
        <v>44</v>
      </c>
      <c r="S14" s="70"/>
      <c r="T14" s="71"/>
    </row>
    <row r="15" spans="1:20" ht="26.25" customHeight="1" x14ac:dyDescent="0.25">
      <c r="A15" s="74">
        <v>4</v>
      </c>
      <c r="B15" s="29" t="s">
        <v>45</v>
      </c>
      <c r="C15" s="30" t="s">
        <v>46</v>
      </c>
      <c r="D15" s="22"/>
      <c r="E15" s="29">
        <v>1</v>
      </c>
      <c r="F15" s="24">
        <f>INDEX('[1]Balance(Stock Control)'!$AL:$AL,MATCH(C15,'[1]Balance(Stock Control)'!$F:$F,0))</f>
        <v>0</v>
      </c>
      <c r="G15" s="24">
        <f>INDEX('[2]Balance(Stock Control)'!$AK:$AK,MATCH(C15,'[2]Balance(Stock Control)'!$E:$E,0))</f>
        <v>2</v>
      </c>
      <c r="H15" s="24" t="e">
        <f>INDEX('[3]Balance (Stock Control)'!$AJ:$AJ,MATCH(C15,'[3]Balance (Stock Control)'!$F:$F,0))</f>
        <v>#N/A</v>
      </c>
      <c r="I15" s="24" t="e">
        <f>INDEX('[4]Balance (Stock Control)'!$AJ:$AJ,MATCH(C15,'[4]Balance (Stock Control)'!$E:$E,0))</f>
        <v>#N/A</v>
      </c>
      <c r="J15" s="24" t="e">
        <f>INDEX('[5]Balance(Stock Control)'!$AM:$AM,MATCH(C15,'[5]Balance(Stock Control)'!$E:$E,0))</f>
        <v>#N/A</v>
      </c>
      <c r="K15" s="44"/>
      <c r="L15" s="44"/>
      <c r="M15" s="44">
        <v>67788.220499999996</v>
      </c>
      <c r="N15" s="75">
        <v>20.541884999999997</v>
      </c>
      <c r="O15" s="75">
        <f t="shared" si="0"/>
        <v>20.541884999999997</v>
      </c>
      <c r="P15" s="29" t="s">
        <v>84</v>
      </c>
      <c r="Q15" s="29" t="s">
        <v>85</v>
      </c>
      <c r="R15" s="26" t="s">
        <v>47</v>
      </c>
      <c r="S15" s="17"/>
      <c r="T15" s="11"/>
    </row>
    <row r="16" spans="1:20" ht="26.25" customHeight="1" x14ac:dyDescent="0.25">
      <c r="A16" s="74">
        <v>5</v>
      </c>
      <c r="B16" s="29" t="s">
        <v>42</v>
      </c>
      <c r="C16" s="30" t="s">
        <v>90</v>
      </c>
      <c r="D16" s="22">
        <v>14552089</v>
      </c>
      <c r="E16" s="29">
        <v>1</v>
      </c>
      <c r="F16" s="24" t="e">
        <f>INDEX('[1]Balance(Stock Control)'!$AL:$AL,MATCH(C16,'[1]Balance(Stock Control)'!$F:$F,0))</f>
        <v>#N/A</v>
      </c>
      <c r="G16" s="24" t="e">
        <f>INDEX('[2]Balance(Stock Control)'!$AK:$AK,MATCH(C16,'[2]Balance(Stock Control)'!$E:$E,0))</f>
        <v>#N/A</v>
      </c>
      <c r="H16" s="24" t="e">
        <f>INDEX('[3]Balance (Stock Control)'!$AJ:$AJ,MATCH(C16,'[3]Balance (Stock Control)'!$F:$F,0))</f>
        <v>#N/A</v>
      </c>
      <c r="I16" s="24" t="e">
        <f>INDEX('[4]Balance (Stock Control)'!$AJ:$AJ,MATCH(C16,'[4]Balance (Stock Control)'!$E:$E,0))</f>
        <v>#N/A</v>
      </c>
      <c r="J16" s="24">
        <f>INDEX('[5]Balance(Stock Control)'!$AM:$AM,MATCH(C16,'[5]Balance(Stock Control)'!$E:$E,0))</f>
        <v>4</v>
      </c>
      <c r="K16" s="44"/>
      <c r="L16" s="44">
        <v>3689074.7932500006</v>
      </c>
      <c r="M16" s="43">
        <v>2213444.8759500002</v>
      </c>
      <c r="N16" s="75">
        <v>670.74087150000003</v>
      </c>
      <c r="O16" s="75">
        <f t="shared" si="0"/>
        <v>670.74087150000003</v>
      </c>
      <c r="P16" s="24" t="s">
        <v>93</v>
      </c>
      <c r="Q16" s="24" t="s">
        <v>85</v>
      </c>
      <c r="R16" s="26" t="s">
        <v>48</v>
      </c>
      <c r="S16" s="17"/>
      <c r="T16" s="11"/>
    </row>
    <row r="17" spans="1:20" ht="26.25" customHeight="1" x14ac:dyDescent="0.25">
      <c r="A17" s="74">
        <v>6</v>
      </c>
      <c r="B17" s="29" t="s">
        <v>49</v>
      </c>
      <c r="C17" s="30" t="s">
        <v>91</v>
      </c>
      <c r="D17" s="22" t="s">
        <v>50</v>
      </c>
      <c r="E17" s="29">
        <v>3</v>
      </c>
      <c r="F17" s="24" t="e">
        <f>INDEX('[1]Balance(Stock Control)'!$AL:$AL,MATCH(C17,'[1]Balance(Stock Control)'!$F:$F,0))</f>
        <v>#N/A</v>
      </c>
      <c r="G17" s="24" t="e">
        <f>INDEX('[2]Balance(Stock Control)'!$AK:$AK,MATCH(C17,'[2]Balance(Stock Control)'!$E:$E,0))</f>
        <v>#N/A</v>
      </c>
      <c r="H17" s="24" t="e">
        <f>INDEX('[3]Balance (Stock Control)'!$AJ:$AJ,MATCH(C17,'[3]Balance (Stock Control)'!$F:$F,0))</f>
        <v>#N/A</v>
      </c>
      <c r="I17" s="24" t="e">
        <f>INDEX('[4]Balance (Stock Control)'!$AJ:$AJ,MATCH(C17,'[4]Balance (Stock Control)'!$E:$E,0))</f>
        <v>#N/A</v>
      </c>
      <c r="J17" s="24">
        <f>INDEX('[5]Balance(Stock Control)'!$AM:$AM,MATCH(C17,'[5]Balance(Stock Control)'!$E:$E,0))</f>
        <v>6</v>
      </c>
      <c r="K17" s="44"/>
      <c r="L17" s="44">
        <v>19828.982250000001</v>
      </c>
      <c r="M17" s="43">
        <v>11897.389349999999</v>
      </c>
      <c r="N17" s="75">
        <v>3.6052694999999999</v>
      </c>
      <c r="O17" s="75">
        <f t="shared" si="0"/>
        <v>10.815808499999999</v>
      </c>
      <c r="P17" s="24" t="s">
        <v>93</v>
      </c>
      <c r="Q17" s="24" t="s">
        <v>85</v>
      </c>
      <c r="R17" s="26" t="s">
        <v>51</v>
      </c>
      <c r="S17" s="17"/>
      <c r="T17" s="11"/>
    </row>
    <row r="18" spans="1:20" s="35" customFormat="1" ht="26.25" customHeight="1" x14ac:dyDescent="0.25">
      <c r="A18" s="33">
        <v>7</v>
      </c>
      <c r="B18" s="29" t="s">
        <v>52</v>
      </c>
      <c r="C18" s="22">
        <v>14628867</v>
      </c>
      <c r="D18" s="22" t="s">
        <v>94</v>
      </c>
      <c r="E18" s="29">
        <v>2</v>
      </c>
      <c r="F18" s="24" t="e">
        <f>INDEX('[1]Balance(Stock Control)'!$AL:$AL,MATCH(C18,'[1]Balance(Stock Control)'!$F:$F,0))</f>
        <v>#N/A</v>
      </c>
      <c r="G18" s="24">
        <f>INDEX('[2]Balance(Stock Control)'!$AK:$AK,MATCH(C18,'[2]Balance(Stock Control)'!$E:$E,0))</f>
        <v>4</v>
      </c>
      <c r="H18" s="24" t="e">
        <f>INDEX('[3]Balance (Stock Control)'!$AJ:$AJ,MATCH(C18,'[3]Balance (Stock Control)'!$F:$F,0))</f>
        <v>#N/A</v>
      </c>
      <c r="I18" s="24" t="e">
        <f>INDEX('[4]Balance (Stock Control)'!$AJ:$AJ,MATCH(C18,'[4]Balance (Stock Control)'!$E:$E,0))</f>
        <v>#N/A</v>
      </c>
      <c r="J18" s="24" t="e">
        <f>INDEX('[5]Balance(Stock Control)'!$AM:$AM,MATCH(C18,'[5]Balance(Stock Control)'!$E:$E,0))</f>
        <v>#N/A</v>
      </c>
      <c r="K18" s="44"/>
      <c r="L18" s="44"/>
      <c r="M18" s="44">
        <v>930040.96184999985</v>
      </c>
      <c r="N18" s="75">
        <v>281.83059449999996</v>
      </c>
      <c r="O18" s="75">
        <f t="shared" si="0"/>
        <v>563.66118899999992</v>
      </c>
      <c r="P18" s="29" t="s">
        <v>84</v>
      </c>
      <c r="Q18" s="29" t="s">
        <v>85</v>
      </c>
      <c r="R18" s="26" t="s">
        <v>53</v>
      </c>
      <c r="S18" s="17"/>
      <c r="T18" s="34"/>
    </row>
    <row r="19" spans="1:20" ht="26.25" customHeight="1" x14ac:dyDescent="0.25">
      <c r="A19" s="74">
        <v>8</v>
      </c>
      <c r="B19" s="29" t="s">
        <v>54</v>
      </c>
      <c r="C19" s="30">
        <v>14882685</v>
      </c>
      <c r="D19" s="22"/>
      <c r="E19" s="29">
        <v>15</v>
      </c>
      <c r="F19" s="24" t="e">
        <f>INDEX('[1]Balance(Stock Control)'!$AL:$AL,MATCH(C19,'[1]Balance(Stock Control)'!$F:$F,0))</f>
        <v>#N/A</v>
      </c>
      <c r="G19" s="24">
        <f>INDEX('[2]Balance(Stock Control)'!$AK:$AK,MATCH(C19,'[2]Balance(Stock Control)'!$E:$E,0))</f>
        <v>132</v>
      </c>
      <c r="H19" s="24" t="e">
        <f>INDEX('[3]Balance (Stock Control)'!$AJ:$AJ,MATCH(C19,'[3]Balance (Stock Control)'!$F:$F,0))</f>
        <v>#N/A</v>
      </c>
      <c r="I19" s="24" t="e">
        <f>INDEX('[4]Balance (Stock Control)'!$AJ:$AJ,MATCH(C19,'[4]Balance (Stock Control)'!$E:$E,0))</f>
        <v>#N/A</v>
      </c>
      <c r="J19" s="24" t="e">
        <f>INDEX('[5]Balance(Stock Control)'!$AM:$AM,MATCH(C19,'[5]Balance(Stock Control)'!$E:$E,0))</f>
        <v>#N/A</v>
      </c>
      <c r="K19" s="44"/>
      <c r="L19" s="44"/>
      <c r="M19" s="44">
        <v>9282.994875000004</v>
      </c>
      <c r="N19" s="75">
        <v>2.8130287500000013</v>
      </c>
      <c r="O19" s="75">
        <f t="shared" si="0"/>
        <v>42.19543125000002</v>
      </c>
      <c r="P19" s="29" t="s">
        <v>84</v>
      </c>
      <c r="Q19" s="29" t="s">
        <v>85</v>
      </c>
      <c r="R19" s="26"/>
      <c r="S19" s="17"/>
      <c r="T19" s="11"/>
    </row>
    <row r="20" spans="1:20" ht="26.25" customHeight="1" x14ac:dyDescent="0.25">
      <c r="A20" s="74">
        <v>9</v>
      </c>
      <c r="B20" s="29" t="s">
        <v>54</v>
      </c>
      <c r="C20" s="30" t="s">
        <v>29</v>
      </c>
      <c r="D20" s="22"/>
      <c r="E20" s="29">
        <v>8</v>
      </c>
      <c r="F20" s="24" t="e">
        <f>INDEX('[1]Balance(Stock Control)'!$AL:$AL,MATCH(C20,'[1]Balance(Stock Control)'!$F:$F,0))</f>
        <v>#N/A</v>
      </c>
      <c r="G20" s="24" t="e">
        <f>INDEX('[2]Balance(Stock Control)'!$AK:$AK,MATCH(C20,'[2]Balance(Stock Control)'!$E:$E,0))</f>
        <v>#N/A</v>
      </c>
      <c r="H20" s="24" t="e">
        <f>INDEX('[3]Balance (Stock Control)'!$AJ:$AJ,MATCH(C20,'[3]Balance (Stock Control)'!$F:$F,0))</f>
        <v>#N/A</v>
      </c>
      <c r="I20" s="24" t="e">
        <f>INDEX('[4]Balance (Stock Control)'!$AJ:$AJ,MATCH(C20,'[4]Balance (Stock Control)'!$E:$E,0))</f>
        <v>#N/A</v>
      </c>
      <c r="J20" s="24"/>
      <c r="K20" s="44"/>
      <c r="L20" s="44">
        <v>500</v>
      </c>
      <c r="M20" s="44">
        <v>550</v>
      </c>
      <c r="N20" s="75">
        <v>0.16666666666666666</v>
      </c>
      <c r="O20" s="75">
        <f t="shared" si="0"/>
        <v>1.3333333333333333</v>
      </c>
      <c r="P20" s="24" t="s">
        <v>86</v>
      </c>
      <c r="Q20" s="24" t="s">
        <v>86</v>
      </c>
      <c r="R20" s="26" t="s">
        <v>55</v>
      </c>
      <c r="S20" s="17"/>
      <c r="T20" s="11"/>
    </row>
    <row r="21" spans="1:20" ht="26.25" customHeight="1" x14ac:dyDescent="0.25">
      <c r="A21" s="74">
        <v>10</v>
      </c>
      <c r="B21" s="29" t="s">
        <v>54</v>
      </c>
      <c r="C21" s="30" t="s">
        <v>29</v>
      </c>
      <c r="D21" s="22"/>
      <c r="E21" s="29">
        <v>8</v>
      </c>
      <c r="F21" s="24" t="e">
        <f>INDEX('[1]Balance(Stock Control)'!$AL:$AL,MATCH(C21,'[1]Balance(Stock Control)'!$F:$F,0))</f>
        <v>#N/A</v>
      </c>
      <c r="G21" s="24" t="e">
        <f>INDEX('[2]Balance(Stock Control)'!$AK:$AK,MATCH(C21,'[2]Balance(Stock Control)'!$E:$E,0))</f>
        <v>#N/A</v>
      </c>
      <c r="H21" s="24" t="e">
        <f>INDEX('[3]Balance (Stock Control)'!$AJ:$AJ,MATCH(C21,'[3]Balance (Stock Control)'!$F:$F,0))</f>
        <v>#N/A</v>
      </c>
      <c r="I21" s="24" t="e">
        <f>INDEX('[4]Balance (Stock Control)'!$AJ:$AJ,MATCH(C21,'[4]Balance (Stock Control)'!$E:$E,0))</f>
        <v>#N/A</v>
      </c>
      <c r="J21" s="24"/>
      <c r="K21" s="44"/>
      <c r="L21" s="44">
        <v>500</v>
      </c>
      <c r="M21" s="44">
        <v>550</v>
      </c>
      <c r="N21" s="75">
        <v>0.16666666666666666</v>
      </c>
      <c r="O21" s="75">
        <f t="shared" si="0"/>
        <v>1.3333333333333333</v>
      </c>
      <c r="P21" s="29" t="s">
        <v>86</v>
      </c>
      <c r="Q21" s="29" t="s">
        <v>86</v>
      </c>
      <c r="R21" s="26" t="s">
        <v>55</v>
      </c>
      <c r="S21" s="17"/>
      <c r="T21" s="11"/>
    </row>
    <row r="22" spans="1:20" ht="26.25" customHeight="1" x14ac:dyDescent="0.25">
      <c r="A22" s="74">
        <v>11</v>
      </c>
      <c r="B22" s="29" t="s">
        <v>56</v>
      </c>
      <c r="C22" s="30" t="s">
        <v>29</v>
      </c>
      <c r="D22" s="22"/>
      <c r="E22" s="29">
        <v>8</v>
      </c>
      <c r="F22" s="24" t="e">
        <f>INDEX('[1]Balance(Stock Control)'!$AL:$AL,MATCH(C22,'[1]Balance(Stock Control)'!$F:$F,0))</f>
        <v>#N/A</v>
      </c>
      <c r="G22" s="24" t="e">
        <f>INDEX('[2]Balance(Stock Control)'!$AK:$AK,MATCH(C22,'[2]Balance(Stock Control)'!$E:$E,0))</f>
        <v>#N/A</v>
      </c>
      <c r="H22" s="24" t="e">
        <f>INDEX('[3]Balance (Stock Control)'!$AJ:$AJ,MATCH(C22,'[3]Balance (Stock Control)'!$F:$F,0))</f>
        <v>#N/A</v>
      </c>
      <c r="I22" s="24" t="e">
        <f>INDEX('[4]Balance (Stock Control)'!$AJ:$AJ,MATCH(C22,'[4]Balance (Stock Control)'!$E:$E,0))</f>
        <v>#N/A</v>
      </c>
      <c r="J22" s="24"/>
      <c r="K22" s="44"/>
      <c r="L22" s="44">
        <v>1000</v>
      </c>
      <c r="M22" s="44">
        <v>1100</v>
      </c>
      <c r="N22" s="75">
        <v>0.33333333333333331</v>
      </c>
      <c r="O22" s="75">
        <f t="shared" si="0"/>
        <v>2.6666666666666665</v>
      </c>
      <c r="P22" s="29" t="s">
        <v>86</v>
      </c>
      <c r="Q22" s="29" t="s">
        <v>86</v>
      </c>
      <c r="R22" s="26" t="s">
        <v>55</v>
      </c>
      <c r="S22" s="17"/>
      <c r="T22" s="11"/>
    </row>
    <row r="23" spans="1:20" ht="26.25" customHeight="1" x14ac:dyDescent="0.25">
      <c r="A23" s="74">
        <v>12</v>
      </c>
      <c r="B23" s="29" t="s">
        <v>54</v>
      </c>
      <c r="C23" s="30">
        <v>993327</v>
      </c>
      <c r="D23" s="22"/>
      <c r="E23" s="29">
        <v>1</v>
      </c>
      <c r="F23" s="24">
        <f>INDEX('[1]Balance(Stock Control)'!$AL:$AL,MATCH(C23,'[1]Balance(Stock Control)'!$F:$F,0))</f>
        <v>0</v>
      </c>
      <c r="G23" s="24">
        <f>INDEX('[2]Balance(Stock Control)'!$AK:$AK,MATCH(C23,'[2]Balance(Stock Control)'!$E:$E,0))</f>
        <v>61</v>
      </c>
      <c r="H23" s="24" t="e">
        <f>INDEX('[3]Balance (Stock Control)'!$AJ:$AJ,MATCH(C23,'[3]Balance (Stock Control)'!$F:$F,0))</f>
        <v>#N/A</v>
      </c>
      <c r="I23" s="24" t="e">
        <f>INDEX('[4]Balance (Stock Control)'!$AJ:$AJ,MATCH(C23,'[4]Balance (Stock Control)'!$E:$E,0))</f>
        <v>#N/A</v>
      </c>
      <c r="J23" s="24" t="e">
        <f>INDEX('[5]Balance(Stock Control)'!$AM:$AM,MATCH(C23,'[5]Balance(Stock Control)'!$E:$E,0))</f>
        <v>#N/A</v>
      </c>
      <c r="K23" s="44"/>
      <c r="L23" s="44"/>
      <c r="M23" s="44">
        <v>11879.717850000003</v>
      </c>
      <c r="N23" s="75">
        <v>3.599914500000001</v>
      </c>
      <c r="O23" s="75">
        <f t="shared" si="0"/>
        <v>3.599914500000001</v>
      </c>
      <c r="P23" s="29" t="s">
        <v>84</v>
      </c>
      <c r="Q23" s="29" t="s">
        <v>85</v>
      </c>
      <c r="R23" s="26" t="s">
        <v>57</v>
      </c>
      <c r="S23" s="17"/>
      <c r="T23" s="11"/>
    </row>
    <row r="24" spans="1:20" ht="26.25" customHeight="1" x14ac:dyDescent="0.25">
      <c r="A24" s="74">
        <v>13</v>
      </c>
      <c r="B24" s="29" t="s">
        <v>58</v>
      </c>
      <c r="C24" s="30" t="s">
        <v>92</v>
      </c>
      <c r="D24" s="22" t="s">
        <v>59</v>
      </c>
      <c r="E24" s="29">
        <v>1</v>
      </c>
      <c r="F24" s="24" t="e">
        <f>INDEX('[1]Balance(Stock Control)'!$AL:$AL,MATCH(C24,'[1]Balance(Stock Control)'!$F:$F,0))</f>
        <v>#N/A</v>
      </c>
      <c r="G24" s="24" t="e">
        <f>INDEX('[2]Balance(Stock Control)'!$AK:$AK,MATCH(C24,'[2]Balance(Stock Control)'!$E:$E,0))</f>
        <v>#N/A</v>
      </c>
      <c r="H24" s="24" t="e">
        <f>INDEX('[3]Balance (Stock Control)'!$AJ:$AJ,MATCH(C24,'[3]Balance (Stock Control)'!$F:$F,0))</f>
        <v>#N/A</v>
      </c>
      <c r="I24" s="24" t="e">
        <f>INDEX('[4]Balance (Stock Control)'!$AJ:$AJ,MATCH(C24,'[4]Balance (Stock Control)'!$E:$E,0))</f>
        <v>#N/A</v>
      </c>
      <c r="J24" s="24">
        <f>INDEX('[5]Balance(Stock Control)'!$AM:$AM,MATCH(C24,'[5]Balance(Stock Control)'!$E:$E,0))</f>
        <v>1</v>
      </c>
      <c r="K24" s="44"/>
      <c r="L24" s="44">
        <v>160021.14975000001</v>
      </c>
      <c r="M24" s="43">
        <v>96012.68985000001</v>
      </c>
      <c r="N24" s="75">
        <v>29.094754500000004</v>
      </c>
      <c r="O24" s="75">
        <f t="shared" si="0"/>
        <v>29.094754500000004</v>
      </c>
      <c r="P24" s="24" t="s">
        <v>93</v>
      </c>
      <c r="Q24" s="24" t="s">
        <v>85</v>
      </c>
      <c r="R24" s="26" t="s">
        <v>60</v>
      </c>
      <c r="S24" s="17"/>
      <c r="T24" s="11"/>
    </row>
    <row r="25" spans="1:20" ht="26.25" customHeight="1" x14ac:dyDescent="0.25">
      <c r="A25" s="74">
        <v>14</v>
      </c>
      <c r="B25" s="29" t="s">
        <v>61</v>
      </c>
      <c r="C25" s="30" t="s">
        <v>88</v>
      </c>
      <c r="D25" s="30" t="s">
        <v>62</v>
      </c>
      <c r="E25" s="29">
        <v>2</v>
      </c>
      <c r="F25" s="24" t="e">
        <f>INDEX('[1]Balance(Stock Control)'!$AL:$AL,MATCH(C25,'[1]Balance(Stock Control)'!$F:$F,0))</f>
        <v>#N/A</v>
      </c>
      <c r="G25" s="24" t="e">
        <f>INDEX('[2]Balance(Stock Control)'!$AK:$AK,MATCH(C25,'[2]Balance(Stock Control)'!$E:$E,0))</f>
        <v>#N/A</v>
      </c>
      <c r="H25" s="24" t="e">
        <f>INDEX('[3]Balance (Stock Control)'!$AJ:$AJ,MATCH(C25,'[3]Balance (Stock Control)'!$F:$F,0))</f>
        <v>#N/A</v>
      </c>
      <c r="I25" s="24" t="e">
        <f>INDEX('[4]Balance (Stock Control)'!$AJ:$AJ,MATCH(C25,'[4]Balance (Stock Control)'!$E:$E,0))</f>
        <v>#N/A</v>
      </c>
      <c r="J25" s="24">
        <f>INDEX('[5]Balance(Stock Control)'!$AM:$AM,MATCH(C25,'[5]Balance(Stock Control)'!$E:$E,0))</f>
        <v>11</v>
      </c>
      <c r="K25" s="44"/>
      <c r="L25" s="44">
        <v>116953.10550000002</v>
      </c>
      <c r="M25" s="43">
        <v>70171.863300000012</v>
      </c>
      <c r="N25" s="75">
        <v>21.264201000000003</v>
      </c>
      <c r="O25" s="75">
        <f t="shared" si="0"/>
        <v>42.528402000000007</v>
      </c>
      <c r="P25" s="24" t="s">
        <v>93</v>
      </c>
      <c r="Q25" s="24" t="s">
        <v>85</v>
      </c>
      <c r="R25" s="26" t="s">
        <v>63</v>
      </c>
      <c r="S25" s="17"/>
      <c r="T25" s="11"/>
    </row>
    <row r="26" spans="1:20" ht="26.25" customHeight="1" x14ac:dyDescent="0.25">
      <c r="A26" s="74">
        <v>15</v>
      </c>
      <c r="B26" s="29" t="s">
        <v>64</v>
      </c>
      <c r="C26" s="30">
        <v>14562193</v>
      </c>
      <c r="D26" s="22"/>
      <c r="E26" s="29">
        <v>1</v>
      </c>
      <c r="F26" s="24">
        <f>INDEX('[1]Balance(Stock Control)'!$AL:$AL,MATCH(C26,'[1]Balance(Stock Control)'!$F:$F,0))</f>
        <v>0</v>
      </c>
      <c r="G26" s="24">
        <f>INDEX('[2]Balance(Stock Control)'!$AK:$AK,MATCH(C26,'[2]Balance(Stock Control)'!$E:$E,0))</f>
        <v>4</v>
      </c>
      <c r="H26" s="24" t="e">
        <f>INDEX('[3]Balance (Stock Control)'!$AJ:$AJ,MATCH(C26,'[3]Balance (Stock Control)'!$F:$F,0))</f>
        <v>#N/A</v>
      </c>
      <c r="I26" s="24" t="e">
        <f>INDEX('[4]Balance (Stock Control)'!$AJ:$AJ,MATCH(C26,'[4]Balance (Stock Control)'!$E:$E,0))</f>
        <v>#N/A</v>
      </c>
      <c r="J26" s="24" t="e">
        <f>INDEX('[5]Balance(Stock Control)'!$AM:$AM,MATCH(C26,'[5]Balance(Stock Control)'!$E:$E,0))</f>
        <v>#N/A</v>
      </c>
      <c r="K26" s="44"/>
      <c r="L26" s="44"/>
      <c r="M26" s="44">
        <v>559474.30538999999</v>
      </c>
      <c r="N26" s="75">
        <v>169.53766830000001</v>
      </c>
      <c r="O26" s="75">
        <f t="shared" si="0"/>
        <v>169.53766830000001</v>
      </c>
      <c r="P26" s="29" t="s">
        <v>84</v>
      </c>
      <c r="Q26" s="29" t="s">
        <v>85</v>
      </c>
      <c r="R26" s="26" t="s">
        <v>65</v>
      </c>
      <c r="S26" s="17"/>
      <c r="T26" s="11"/>
    </row>
    <row r="27" spans="1:20" s="35" customFormat="1" ht="26.25" customHeight="1" x14ac:dyDescent="0.25">
      <c r="A27" s="33">
        <v>16</v>
      </c>
      <c r="B27" s="29" t="s">
        <v>66</v>
      </c>
      <c r="C27" s="30">
        <v>14501846</v>
      </c>
      <c r="D27" s="22"/>
      <c r="E27" s="29">
        <v>1</v>
      </c>
      <c r="F27" s="24">
        <f>INDEX('[1]Balance(Stock Control)'!$AL:$AL,MATCH(C27,'[1]Balance(Stock Control)'!$F:$F,0))</f>
        <v>0</v>
      </c>
      <c r="G27" s="24">
        <f>INDEX('[2]Balance(Stock Control)'!$AK:$AK,MATCH(C27,'[2]Balance(Stock Control)'!$E:$E,0))</f>
        <v>1</v>
      </c>
      <c r="H27" s="24" t="e">
        <f>INDEX('[3]Balance (Stock Control)'!$AJ:$AJ,MATCH(C27,'[3]Balance (Stock Control)'!$F:$F,0))</f>
        <v>#N/A</v>
      </c>
      <c r="I27" s="24" t="e">
        <f>INDEX('[4]Balance (Stock Control)'!$AJ:$AJ,MATCH(C27,'[4]Balance (Stock Control)'!$E:$E,0))</f>
        <v>#N/A</v>
      </c>
      <c r="J27" s="24" t="e">
        <f>INDEX('[5]Balance(Stock Control)'!$AM:$AM,MATCH(C27,'[5]Balance(Stock Control)'!$E:$E,0))</f>
        <v>#N/A</v>
      </c>
      <c r="K27" s="44"/>
      <c r="L27" s="44"/>
      <c r="M27" s="44">
        <v>421964.89335000003</v>
      </c>
      <c r="N27" s="75">
        <v>127.86814950000002</v>
      </c>
      <c r="O27" s="75">
        <f t="shared" si="0"/>
        <v>127.86814950000002</v>
      </c>
      <c r="P27" s="29" t="s">
        <v>84</v>
      </c>
      <c r="Q27" s="29" t="s">
        <v>85</v>
      </c>
      <c r="R27" s="26"/>
      <c r="S27" s="17"/>
      <c r="T27" s="34"/>
    </row>
    <row r="28" spans="1:20" s="35" customFormat="1" ht="26.25" customHeight="1" x14ac:dyDescent="0.25">
      <c r="A28" s="60">
        <v>17</v>
      </c>
      <c r="B28" s="49" t="s">
        <v>32</v>
      </c>
      <c r="C28" s="61" t="s">
        <v>67</v>
      </c>
      <c r="D28" s="48"/>
      <c r="E28" s="49">
        <v>1</v>
      </c>
      <c r="F28" s="50" t="e">
        <f>INDEX('[1]Balance(Stock Control)'!$AL:$AL,MATCH(C28,'[1]Balance(Stock Control)'!$F:$F,0))</f>
        <v>#N/A</v>
      </c>
      <c r="G28" s="50" t="e">
        <f>INDEX('[2]Balance(Stock Control)'!$AK:$AK,MATCH(C28,'[2]Balance(Stock Control)'!$E:$E,0))</f>
        <v>#N/A</v>
      </c>
      <c r="H28" s="50" t="e">
        <f>INDEX('[3]Balance (Stock Control)'!$AJ:$AJ,MATCH(C28,'[3]Balance (Stock Control)'!$F:$F,0))</f>
        <v>#N/A</v>
      </c>
      <c r="I28" s="50" t="e">
        <f>INDEX('[4]Balance (Stock Control)'!$AJ:$AJ,MATCH(C28,'[4]Balance (Stock Control)'!$E:$E,0))</f>
        <v>#N/A</v>
      </c>
      <c r="J28" s="50" t="e">
        <f>INDEX('[5]Balance(Stock Control)'!$AM:$AM,MATCH(C28,'[5]Balance(Stock Control)'!$E:$E,0))</f>
        <v>#N/A</v>
      </c>
      <c r="K28" s="51"/>
      <c r="L28" s="51">
        <v>40000</v>
      </c>
      <c r="M28" s="51">
        <v>44000</v>
      </c>
      <c r="N28" s="75">
        <v>13.333333333333334</v>
      </c>
      <c r="O28" s="75">
        <f t="shared" si="0"/>
        <v>13.333333333333334</v>
      </c>
      <c r="P28" s="49" t="s">
        <v>86</v>
      </c>
      <c r="Q28" s="49" t="s">
        <v>86</v>
      </c>
      <c r="R28" s="53"/>
      <c r="S28" s="17"/>
      <c r="T28" s="34"/>
    </row>
    <row r="29" spans="1:20" ht="26.25" customHeight="1" x14ac:dyDescent="0.25">
      <c r="A29" s="74">
        <v>18</v>
      </c>
      <c r="B29" s="47" t="s">
        <v>33</v>
      </c>
      <c r="C29" s="47" t="s">
        <v>29</v>
      </c>
      <c r="D29" s="22"/>
      <c r="E29" s="24">
        <v>2</v>
      </c>
      <c r="F29" s="24" t="e">
        <f>INDEX('[1]Balance(Stock Control)'!$AL:$AL,MATCH(C29,'[1]Balance(Stock Control)'!$F:$F,0))</f>
        <v>#N/A</v>
      </c>
      <c r="G29" s="24" t="e">
        <f>INDEX('[2]Balance(Stock Control)'!$AK:$AK,MATCH(C29,'[2]Balance(Stock Control)'!$E:$E,0))</f>
        <v>#N/A</v>
      </c>
      <c r="H29" s="24" t="e">
        <f>INDEX('[3]Balance (Stock Control)'!$AJ:$AJ,MATCH(C29,'[3]Balance (Stock Control)'!$F:$F,0))</f>
        <v>#N/A</v>
      </c>
      <c r="I29" s="24" t="e">
        <f>INDEX('[4]Balance (Stock Control)'!$AJ:$AJ,MATCH(C29,'[4]Balance (Stock Control)'!$E:$E,0))</f>
        <v>#N/A</v>
      </c>
      <c r="J29" s="24"/>
      <c r="K29" s="43"/>
      <c r="L29" s="43"/>
      <c r="M29" s="43"/>
      <c r="N29" s="75">
        <v>0</v>
      </c>
      <c r="O29" s="75">
        <f t="shared" si="0"/>
        <v>0</v>
      </c>
      <c r="P29" s="24" t="s">
        <v>93</v>
      </c>
      <c r="Q29" s="24" t="s">
        <v>86</v>
      </c>
      <c r="R29" s="26" t="s">
        <v>68</v>
      </c>
      <c r="S29" s="17"/>
      <c r="T29" s="11"/>
    </row>
    <row r="30" spans="1:20" s="11" customFormat="1" ht="26.25" customHeight="1" x14ac:dyDescent="0.25">
      <c r="A30" s="54"/>
      <c r="B30" s="55"/>
      <c r="C30" s="55"/>
      <c r="D30" s="56"/>
      <c r="E30" s="57"/>
      <c r="F30" s="57"/>
      <c r="G30" s="57"/>
      <c r="H30" s="57"/>
      <c r="I30" s="57"/>
      <c r="J30" s="57"/>
      <c r="K30" s="58"/>
      <c r="L30" s="58"/>
      <c r="M30" s="43"/>
      <c r="N30" s="75" t="s">
        <v>98</v>
      </c>
      <c r="O30" s="75">
        <f>SUM(O12:O29)</f>
        <v>2096.159731133333</v>
      </c>
      <c r="P30" s="57"/>
      <c r="Q30" s="57"/>
      <c r="R30" s="59"/>
      <c r="S30" s="17"/>
    </row>
    <row r="31" spans="1:20" ht="33" customHeight="1" x14ac:dyDescent="0.25">
      <c r="A31" s="103" t="s">
        <v>69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</row>
    <row r="32" spans="1:20" x14ac:dyDescent="0.25">
      <c r="C32" s="23" t="s">
        <v>28</v>
      </c>
    </row>
    <row r="34" spans="1:3" x14ac:dyDescent="0.25">
      <c r="B34" s="62" t="s">
        <v>99</v>
      </c>
      <c r="C34" s="63">
        <v>45160</v>
      </c>
    </row>
    <row r="35" spans="1:3" x14ac:dyDescent="0.25">
      <c r="B35" s="62" t="s">
        <v>100</v>
      </c>
      <c r="C35" s="63">
        <v>45160</v>
      </c>
    </row>
    <row r="36" spans="1:3" x14ac:dyDescent="0.25">
      <c r="A36" s="72" t="s">
        <v>102</v>
      </c>
      <c r="B36" s="62" t="s">
        <v>101</v>
      </c>
      <c r="C36" s="64"/>
    </row>
    <row r="40" spans="1:3" x14ac:dyDescent="0.25">
      <c r="B40" t="s">
        <v>28</v>
      </c>
    </row>
  </sheetData>
  <autoFilter ref="A11:T32"/>
  <mergeCells count="3">
    <mergeCell ref="E1:R1"/>
    <mergeCell ref="E2:R2"/>
    <mergeCell ref="A31:R3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showGridLines="0" tabSelected="1" zoomScaleNormal="100" workbookViewId="0">
      <selection activeCell="E7" sqref="E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7.28515625" style="6" bestFit="1" customWidth="1"/>
    <col min="5" max="5" width="9.140625" style="6" customWidth="1"/>
    <col min="6" max="10" width="9.140625" style="6" hidden="1" customWidth="1"/>
    <col min="11" max="11" width="9.140625" style="45" hidden="1" customWidth="1"/>
    <col min="12" max="12" width="12.85546875" style="45" hidden="1" customWidth="1"/>
    <col min="13" max="13" width="13.7109375" style="45" hidden="1" customWidth="1"/>
    <col min="14" max="14" width="21" style="81" bestFit="1" customWidth="1"/>
    <col min="15" max="15" width="21.5703125" style="81" bestFit="1" customWidth="1"/>
    <col min="16" max="18" width="13.7109375" style="6" customWidth="1"/>
    <col min="19" max="19" width="41.5703125" customWidth="1"/>
  </cols>
  <sheetData>
    <row r="1" spans="1:21" ht="17.25" customHeight="1" x14ac:dyDescent="0.25">
      <c r="A1" s="8" t="s">
        <v>3</v>
      </c>
      <c r="B1" s="1"/>
      <c r="C1" s="10" t="s">
        <v>22</v>
      </c>
      <c r="D1" s="2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1" ht="15.75" customHeight="1" x14ac:dyDescent="0.25">
      <c r="A2" s="8" t="s">
        <v>14</v>
      </c>
      <c r="B2" s="1"/>
      <c r="C2" s="14" t="s">
        <v>30</v>
      </c>
      <c r="D2" s="2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</row>
    <row r="3" spans="1:21" ht="15.75" customHeight="1" x14ac:dyDescent="0.25">
      <c r="A3" s="8" t="s">
        <v>4</v>
      </c>
      <c r="B3" s="82"/>
      <c r="C3" s="14">
        <v>18675</v>
      </c>
      <c r="D3" s="2"/>
      <c r="E3" s="82"/>
      <c r="F3" s="82"/>
      <c r="G3" s="82"/>
      <c r="H3" s="82"/>
      <c r="I3" s="82"/>
      <c r="J3" s="82"/>
      <c r="K3" s="39"/>
      <c r="L3" s="39"/>
      <c r="M3" s="39"/>
      <c r="N3" s="77"/>
      <c r="O3" s="77"/>
      <c r="P3" s="82"/>
      <c r="Q3" s="82"/>
      <c r="R3" s="82"/>
    </row>
    <row r="4" spans="1:21" ht="15.75" customHeight="1" x14ac:dyDescent="0.25">
      <c r="A4" s="8" t="s">
        <v>5</v>
      </c>
      <c r="B4" s="82"/>
      <c r="C4" s="14" t="s">
        <v>31</v>
      </c>
      <c r="D4" s="2"/>
      <c r="E4" s="4"/>
      <c r="F4" s="4"/>
      <c r="G4" s="4"/>
      <c r="H4" s="4"/>
      <c r="I4" s="4"/>
      <c r="J4" s="4"/>
      <c r="K4" s="40"/>
      <c r="L4" s="40"/>
      <c r="M4" s="40"/>
      <c r="N4" s="78"/>
      <c r="O4" s="78"/>
      <c r="P4" s="4"/>
      <c r="Q4" s="4"/>
      <c r="R4" s="4"/>
    </row>
    <row r="5" spans="1:21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0"/>
      <c r="L5" s="40"/>
      <c r="M5" s="40"/>
      <c r="N5" s="78"/>
      <c r="O5" s="78"/>
      <c r="P5" s="4"/>
      <c r="Q5" s="4"/>
      <c r="R5" s="4"/>
    </row>
    <row r="6" spans="1:21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0"/>
      <c r="L6" s="40"/>
      <c r="M6" s="40"/>
      <c r="N6" s="78"/>
      <c r="O6" s="78"/>
      <c r="P6" s="4"/>
      <c r="Q6" s="4"/>
      <c r="R6" s="4"/>
    </row>
    <row r="7" spans="1:21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0"/>
      <c r="L7" s="40"/>
      <c r="M7" s="40"/>
      <c r="N7" s="78"/>
      <c r="O7" s="78"/>
      <c r="P7" s="4"/>
      <c r="Q7" s="4"/>
      <c r="R7" s="4"/>
    </row>
    <row r="8" spans="1:21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40"/>
      <c r="L8" s="40"/>
      <c r="M8" s="40"/>
      <c r="N8" s="78"/>
      <c r="O8" s="78"/>
      <c r="P8" s="4"/>
      <c r="Q8" s="4"/>
      <c r="R8" s="4"/>
    </row>
    <row r="9" spans="1:21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40"/>
      <c r="L9" s="40"/>
      <c r="M9" s="40"/>
      <c r="N9" s="78"/>
      <c r="O9" s="78"/>
      <c r="P9" s="4"/>
      <c r="Q9" s="4"/>
      <c r="R9" s="4"/>
    </row>
    <row r="10" spans="1:21" ht="5.25" customHeight="1" x14ac:dyDescent="0.25">
      <c r="A10" s="1"/>
      <c r="B10" s="10"/>
      <c r="C10" s="10"/>
      <c r="D10" s="5"/>
      <c r="E10" s="5"/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41"/>
      <c r="L10" s="41"/>
      <c r="M10" s="41"/>
      <c r="N10" s="79"/>
      <c r="O10" s="79"/>
      <c r="P10" s="5"/>
      <c r="Q10" s="5"/>
      <c r="R10" s="5"/>
      <c r="T10" s="11"/>
      <c r="U10" s="11"/>
    </row>
    <row r="11" spans="1:21" ht="26.25" customHeight="1" x14ac:dyDescent="0.25">
      <c r="A11" s="7" t="s">
        <v>0</v>
      </c>
      <c r="B11" s="31" t="s">
        <v>8</v>
      </c>
      <c r="C11" s="83" t="s">
        <v>1</v>
      </c>
      <c r="D11" s="83" t="s">
        <v>7</v>
      </c>
      <c r="E11" s="83" t="s">
        <v>2</v>
      </c>
      <c r="F11" s="38" t="s">
        <v>75</v>
      </c>
      <c r="G11" s="38" t="s">
        <v>76</v>
      </c>
      <c r="H11" s="38" t="s">
        <v>77</v>
      </c>
      <c r="I11" s="38" t="s">
        <v>78</v>
      </c>
      <c r="J11" s="38" t="s">
        <v>79</v>
      </c>
      <c r="K11" s="42"/>
      <c r="L11" s="42"/>
      <c r="M11" s="42" t="s">
        <v>80</v>
      </c>
      <c r="N11" s="80" t="s">
        <v>103</v>
      </c>
      <c r="O11" s="80" t="s">
        <v>104</v>
      </c>
      <c r="P11" s="38" t="s">
        <v>82</v>
      </c>
      <c r="Q11" s="38"/>
      <c r="R11" s="38" t="s">
        <v>83</v>
      </c>
      <c r="S11" s="13" t="s">
        <v>9</v>
      </c>
      <c r="T11" s="12"/>
      <c r="U11" s="11"/>
    </row>
    <row r="12" spans="1:21" s="93" customFormat="1" ht="26.25" customHeight="1" x14ac:dyDescent="0.25">
      <c r="A12" s="84">
        <v>1</v>
      </c>
      <c r="B12" s="85" t="s">
        <v>36</v>
      </c>
      <c r="C12" s="86" t="s">
        <v>89</v>
      </c>
      <c r="D12" s="87" t="s">
        <v>37</v>
      </c>
      <c r="E12" s="85">
        <v>1</v>
      </c>
      <c r="F12" s="85" t="e">
        <f>INDEX('[1]Balance(Stock Control)'!$AL:$AL,MATCH(C12,'[1]Balance(Stock Control)'!$F:$F,0))</f>
        <v>#N/A</v>
      </c>
      <c r="G12" s="85" t="e">
        <f>INDEX('[2]Balance(Stock Control)'!$AK:$AK,MATCH(C12,'[2]Balance(Stock Control)'!$E:$E,0))</f>
        <v>#N/A</v>
      </c>
      <c r="H12" s="85" t="e">
        <f>INDEX('[3]Balance (Stock Control)'!$AJ:$AJ,MATCH(C12,'[3]Balance (Stock Control)'!$F:$F,0))</f>
        <v>#N/A</v>
      </c>
      <c r="I12" s="85" t="e">
        <f>INDEX('[4]Balance (Stock Control)'!$AJ:$AJ,MATCH(C12,'[4]Balance (Stock Control)'!$E:$E,0))</f>
        <v>#N/A</v>
      </c>
      <c r="J12" s="85">
        <f>INDEX('[5]Balance(Stock Control)'!$AM:$AM,MATCH(C12,'[5]Balance(Stock Control)'!$E:$E,0))</f>
        <v>11</v>
      </c>
      <c r="K12" s="88"/>
      <c r="L12" s="88">
        <v>1678832.7806250004</v>
      </c>
      <c r="M12" s="88">
        <v>1007299.6683750001</v>
      </c>
      <c r="N12" s="89">
        <v>0</v>
      </c>
      <c r="O12" s="89">
        <f>N12*E12</f>
        <v>0</v>
      </c>
      <c r="P12" s="85" t="s">
        <v>93</v>
      </c>
      <c r="Q12" s="85" t="s">
        <v>105</v>
      </c>
      <c r="R12" s="85" t="s">
        <v>85</v>
      </c>
      <c r="S12" s="90" t="s">
        <v>106</v>
      </c>
      <c r="T12" s="91"/>
      <c r="U12" s="92"/>
    </row>
    <row r="13" spans="1:21" ht="26.25" customHeight="1" x14ac:dyDescent="0.25">
      <c r="A13" s="83">
        <v>2</v>
      </c>
      <c r="B13" s="24" t="s">
        <v>40</v>
      </c>
      <c r="C13" s="24" t="s">
        <v>41</v>
      </c>
      <c r="D13" s="22"/>
      <c r="E13" s="24">
        <v>1</v>
      </c>
      <c r="F13" s="24" t="e">
        <f>INDEX('[1]Balance(Stock Control)'!$AL:$AL,MATCH(C13,'[1]Balance(Stock Control)'!$F:$F,0))</f>
        <v>#N/A</v>
      </c>
      <c r="G13" s="24" t="e">
        <f>INDEX('[2]Balance(Stock Control)'!$AK:$AK,MATCH(C13,'[2]Balance(Stock Control)'!$E:$E,0))</f>
        <v>#N/A</v>
      </c>
      <c r="H13" s="24" t="e">
        <f>INDEX('[3]Balance (Stock Control)'!$AJ:$AJ,MATCH(C13,'[3]Balance (Stock Control)'!$F:$F,0))</f>
        <v>#N/A</v>
      </c>
      <c r="I13" s="24" t="e">
        <f>INDEX('[4]Balance (Stock Control)'!$AJ:$AJ,MATCH(C13,'[4]Balance (Stock Control)'!$E:$E,0))</f>
        <v>#N/A</v>
      </c>
      <c r="J13" s="24" t="e">
        <f>INDEX('[5]Balance(Stock Control)'!$AM:$AM,MATCH(C13,'[5]Balance(Stock Control)'!$E:$E,0))</f>
        <v>#N/A</v>
      </c>
      <c r="K13" s="43">
        <v>18000</v>
      </c>
      <c r="L13" s="43"/>
      <c r="M13" s="43">
        <v>0</v>
      </c>
      <c r="N13" s="75">
        <v>0</v>
      </c>
      <c r="O13" s="75">
        <f t="shared" ref="O13:O29" si="0">N13*E13</f>
        <v>0</v>
      </c>
      <c r="P13" s="47" t="s">
        <v>97</v>
      </c>
      <c r="Q13" s="47" t="s">
        <v>107</v>
      </c>
      <c r="R13" s="24" t="s">
        <v>97</v>
      </c>
      <c r="S13" s="26" t="s">
        <v>39</v>
      </c>
      <c r="T13" s="17"/>
      <c r="U13" s="11"/>
    </row>
    <row r="14" spans="1:21" s="72" customFormat="1" ht="26.25" customHeight="1" x14ac:dyDescent="0.25">
      <c r="A14" s="65">
        <v>3</v>
      </c>
      <c r="B14" s="66" t="s">
        <v>42</v>
      </c>
      <c r="C14" s="66" t="s">
        <v>43</v>
      </c>
      <c r="D14" s="67"/>
      <c r="E14" s="66">
        <v>1</v>
      </c>
      <c r="F14" s="66" t="e">
        <f>INDEX('[1]Balance(Stock Control)'!$AL:$AL,MATCH(C14,'[1]Balance(Stock Control)'!$F:$F,0))</f>
        <v>#N/A</v>
      </c>
      <c r="G14" s="66" t="e">
        <f>INDEX('[2]Balance(Stock Control)'!$AK:$AK,MATCH(C14,'[2]Balance(Stock Control)'!$E:$E,0))</f>
        <v>#N/A</v>
      </c>
      <c r="H14" s="66" t="e">
        <f>INDEX('[3]Balance (Stock Control)'!$AJ:$AJ,MATCH(C14,'[3]Balance (Stock Control)'!$F:$F,0))</f>
        <v>#N/A</v>
      </c>
      <c r="I14" s="66" t="e">
        <f>INDEX('[4]Balance (Stock Control)'!$AJ:$AJ,MATCH(C14,'[4]Balance (Stock Control)'!$E:$E,0))</f>
        <v>#N/A</v>
      </c>
      <c r="J14" s="66" t="e">
        <f>INDEX('[5]Balance(Stock Control)'!$AM:$AM,MATCH(C14,'[5]Balance(Stock Control)'!$E:$E,0))</f>
        <v>#N/A</v>
      </c>
      <c r="K14" s="68"/>
      <c r="L14" s="68">
        <v>275000</v>
      </c>
      <c r="M14" s="68">
        <v>302500</v>
      </c>
      <c r="N14" s="76">
        <v>91.666666666666671</v>
      </c>
      <c r="O14" s="76">
        <f t="shared" si="0"/>
        <v>91.666666666666671</v>
      </c>
      <c r="P14" s="66" t="s">
        <v>86</v>
      </c>
      <c r="Q14" s="66" t="s">
        <v>107</v>
      </c>
      <c r="R14" s="66" t="s">
        <v>86</v>
      </c>
      <c r="S14" s="69" t="s">
        <v>44</v>
      </c>
      <c r="T14" s="70"/>
      <c r="U14" s="71"/>
    </row>
    <row r="15" spans="1:21" ht="26.25" customHeight="1" x14ac:dyDescent="0.25">
      <c r="A15" s="83">
        <v>4</v>
      </c>
      <c r="B15" s="29" t="s">
        <v>45</v>
      </c>
      <c r="C15" s="30" t="s">
        <v>46</v>
      </c>
      <c r="D15" s="22"/>
      <c r="E15" s="29">
        <v>1</v>
      </c>
      <c r="F15" s="24">
        <f>INDEX('[1]Balance(Stock Control)'!$AL:$AL,MATCH(C15,'[1]Balance(Stock Control)'!$F:$F,0))</f>
        <v>0</v>
      </c>
      <c r="G15" s="24">
        <f>INDEX('[2]Balance(Stock Control)'!$AK:$AK,MATCH(C15,'[2]Balance(Stock Control)'!$E:$E,0))</f>
        <v>2</v>
      </c>
      <c r="H15" s="24" t="e">
        <f>INDEX('[3]Balance (Stock Control)'!$AJ:$AJ,MATCH(C15,'[3]Balance (Stock Control)'!$F:$F,0))</f>
        <v>#N/A</v>
      </c>
      <c r="I15" s="24" t="e">
        <f>INDEX('[4]Balance (Stock Control)'!$AJ:$AJ,MATCH(C15,'[4]Balance (Stock Control)'!$E:$E,0))</f>
        <v>#N/A</v>
      </c>
      <c r="J15" s="24" t="e">
        <f>INDEX('[5]Balance(Stock Control)'!$AM:$AM,MATCH(C15,'[5]Balance(Stock Control)'!$E:$E,0))</f>
        <v>#N/A</v>
      </c>
      <c r="K15" s="44"/>
      <c r="L15" s="44"/>
      <c r="M15" s="44">
        <v>67788.220499999996</v>
      </c>
      <c r="N15" s="75">
        <v>20.541884999999997</v>
      </c>
      <c r="O15" s="75">
        <f t="shared" si="0"/>
        <v>20.541884999999997</v>
      </c>
      <c r="P15" s="29" t="s">
        <v>84</v>
      </c>
      <c r="Q15" s="29" t="s">
        <v>107</v>
      </c>
      <c r="R15" s="29" t="s">
        <v>85</v>
      </c>
      <c r="S15" s="26" t="s">
        <v>47</v>
      </c>
      <c r="T15" s="17"/>
      <c r="U15" s="11"/>
    </row>
    <row r="16" spans="1:21" s="93" customFormat="1" ht="26.25" customHeight="1" x14ac:dyDescent="0.25">
      <c r="A16" s="84">
        <v>5</v>
      </c>
      <c r="B16" s="94" t="s">
        <v>42</v>
      </c>
      <c r="C16" s="95" t="s">
        <v>90</v>
      </c>
      <c r="D16" s="87">
        <v>14552089</v>
      </c>
      <c r="E16" s="94">
        <v>1</v>
      </c>
      <c r="F16" s="85" t="e">
        <f>INDEX('[1]Balance(Stock Control)'!$AL:$AL,MATCH(C16,'[1]Balance(Stock Control)'!$F:$F,0))</f>
        <v>#N/A</v>
      </c>
      <c r="G16" s="85" t="e">
        <f>INDEX('[2]Balance(Stock Control)'!$AK:$AK,MATCH(C16,'[2]Balance(Stock Control)'!$E:$E,0))</f>
        <v>#N/A</v>
      </c>
      <c r="H16" s="85" t="e">
        <f>INDEX('[3]Balance (Stock Control)'!$AJ:$AJ,MATCH(C16,'[3]Balance (Stock Control)'!$F:$F,0))</f>
        <v>#N/A</v>
      </c>
      <c r="I16" s="85" t="e">
        <f>INDEX('[4]Balance (Stock Control)'!$AJ:$AJ,MATCH(C16,'[4]Balance (Stock Control)'!$E:$E,0))</f>
        <v>#N/A</v>
      </c>
      <c r="J16" s="85">
        <f>INDEX('[5]Balance(Stock Control)'!$AM:$AM,MATCH(C16,'[5]Balance(Stock Control)'!$E:$E,0))</f>
        <v>4</v>
      </c>
      <c r="K16" s="96"/>
      <c r="L16" s="96">
        <v>3689074.7932500006</v>
      </c>
      <c r="M16" s="88">
        <v>2213444.8759500002</v>
      </c>
      <c r="N16" s="89">
        <v>0</v>
      </c>
      <c r="O16" s="89">
        <f t="shared" si="0"/>
        <v>0</v>
      </c>
      <c r="P16" s="85" t="s">
        <v>93</v>
      </c>
      <c r="Q16" s="85" t="s">
        <v>105</v>
      </c>
      <c r="R16" s="85" t="s">
        <v>85</v>
      </c>
      <c r="S16" s="90" t="s">
        <v>48</v>
      </c>
      <c r="T16" s="91"/>
      <c r="U16" s="92"/>
    </row>
    <row r="17" spans="1:21" ht="26.25" customHeight="1" x14ac:dyDescent="0.25">
      <c r="A17" s="83">
        <v>6</v>
      </c>
      <c r="B17" s="29" t="s">
        <v>49</v>
      </c>
      <c r="C17" s="30" t="s">
        <v>91</v>
      </c>
      <c r="D17" s="22" t="s">
        <v>50</v>
      </c>
      <c r="E17" s="29">
        <v>3</v>
      </c>
      <c r="F17" s="24" t="e">
        <f>INDEX('[1]Balance(Stock Control)'!$AL:$AL,MATCH(C17,'[1]Balance(Stock Control)'!$F:$F,0))</f>
        <v>#N/A</v>
      </c>
      <c r="G17" s="24" t="e">
        <f>INDEX('[2]Balance(Stock Control)'!$AK:$AK,MATCH(C17,'[2]Balance(Stock Control)'!$E:$E,0))</f>
        <v>#N/A</v>
      </c>
      <c r="H17" s="24" t="e">
        <f>INDEX('[3]Balance (Stock Control)'!$AJ:$AJ,MATCH(C17,'[3]Balance (Stock Control)'!$F:$F,0))</f>
        <v>#N/A</v>
      </c>
      <c r="I17" s="24" t="e">
        <f>INDEX('[4]Balance (Stock Control)'!$AJ:$AJ,MATCH(C17,'[4]Balance (Stock Control)'!$E:$E,0))</f>
        <v>#N/A</v>
      </c>
      <c r="J17" s="24">
        <f>INDEX('[5]Balance(Stock Control)'!$AM:$AM,MATCH(C17,'[5]Balance(Stock Control)'!$E:$E,0))</f>
        <v>6</v>
      </c>
      <c r="K17" s="44"/>
      <c r="L17" s="44">
        <v>19828.982250000001</v>
      </c>
      <c r="M17" s="43">
        <v>11897.389349999999</v>
      </c>
      <c r="N17" s="75">
        <v>3.6052694999999999</v>
      </c>
      <c r="O17" s="75">
        <f t="shared" si="0"/>
        <v>10.815808499999999</v>
      </c>
      <c r="P17" s="24" t="s">
        <v>93</v>
      </c>
      <c r="Q17" s="24" t="s">
        <v>107</v>
      </c>
      <c r="R17" s="24" t="s">
        <v>85</v>
      </c>
      <c r="S17" s="26" t="s">
        <v>51</v>
      </c>
      <c r="T17" s="17"/>
      <c r="U17" s="11"/>
    </row>
    <row r="18" spans="1:21" s="35" customFormat="1" ht="26.25" customHeight="1" x14ac:dyDescent="0.25">
      <c r="A18" s="33">
        <v>7</v>
      </c>
      <c r="B18" s="29" t="s">
        <v>52</v>
      </c>
      <c r="C18" s="22">
        <v>14628867</v>
      </c>
      <c r="D18" s="22" t="s">
        <v>94</v>
      </c>
      <c r="E18" s="29">
        <v>2</v>
      </c>
      <c r="F18" s="24" t="e">
        <f>INDEX('[1]Balance(Stock Control)'!$AL:$AL,MATCH(C18,'[1]Balance(Stock Control)'!$F:$F,0))</f>
        <v>#N/A</v>
      </c>
      <c r="G18" s="24">
        <f>INDEX('[2]Balance(Stock Control)'!$AK:$AK,MATCH(C18,'[2]Balance(Stock Control)'!$E:$E,0))</f>
        <v>4</v>
      </c>
      <c r="H18" s="24" t="e">
        <f>INDEX('[3]Balance (Stock Control)'!$AJ:$AJ,MATCH(C18,'[3]Balance (Stock Control)'!$F:$F,0))</f>
        <v>#N/A</v>
      </c>
      <c r="I18" s="24" t="e">
        <f>INDEX('[4]Balance (Stock Control)'!$AJ:$AJ,MATCH(C18,'[4]Balance (Stock Control)'!$E:$E,0))</f>
        <v>#N/A</v>
      </c>
      <c r="J18" s="24" t="e">
        <f>INDEX('[5]Balance(Stock Control)'!$AM:$AM,MATCH(C18,'[5]Balance(Stock Control)'!$E:$E,0))</f>
        <v>#N/A</v>
      </c>
      <c r="K18" s="44"/>
      <c r="L18" s="44"/>
      <c r="M18" s="44">
        <v>930040.96184999985</v>
      </c>
      <c r="N18" s="75">
        <v>281.83059449999996</v>
      </c>
      <c r="O18" s="75">
        <f t="shared" si="0"/>
        <v>563.66118899999992</v>
      </c>
      <c r="P18" s="29" t="s">
        <v>84</v>
      </c>
      <c r="Q18" s="29" t="s">
        <v>107</v>
      </c>
      <c r="R18" s="29" t="s">
        <v>85</v>
      </c>
      <c r="S18" s="26" t="s">
        <v>53</v>
      </c>
      <c r="T18" s="17"/>
      <c r="U18" s="34"/>
    </row>
    <row r="19" spans="1:21" ht="26.25" customHeight="1" x14ac:dyDescent="0.25">
      <c r="A19" s="83">
        <v>8</v>
      </c>
      <c r="B19" s="29" t="s">
        <v>54</v>
      </c>
      <c r="C19" s="30">
        <v>14882685</v>
      </c>
      <c r="D19" s="22"/>
      <c r="E19" s="29">
        <v>15</v>
      </c>
      <c r="F19" s="24" t="e">
        <f>INDEX('[1]Balance(Stock Control)'!$AL:$AL,MATCH(C19,'[1]Balance(Stock Control)'!$F:$F,0))</f>
        <v>#N/A</v>
      </c>
      <c r="G19" s="24">
        <f>INDEX('[2]Balance(Stock Control)'!$AK:$AK,MATCH(C19,'[2]Balance(Stock Control)'!$E:$E,0))</f>
        <v>132</v>
      </c>
      <c r="H19" s="24" t="e">
        <f>INDEX('[3]Balance (Stock Control)'!$AJ:$AJ,MATCH(C19,'[3]Balance (Stock Control)'!$F:$F,0))</f>
        <v>#N/A</v>
      </c>
      <c r="I19" s="24" t="e">
        <f>INDEX('[4]Balance (Stock Control)'!$AJ:$AJ,MATCH(C19,'[4]Balance (Stock Control)'!$E:$E,0))</f>
        <v>#N/A</v>
      </c>
      <c r="J19" s="24" t="e">
        <f>INDEX('[5]Balance(Stock Control)'!$AM:$AM,MATCH(C19,'[5]Balance(Stock Control)'!$E:$E,0))</f>
        <v>#N/A</v>
      </c>
      <c r="K19" s="44"/>
      <c r="L19" s="44"/>
      <c r="M19" s="44">
        <v>9282.994875000004</v>
      </c>
      <c r="N19" s="75">
        <v>2.8130287500000013</v>
      </c>
      <c r="O19" s="75">
        <f t="shared" si="0"/>
        <v>42.19543125000002</v>
      </c>
      <c r="P19" s="29" t="s">
        <v>84</v>
      </c>
      <c r="Q19" s="29" t="s">
        <v>107</v>
      </c>
      <c r="R19" s="29" t="s">
        <v>85</v>
      </c>
      <c r="S19" s="26"/>
      <c r="T19" s="17"/>
      <c r="U19" s="11"/>
    </row>
    <row r="20" spans="1:21" ht="26.25" customHeight="1" x14ac:dyDescent="0.25">
      <c r="A20" s="83">
        <v>9</v>
      </c>
      <c r="B20" s="29" t="s">
        <v>54</v>
      </c>
      <c r="C20" s="30" t="s">
        <v>29</v>
      </c>
      <c r="D20" s="22"/>
      <c r="E20" s="29">
        <v>8</v>
      </c>
      <c r="F20" s="24" t="e">
        <f>INDEX('[1]Balance(Stock Control)'!$AL:$AL,MATCH(C20,'[1]Balance(Stock Control)'!$F:$F,0))</f>
        <v>#N/A</v>
      </c>
      <c r="G20" s="24" t="e">
        <f>INDEX('[2]Balance(Stock Control)'!$AK:$AK,MATCH(C20,'[2]Balance(Stock Control)'!$E:$E,0))</f>
        <v>#N/A</v>
      </c>
      <c r="H20" s="24" t="e">
        <f>INDEX('[3]Balance (Stock Control)'!$AJ:$AJ,MATCH(C20,'[3]Balance (Stock Control)'!$F:$F,0))</f>
        <v>#N/A</v>
      </c>
      <c r="I20" s="24" t="e">
        <f>INDEX('[4]Balance (Stock Control)'!$AJ:$AJ,MATCH(C20,'[4]Balance (Stock Control)'!$E:$E,0))</f>
        <v>#N/A</v>
      </c>
      <c r="J20" s="24"/>
      <c r="K20" s="44"/>
      <c r="L20" s="44">
        <v>500</v>
      </c>
      <c r="M20" s="44">
        <v>550</v>
      </c>
      <c r="N20" s="75">
        <v>0.16666666666666666</v>
      </c>
      <c r="O20" s="75">
        <f t="shared" si="0"/>
        <v>1.3333333333333333</v>
      </c>
      <c r="P20" s="24" t="s">
        <v>86</v>
      </c>
      <c r="Q20" s="29" t="s">
        <v>107</v>
      </c>
      <c r="R20" s="24" t="s">
        <v>86</v>
      </c>
      <c r="S20" s="26" t="s">
        <v>55</v>
      </c>
      <c r="T20" s="17"/>
      <c r="U20" s="11"/>
    </row>
    <row r="21" spans="1:21" ht="26.25" customHeight="1" x14ac:dyDescent="0.25">
      <c r="A21" s="83">
        <v>10</v>
      </c>
      <c r="B21" s="29" t="s">
        <v>54</v>
      </c>
      <c r="C21" s="30" t="s">
        <v>29</v>
      </c>
      <c r="D21" s="22"/>
      <c r="E21" s="29">
        <v>8</v>
      </c>
      <c r="F21" s="24" t="e">
        <f>INDEX('[1]Balance(Stock Control)'!$AL:$AL,MATCH(C21,'[1]Balance(Stock Control)'!$F:$F,0))</f>
        <v>#N/A</v>
      </c>
      <c r="G21" s="24" t="e">
        <f>INDEX('[2]Balance(Stock Control)'!$AK:$AK,MATCH(C21,'[2]Balance(Stock Control)'!$E:$E,0))</f>
        <v>#N/A</v>
      </c>
      <c r="H21" s="24" t="e">
        <f>INDEX('[3]Balance (Stock Control)'!$AJ:$AJ,MATCH(C21,'[3]Balance (Stock Control)'!$F:$F,0))</f>
        <v>#N/A</v>
      </c>
      <c r="I21" s="24" t="e">
        <f>INDEX('[4]Balance (Stock Control)'!$AJ:$AJ,MATCH(C21,'[4]Balance (Stock Control)'!$E:$E,0))</f>
        <v>#N/A</v>
      </c>
      <c r="J21" s="24"/>
      <c r="K21" s="44"/>
      <c r="L21" s="44">
        <v>500</v>
      </c>
      <c r="M21" s="44">
        <v>550</v>
      </c>
      <c r="N21" s="75">
        <v>0.16666666666666666</v>
      </c>
      <c r="O21" s="75">
        <f t="shared" si="0"/>
        <v>1.3333333333333333</v>
      </c>
      <c r="P21" s="29" t="s">
        <v>86</v>
      </c>
      <c r="Q21" s="29" t="s">
        <v>107</v>
      </c>
      <c r="R21" s="29" t="s">
        <v>86</v>
      </c>
      <c r="S21" s="26" t="s">
        <v>55</v>
      </c>
      <c r="T21" s="17"/>
      <c r="U21" s="11"/>
    </row>
    <row r="22" spans="1:21" ht="26.25" customHeight="1" x14ac:dyDescent="0.25">
      <c r="A22" s="83">
        <v>11</v>
      </c>
      <c r="B22" s="29" t="s">
        <v>56</v>
      </c>
      <c r="C22" s="30" t="s">
        <v>29</v>
      </c>
      <c r="D22" s="22"/>
      <c r="E22" s="29">
        <v>8</v>
      </c>
      <c r="F22" s="24" t="e">
        <f>INDEX('[1]Balance(Stock Control)'!$AL:$AL,MATCH(C22,'[1]Balance(Stock Control)'!$F:$F,0))</f>
        <v>#N/A</v>
      </c>
      <c r="G22" s="24" t="e">
        <f>INDEX('[2]Balance(Stock Control)'!$AK:$AK,MATCH(C22,'[2]Balance(Stock Control)'!$E:$E,0))</f>
        <v>#N/A</v>
      </c>
      <c r="H22" s="24" t="e">
        <f>INDEX('[3]Balance (Stock Control)'!$AJ:$AJ,MATCH(C22,'[3]Balance (Stock Control)'!$F:$F,0))</f>
        <v>#N/A</v>
      </c>
      <c r="I22" s="24" t="e">
        <f>INDEX('[4]Balance (Stock Control)'!$AJ:$AJ,MATCH(C22,'[4]Balance (Stock Control)'!$E:$E,0))</f>
        <v>#N/A</v>
      </c>
      <c r="J22" s="24"/>
      <c r="K22" s="44"/>
      <c r="L22" s="44">
        <v>1000</v>
      </c>
      <c r="M22" s="44">
        <v>1100</v>
      </c>
      <c r="N22" s="75">
        <v>0.33333333333333331</v>
      </c>
      <c r="O22" s="75">
        <f t="shared" si="0"/>
        <v>2.6666666666666665</v>
      </c>
      <c r="P22" s="29" t="s">
        <v>86</v>
      </c>
      <c r="Q22" s="29" t="s">
        <v>107</v>
      </c>
      <c r="R22" s="29" t="s">
        <v>86</v>
      </c>
      <c r="S22" s="26" t="s">
        <v>55</v>
      </c>
      <c r="T22" s="17"/>
      <c r="U22" s="11"/>
    </row>
    <row r="23" spans="1:21" ht="26.25" customHeight="1" x14ac:dyDescent="0.25">
      <c r="A23" s="83">
        <v>12</v>
      </c>
      <c r="B23" s="29" t="s">
        <v>54</v>
      </c>
      <c r="C23" s="30">
        <v>993327</v>
      </c>
      <c r="D23" s="22"/>
      <c r="E23" s="29">
        <v>1</v>
      </c>
      <c r="F23" s="24">
        <f>INDEX('[1]Balance(Stock Control)'!$AL:$AL,MATCH(C23,'[1]Balance(Stock Control)'!$F:$F,0))</f>
        <v>0</v>
      </c>
      <c r="G23" s="24">
        <f>INDEX('[2]Balance(Stock Control)'!$AK:$AK,MATCH(C23,'[2]Balance(Stock Control)'!$E:$E,0))</f>
        <v>61</v>
      </c>
      <c r="H23" s="24" t="e">
        <f>INDEX('[3]Balance (Stock Control)'!$AJ:$AJ,MATCH(C23,'[3]Balance (Stock Control)'!$F:$F,0))</f>
        <v>#N/A</v>
      </c>
      <c r="I23" s="24" t="e">
        <f>INDEX('[4]Balance (Stock Control)'!$AJ:$AJ,MATCH(C23,'[4]Balance (Stock Control)'!$E:$E,0))</f>
        <v>#N/A</v>
      </c>
      <c r="J23" s="24" t="e">
        <f>INDEX('[5]Balance(Stock Control)'!$AM:$AM,MATCH(C23,'[5]Balance(Stock Control)'!$E:$E,0))</f>
        <v>#N/A</v>
      </c>
      <c r="K23" s="44"/>
      <c r="L23" s="44"/>
      <c r="M23" s="44">
        <v>11879.717850000003</v>
      </c>
      <c r="N23" s="75">
        <v>3.599914500000001</v>
      </c>
      <c r="O23" s="75">
        <f t="shared" si="0"/>
        <v>3.599914500000001</v>
      </c>
      <c r="P23" s="29" t="s">
        <v>84</v>
      </c>
      <c r="Q23" s="29" t="s">
        <v>107</v>
      </c>
      <c r="R23" s="29" t="s">
        <v>85</v>
      </c>
      <c r="S23" s="26" t="s">
        <v>57</v>
      </c>
      <c r="T23" s="17"/>
      <c r="U23" s="11"/>
    </row>
    <row r="24" spans="1:21" s="93" customFormat="1" ht="26.25" customHeight="1" x14ac:dyDescent="0.25">
      <c r="A24" s="84">
        <v>13</v>
      </c>
      <c r="B24" s="94" t="s">
        <v>58</v>
      </c>
      <c r="C24" s="95" t="s">
        <v>92</v>
      </c>
      <c r="D24" s="87" t="s">
        <v>59</v>
      </c>
      <c r="E24" s="94">
        <v>1</v>
      </c>
      <c r="F24" s="85" t="e">
        <f>INDEX('[1]Balance(Stock Control)'!$AL:$AL,MATCH(C24,'[1]Balance(Stock Control)'!$F:$F,0))</f>
        <v>#N/A</v>
      </c>
      <c r="G24" s="85" t="e">
        <f>INDEX('[2]Balance(Stock Control)'!$AK:$AK,MATCH(C24,'[2]Balance(Stock Control)'!$E:$E,0))</f>
        <v>#N/A</v>
      </c>
      <c r="H24" s="85" t="e">
        <f>INDEX('[3]Balance (Stock Control)'!$AJ:$AJ,MATCH(C24,'[3]Balance (Stock Control)'!$F:$F,0))</f>
        <v>#N/A</v>
      </c>
      <c r="I24" s="85" t="e">
        <f>INDEX('[4]Balance (Stock Control)'!$AJ:$AJ,MATCH(C24,'[4]Balance (Stock Control)'!$E:$E,0))</f>
        <v>#N/A</v>
      </c>
      <c r="J24" s="85">
        <f>INDEX('[5]Balance(Stock Control)'!$AM:$AM,MATCH(C24,'[5]Balance(Stock Control)'!$E:$E,0))</f>
        <v>1</v>
      </c>
      <c r="K24" s="96"/>
      <c r="L24" s="96">
        <v>160021.14975000001</v>
      </c>
      <c r="M24" s="88">
        <v>96012.68985000001</v>
      </c>
      <c r="N24" s="89">
        <v>0</v>
      </c>
      <c r="O24" s="89">
        <f t="shared" si="0"/>
        <v>0</v>
      </c>
      <c r="P24" s="85" t="s">
        <v>93</v>
      </c>
      <c r="Q24" s="85" t="s">
        <v>105</v>
      </c>
      <c r="R24" s="85" t="s">
        <v>85</v>
      </c>
      <c r="S24" s="90" t="s">
        <v>109</v>
      </c>
      <c r="T24" s="91"/>
      <c r="U24" s="92"/>
    </row>
    <row r="25" spans="1:21" s="93" customFormat="1" ht="26.25" customHeight="1" x14ac:dyDescent="0.25">
      <c r="A25" s="84">
        <v>14</v>
      </c>
      <c r="B25" s="94" t="s">
        <v>61</v>
      </c>
      <c r="C25" s="95" t="s">
        <v>88</v>
      </c>
      <c r="D25" s="95" t="s">
        <v>62</v>
      </c>
      <c r="E25" s="94">
        <v>2</v>
      </c>
      <c r="F25" s="85" t="e">
        <f>INDEX('[1]Balance(Stock Control)'!$AL:$AL,MATCH(C25,'[1]Balance(Stock Control)'!$F:$F,0))</f>
        <v>#N/A</v>
      </c>
      <c r="G25" s="85" t="e">
        <f>INDEX('[2]Balance(Stock Control)'!$AK:$AK,MATCH(C25,'[2]Balance(Stock Control)'!$E:$E,0))</f>
        <v>#N/A</v>
      </c>
      <c r="H25" s="85" t="e">
        <f>INDEX('[3]Balance (Stock Control)'!$AJ:$AJ,MATCH(C25,'[3]Balance (Stock Control)'!$F:$F,0))</f>
        <v>#N/A</v>
      </c>
      <c r="I25" s="85" t="e">
        <f>INDEX('[4]Balance (Stock Control)'!$AJ:$AJ,MATCH(C25,'[4]Balance (Stock Control)'!$E:$E,0))</f>
        <v>#N/A</v>
      </c>
      <c r="J25" s="85">
        <f>INDEX('[5]Balance(Stock Control)'!$AM:$AM,MATCH(C25,'[5]Balance(Stock Control)'!$E:$E,0))</f>
        <v>11</v>
      </c>
      <c r="K25" s="96"/>
      <c r="L25" s="96">
        <v>116953.10550000002</v>
      </c>
      <c r="M25" s="88">
        <v>70171.863300000012</v>
      </c>
      <c r="N25" s="89">
        <v>0</v>
      </c>
      <c r="O25" s="89">
        <f t="shared" si="0"/>
        <v>0</v>
      </c>
      <c r="P25" s="85" t="s">
        <v>108</v>
      </c>
      <c r="Q25" s="85" t="s">
        <v>105</v>
      </c>
      <c r="R25" s="85" t="s">
        <v>85</v>
      </c>
      <c r="S25" s="90" t="s">
        <v>110</v>
      </c>
      <c r="T25" s="91"/>
      <c r="U25" s="92"/>
    </row>
    <row r="26" spans="1:21" ht="26.25" customHeight="1" x14ac:dyDescent="0.25">
      <c r="A26" s="83">
        <v>15</v>
      </c>
      <c r="B26" s="29" t="s">
        <v>64</v>
      </c>
      <c r="C26" s="30">
        <v>14562193</v>
      </c>
      <c r="D26" s="22"/>
      <c r="E26" s="29">
        <v>1</v>
      </c>
      <c r="F26" s="24">
        <f>INDEX('[1]Balance(Stock Control)'!$AL:$AL,MATCH(C26,'[1]Balance(Stock Control)'!$F:$F,0))</f>
        <v>0</v>
      </c>
      <c r="G26" s="24">
        <f>INDEX('[2]Balance(Stock Control)'!$AK:$AK,MATCH(C26,'[2]Balance(Stock Control)'!$E:$E,0))</f>
        <v>4</v>
      </c>
      <c r="H26" s="24" t="e">
        <f>INDEX('[3]Balance (Stock Control)'!$AJ:$AJ,MATCH(C26,'[3]Balance (Stock Control)'!$F:$F,0))</f>
        <v>#N/A</v>
      </c>
      <c r="I26" s="24" t="e">
        <f>INDEX('[4]Balance (Stock Control)'!$AJ:$AJ,MATCH(C26,'[4]Balance (Stock Control)'!$E:$E,0))</f>
        <v>#N/A</v>
      </c>
      <c r="J26" s="24" t="e">
        <f>INDEX('[5]Balance(Stock Control)'!$AM:$AM,MATCH(C26,'[5]Balance(Stock Control)'!$E:$E,0))</f>
        <v>#N/A</v>
      </c>
      <c r="K26" s="44"/>
      <c r="L26" s="44"/>
      <c r="M26" s="44">
        <v>559474.30538999999</v>
      </c>
      <c r="N26" s="75">
        <v>169.53766830000001</v>
      </c>
      <c r="O26" s="75">
        <f t="shared" si="0"/>
        <v>169.53766830000001</v>
      </c>
      <c r="P26" s="29" t="s">
        <v>84</v>
      </c>
      <c r="Q26" s="29" t="s">
        <v>107</v>
      </c>
      <c r="R26" s="29" t="s">
        <v>85</v>
      </c>
      <c r="S26" s="26" t="s">
        <v>65</v>
      </c>
      <c r="T26" s="17"/>
      <c r="U26" s="11"/>
    </row>
    <row r="27" spans="1:21" s="35" customFormat="1" ht="26.25" customHeight="1" x14ac:dyDescent="0.25">
      <c r="A27" s="33">
        <v>16</v>
      </c>
      <c r="B27" s="29" t="s">
        <v>66</v>
      </c>
      <c r="C27" s="30">
        <v>14501846</v>
      </c>
      <c r="D27" s="22"/>
      <c r="E27" s="29">
        <v>1</v>
      </c>
      <c r="F27" s="24">
        <f>INDEX('[1]Balance(Stock Control)'!$AL:$AL,MATCH(C27,'[1]Balance(Stock Control)'!$F:$F,0))</f>
        <v>0</v>
      </c>
      <c r="G27" s="24">
        <f>INDEX('[2]Balance(Stock Control)'!$AK:$AK,MATCH(C27,'[2]Balance(Stock Control)'!$E:$E,0))</f>
        <v>1</v>
      </c>
      <c r="H27" s="24" t="e">
        <f>INDEX('[3]Balance (Stock Control)'!$AJ:$AJ,MATCH(C27,'[3]Balance (Stock Control)'!$F:$F,0))</f>
        <v>#N/A</v>
      </c>
      <c r="I27" s="24" t="e">
        <f>INDEX('[4]Balance (Stock Control)'!$AJ:$AJ,MATCH(C27,'[4]Balance (Stock Control)'!$E:$E,0))</f>
        <v>#N/A</v>
      </c>
      <c r="J27" s="24" t="e">
        <f>INDEX('[5]Balance(Stock Control)'!$AM:$AM,MATCH(C27,'[5]Balance(Stock Control)'!$E:$E,0))</f>
        <v>#N/A</v>
      </c>
      <c r="K27" s="44"/>
      <c r="L27" s="44"/>
      <c r="M27" s="44">
        <v>421964.89335000003</v>
      </c>
      <c r="N27" s="75">
        <v>127.86814950000002</v>
      </c>
      <c r="O27" s="75">
        <f t="shared" si="0"/>
        <v>127.86814950000002</v>
      </c>
      <c r="P27" s="29" t="s">
        <v>84</v>
      </c>
      <c r="Q27" s="29" t="s">
        <v>107</v>
      </c>
      <c r="R27" s="29" t="s">
        <v>85</v>
      </c>
      <c r="S27" s="26"/>
      <c r="T27" s="17"/>
      <c r="U27" s="34"/>
    </row>
    <row r="28" spans="1:21" s="35" customFormat="1" ht="26.25" customHeight="1" x14ac:dyDescent="0.25">
      <c r="A28" s="60">
        <v>17</v>
      </c>
      <c r="B28" s="49" t="s">
        <v>32</v>
      </c>
      <c r="C28" s="61" t="s">
        <v>67</v>
      </c>
      <c r="D28" s="48"/>
      <c r="E28" s="49">
        <v>1</v>
      </c>
      <c r="F28" s="50" t="e">
        <f>INDEX('[1]Balance(Stock Control)'!$AL:$AL,MATCH(C28,'[1]Balance(Stock Control)'!$F:$F,0))</f>
        <v>#N/A</v>
      </c>
      <c r="G28" s="50" t="e">
        <f>INDEX('[2]Balance(Stock Control)'!$AK:$AK,MATCH(C28,'[2]Balance(Stock Control)'!$E:$E,0))</f>
        <v>#N/A</v>
      </c>
      <c r="H28" s="50" t="e">
        <f>INDEX('[3]Balance (Stock Control)'!$AJ:$AJ,MATCH(C28,'[3]Balance (Stock Control)'!$F:$F,0))</f>
        <v>#N/A</v>
      </c>
      <c r="I28" s="50" t="e">
        <f>INDEX('[4]Balance (Stock Control)'!$AJ:$AJ,MATCH(C28,'[4]Balance (Stock Control)'!$E:$E,0))</f>
        <v>#N/A</v>
      </c>
      <c r="J28" s="50" t="e">
        <f>INDEX('[5]Balance(Stock Control)'!$AM:$AM,MATCH(C28,'[5]Balance(Stock Control)'!$E:$E,0))</f>
        <v>#N/A</v>
      </c>
      <c r="K28" s="51"/>
      <c r="L28" s="51">
        <v>40000</v>
      </c>
      <c r="M28" s="51">
        <v>44000</v>
      </c>
      <c r="N28" s="75">
        <v>13.333333333333334</v>
      </c>
      <c r="O28" s="75">
        <f t="shared" si="0"/>
        <v>13.333333333333334</v>
      </c>
      <c r="P28" s="49" t="s">
        <v>86</v>
      </c>
      <c r="Q28" s="49" t="s">
        <v>107</v>
      </c>
      <c r="R28" s="49" t="s">
        <v>86</v>
      </c>
      <c r="S28" s="53"/>
      <c r="T28" s="17"/>
      <c r="U28" s="34"/>
    </row>
    <row r="29" spans="1:21" ht="26.25" customHeight="1" x14ac:dyDescent="0.25">
      <c r="A29" s="83">
        <v>18</v>
      </c>
      <c r="B29" s="47" t="s">
        <v>33</v>
      </c>
      <c r="C29" s="47" t="s">
        <v>29</v>
      </c>
      <c r="D29" s="22"/>
      <c r="E29" s="24">
        <v>2</v>
      </c>
      <c r="F29" s="24" t="e">
        <f>INDEX('[1]Balance(Stock Control)'!$AL:$AL,MATCH(C29,'[1]Balance(Stock Control)'!$F:$F,0))</f>
        <v>#N/A</v>
      </c>
      <c r="G29" s="24" t="e">
        <f>INDEX('[2]Balance(Stock Control)'!$AK:$AK,MATCH(C29,'[2]Balance(Stock Control)'!$E:$E,0))</f>
        <v>#N/A</v>
      </c>
      <c r="H29" s="24" t="e">
        <f>INDEX('[3]Balance (Stock Control)'!$AJ:$AJ,MATCH(C29,'[3]Balance (Stock Control)'!$F:$F,0))</f>
        <v>#N/A</v>
      </c>
      <c r="I29" s="24" t="e">
        <f>INDEX('[4]Balance (Stock Control)'!$AJ:$AJ,MATCH(C29,'[4]Balance (Stock Control)'!$E:$E,0))</f>
        <v>#N/A</v>
      </c>
      <c r="J29" s="24"/>
      <c r="K29" s="43"/>
      <c r="L29" s="43"/>
      <c r="M29" s="43"/>
      <c r="N29" s="75">
        <v>0</v>
      </c>
      <c r="O29" s="75">
        <f t="shared" si="0"/>
        <v>0</v>
      </c>
      <c r="P29" s="24" t="s">
        <v>93</v>
      </c>
      <c r="Q29" s="24" t="s">
        <v>107</v>
      </c>
      <c r="R29" s="24" t="s">
        <v>86</v>
      </c>
      <c r="S29" s="26" t="s">
        <v>68</v>
      </c>
      <c r="T29" s="17"/>
      <c r="U29" s="11"/>
    </row>
    <row r="30" spans="1:21" s="11" customFormat="1" ht="26.25" customHeight="1" x14ac:dyDescent="0.25">
      <c r="A30" s="54"/>
      <c r="B30" s="55"/>
      <c r="C30" s="55"/>
      <c r="D30" s="56"/>
      <c r="E30" s="57"/>
      <c r="F30" s="57"/>
      <c r="G30" s="57"/>
      <c r="H30" s="57"/>
      <c r="I30" s="57"/>
      <c r="J30" s="57"/>
      <c r="K30" s="58"/>
      <c r="L30" s="58"/>
      <c r="M30" s="43"/>
      <c r="N30" s="75" t="s">
        <v>98</v>
      </c>
      <c r="O30" s="75">
        <f>SUM(O12:O29)</f>
        <v>1048.5533793833333</v>
      </c>
      <c r="P30" s="57"/>
      <c r="Q30" s="57"/>
      <c r="R30" s="57"/>
      <c r="S30" s="59"/>
      <c r="T30" s="17"/>
    </row>
    <row r="31" spans="1:21" ht="33" customHeight="1" x14ac:dyDescent="0.25">
      <c r="A31" s="103" t="s">
        <v>69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</row>
    <row r="32" spans="1:21" x14ac:dyDescent="0.25">
      <c r="C32" s="23" t="s">
        <v>28</v>
      </c>
    </row>
    <row r="34" spans="1:3" x14ac:dyDescent="0.25">
      <c r="B34" s="62" t="s">
        <v>99</v>
      </c>
      <c r="C34" s="63">
        <v>45160</v>
      </c>
    </row>
    <row r="35" spans="1:3" x14ac:dyDescent="0.25">
      <c r="B35" s="62" t="s">
        <v>100</v>
      </c>
      <c r="C35" s="63">
        <v>45160</v>
      </c>
    </row>
    <row r="36" spans="1:3" x14ac:dyDescent="0.25">
      <c r="A36" s="72" t="s">
        <v>102</v>
      </c>
      <c r="B36" s="62" t="s">
        <v>101</v>
      </c>
      <c r="C36" s="64"/>
    </row>
    <row r="40" spans="1:3" x14ac:dyDescent="0.25">
      <c r="B40" t="s">
        <v>28</v>
      </c>
    </row>
  </sheetData>
  <autoFilter ref="A11:U32"/>
  <mergeCells count="3">
    <mergeCell ref="E1:S1"/>
    <mergeCell ref="E2:S2"/>
    <mergeCell ref="A31:S3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101" t="s">
        <v>15</v>
      </c>
      <c r="B1" s="101" t="s">
        <v>16</v>
      </c>
      <c r="C1" s="101" t="s">
        <v>3</v>
      </c>
      <c r="D1" s="101" t="s">
        <v>17</v>
      </c>
      <c r="E1" s="101" t="s">
        <v>18</v>
      </c>
      <c r="F1" s="101" t="s">
        <v>19</v>
      </c>
      <c r="G1" s="101" t="s">
        <v>20</v>
      </c>
      <c r="H1" s="101" t="s">
        <v>21</v>
      </c>
      <c r="I1" s="101" t="s">
        <v>9</v>
      </c>
    </row>
    <row r="2" spans="1:9" x14ac:dyDescent="0.25">
      <c r="A2" s="101"/>
      <c r="B2" s="101"/>
      <c r="C2" s="101"/>
      <c r="D2" s="101"/>
      <c r="E2" s="101"/>
      <c r="F2" s="101"/>
      <c r="G2" s="101"/>
      <c r="H2" s="101"/>
      <c r="I2" s="101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200-2023070111</vt:lpstr>
      <vt:lpstr>Component Repair Recommenda </vt:lpstr>
      <vt:lpstr>200-2023070111 (Quo)</vt:lpstr>
      <vt:lpstr>200-2023070111 (Upd 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2023-10-19T08:30:25Z</dcterms:modified>
</cp:coreProperties>
</file>