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155" firstSheet="2" activeTab="4"/>
  </bookViews>
  <sheets>
    <sheet name="200-2023060095" sheetId="1" r:id="rId1"/>
    <sheet name="Component Repair Recommenda " sheetId="3" r:id="rId2"/>
    <sheet name="200-2023060095 (Quo)" sheetId="4" r:id="rId3"/>
    <sheet name="200-2023060095 (Upd Quo)" sheetId="5" r:id="rId4"/>
    <sheet name="CCO" sheetId="6" r:id="rId5"/>
    <sheet name="Component Repair Recommendation" sheetId="2" state="hidden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'200-2023060095'!$A$11:$H$26</definedName>
    <definedName name="_xlnm._FilterDatabase" localSheetId="2" hidden="1">'200-2023060095 (Quo)'!$A$11:$R$28</definedName>
    <definedName name="_xlnm._FilterDatabase" localSheetId="3" hidden="1">'200-2023060095 (Upd Quo)'!$A$11:$R$28</definedName>
    <definedName name="_xlnm._FilterDatabase" localSheetId="4" hidden="1">CCO!$A$11:$S$28</definedName>
  </definedNames>
  <calcPr calcId="152511" calcMode="manual"/>
  <fileRecoveryPr autoRecover="0"/>
</workbook>
</file>

<file path=xl/calcChain.xml><?xml version="1.0" encoding="utf-8"?>
<calcChain xmlns="http://schemas.openxmlformats.org/spreadsheetml/2006/main">
  <c r="M26" i="6" l="1"/>
  <c r="J26" i="6"/>
  <c r="I26" i="6"/>
  <c r="H26" i="6"/>
  <c r="G26" i="6"/>
  <c r="F26" i="6"/>
  <c r="M25" i="6"/>
  <c r="J25" i="6"/>
  <c r="I25" i="6"/>
  <c r="H25" i="6"/>
  <c r="G25" i="6"/>
  <c r="M24" i="6"/>
  <c r="J24" i="6"/>
  <c r="I24" i="6"/>
  <c r="H24" i="6"/>
  <c r="G24" i="6"/>
  <c r="F24" i="6"/>
  <c r="M23" i="6"/>
  <c r="J23" i="6"/>
  <c r="I23" i="6"/>
  <c r="H23" i="6"/>
  <c r="G23" i="6"/>
  <c r="F23" i="6"/>
  <c r="M22" i="6"/>
  <c r="J22" i="6"/>
  <c r="I22" i="6"/>
  <c r="H22" i="6"/>
  <c r="G22" i="6"/>
  <c r="F22" i="6"/>
  <c r="M21" i="6"/>
  <c r="J21" i="6"/>
  <c r="I21" i="6"/>
  <c r="H21" i="6"/>
  <c r="G21" i="6"/>
  <c r="F21" i="6"/>
  <c r="M20" i="6"/>
  <c r="J20" i="6"/>
  <c r="I20" i="6"/>
  <c r="H20" i="6"/>
  <c r="G20" i="6"/>
  <c r="F20" i="6"/>
  <c r="M19" i="6"/>
  <c r="J19" i="6"/>
  <c r="I19" i="6"/>
  <c r="H19" i="6"/>
  <c r="G19" i="6"/>
  <c r="F19" i="6"/>
  <c r="M18" i="6"/>
  <c r="J18" i="6"/>
  <c r="I18" i="6"/>
  <c r="H18" i="6"/>
  <c r="G18" i="6"/>
  <c r="F18" i="6"/>
  <c r="M17" i="6"/>
  <c r="J17" i="6"/>
  <c r="I17" i="6"/>
  <c r="H17" i="6"/>
  <c r="G17" i="6"/>
  <c r="F17" i="6"/>
  <c r="M16" i="6"/>
  <c r="J16" i="6"/>
  <c r="I16" i="6"/>
  <c r="H16" i="6"/>
  <c r="G16" i="6"/>
  <c r="F16" i="6"/>
  <c r="M15" i="6"/>
  <c r="J15" i="6"/>
  <c r="I15" i="6"/>
  <c r="H15" i="6"/>
  <c r="G15" i="6"/>
  <c r="F15" i="6"/>
  <c r="M14" i="6"/>
  <c r="J14" i="6"/>
  <c r="I14" i="6"/>
  <c r="H14" i="6"/>
  <c r="G14" i="6"/>
  <c r="F14" i="6"/>
  <c r="M13" i="6"/>
  <c r="J13" i="6"/>
  <c r="I13" i="6"/>
  <c r="H13" i="6"/>
  <c r="G13" i="6"/>
  <c r="F13" i="6"/>
  <c r="M12" i="6"/>
  <c r="J12" i="6"/>
  <c r="I12" i="6"/>
  <c r="H12" i="6"/>
  <c r="G12" i="6"/>
  <c r="F12" i="6"/>
  <c r="M27" i="6" l="1"/>
  <c r="M15" i="5"/>
  <c r="M26" i="5" l="1"/>
  <c r="J26" i="5"/>
  <c r="I26" i="5"/>
  <c r="H26" i="5"/>
  <c r="G26" i="5"/>
  <c r="F26" i="5"/>
  <c r="M25" i="5"/>
  <c r="J25" i="5"/>
  <c r="I25" i="5"/>
  <c r="H25" i="5"/>
  <c r="G25" i="5"/>
  <c r="M24" i="5"/>
  <c r="J24" i="5"/>
  <c r="I24" i="5"/>
  <c r="H24" i="5"/>
  <c r="G24" i="5"/>
  <c r="F24" i="5"/>
  <c r="M23" i="5"/>
  <c r="J23" i="5"/>
  <c r="I23" i="5"/>
  <c r="H23" i="5"/>
  <c r="G23" i="5"/>
  <c r="F23" i="5"/>
  <c r="M22" i="5"/>
  <c r="J22" i="5"/>
  <c r="I22" i="5"/>
  <c r="H22" i="5"/>
  <c r="G22" i="5"/>
  <c r="F22" i="5"/>
  <c r="M21" i="5"/>
  <c r="J21" i="5"/>
  <c r="I21" i="5"/>
  <c r="H21" i="5"/>
  <c r="G21" i="5"/>
  <c r="F21" i="5"/>
  <c r="M20" i="5"/>
  <c r="J20" i="5"/>
  <c r="I20" i="5"/>
  <c r="H20" i="5"/>
  <c r="G20" i="5"/>
  <c r="F20" i="5"/>
  <c r="M19" i="5"/>
  <c r="J19" i="5"/>
  <c r="I19" i="5"/>
  <c r="H19" i="5"/>
  <c r="G19" i="5"/>
  <c r="F19" i="5"/>
  <c r="M18" i="5"/>
  <c r="J18" i="5"/>
  <c r="I18" i="5"/>
  <c r="H18" i="5"/>
  <c r="G18" i="5"/>
  <c r="F18" i="5"/>
  <c r="M17" i="5"/>
  <c r="J17" i="5"/>
  <c r="I17" i="5"/>
  <c r="H17" i="5"/>
  <c r="G17" i="5"/>
  <c r="F17" i="5"/>
  <c r="M16" i="5"/>
  <c r="J16" i="5"/>
  <c r="I16" i="5"/>
  <c r="H16" i="5"/>
  <c r="G16" i="5"/>
  <c r="F16" i="5"/>
  <c r="J15" i="5"/>
  <c r="I15" i="5"/>
  <c r="H15" i="5"/>
  <c r="G15" i="5"/>
  <c r="F15" i="5"/>
  <c r="M14" i="5"/>
  <c r="J14" i="5"/>
  <c r="I14" i="5"/>
  <c r="H14" i="5"/>
  <c r="G14" i="5"/>
  <c r="F14" i="5"/>
  <c r="M13" i="5"/>
  <c r="J13" i="5"/>
  <c r="I13" i="5"/>
  <c r="H13" i="5"/>
  <c r="G13" i="5"/>
  <c r="F13" i="5"/>
  <c r="M12" i="5"/>
  <c r="J12" i="5"/>
  <c r="I12" i="5"/>
  <c r="H12" i="5"/>
  <c r="G12" i="5"/>
  <c r="F12" i="5"/>
  <c r="M27" i="5" l="1"/>
  <c r="M27" i="4"/>
  <c r="M25" i="4" l="1"/>
  <c r="M13" i="4" l="1"/>
  <c r="M14" i="4"/>
  <c r="M15" i="4"/>
  <c r="M18" i="4"/>
  <c r="M19" i="4"/>
  <c r="M22" i="4"/>
  <c r="M24" i="4"/>
  <c r="M12" i="4"/>
  <c r="M26" i="4"/>
  <c r="M23" i="4"/>
  <c r="M21" i="4"/>
  <c r="M20" i="4"/>
  <c r="M17" i="4"/>
  <c r="M16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12" i="4"/>
  <c r="J13" i="4" l="1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12" i="4"/>
  <c r="F13" i="4" l="1"/>
  <c r="F14" i="4"/>
  <c r="F15" i="4"/>
  <c r="F16" i="4"/>
  <c r="F17" i="4"/>
  <c r="F18" i="4"/>
  <c r="F19" i="4"/>
  <c r="F20" i="4"/>
  <c r="F21" i="4"/>
  <c r="F22" i="4"/>
  <c r="F23" i="4"/>
  <c r="F24" i="4"/>
  <c r="F26" i="4"/>
  <c r="F12" i="4"/>
</calcChain>
</file>

<file path=xl/sharedStrings.xml><?xml version="1.0" encoding="utf-8"?>
<sst xmlns="http://schemas.openxmlformats.org/spreadsheetml/2006/main" count="417" uniqueCount="94">
  <si>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</si>
  <si>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</si>
  <si>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</si>
  <si>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</si>
  <si>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</si>
  <si>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</si>
  <si>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</si>
  <si>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</si>
  <si>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</si>
  <si>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</si>
  <si>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</si>
  <si>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</si>
  <si>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</si>
  <si>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</si>
  <si>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</si>
  <si>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</si>
  <si>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</si>
  <si>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</si>
  <si>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</si>
  <si>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</si>
  <si>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</si>
  <si>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</si>
  <si>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</si>
  <si>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</si>
  <si>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</si>
  <si>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</si>
  <si>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</si>
  <si>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</si>
  <si>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>Damage</t>
  </si>
  <si>
    <t>-</t>
  </si>
  <si>
    <t>Sealing Kit</t>
  </si>
  <si>
    <t>EC290B'Prime</t>
  </si>
  <si>
    <t>Screw</t>
  </si>
  <si>
    <t>200-2023060095</t>
  </si>
  <si>
    <t>Swing Drive</t>
  </si>
  <si>
    <t>11609717</t>
  </si>
  <si>
    <t>Cylinder</t>
  </si>
  <si>
    <t>Spring</t>
  </si>
  <si>
    <t>Plate</t>
  </si>
  <si>
    <t>Set</t>
  </si>
  <si>
    <t>Piston</t>
  </si>
  <si>
    <t>Shoe</t>
  </si>
  <si>
    <t>Roller Bearing</t>
  </si>
  <si>
    <t>Shaft</t>
  </si>
  <si>
    <t>Head</t>
  </si>
  <si>
    <t>8240-03610</t>
  </si>
  <si>
    <t>Rebound</t>
  </si>
  <si>
    <t>Local Seal Kit</t>
  </si>
  <si>
    <t>RM-VOL-29-SD</t>
  </si>
  <si>
    <t>With Sample</t>
  </si>
  <si>
    <t>Thrust Ring</t>
  </si>
  <si>
    <t>7118-30380</t>
  </si>
  <si>
    <t>Second Stage</t>
  </si>
  <si>
    <t>Thrust Washer</t>
  </si>
  <si>
    <t>Not Include</t>
  </si>
  <si>
    <t>Needle Bearing</t>
  </si>
  <si>
    <t>7117-3023</t>
  </si>
  <si>
    <t>1st stage</t>
  </si>
  <si>
    <t>Gasket</t>
  </si>
  <si>
    <t>Drain</t>
  </si>
  <si>
    <t>Valve Plate</t>
  </si>
  <si>
    <t>Note; Rebound housing little wear.
          ;Check Valve Little wear.
          ;1st Pin and 2nd pin little wear.
         ; Head valve Plate set little wear.
         ; Second Stage carrier supply little wear.
         ; Shaft seal seat little wear.</t>
  </si>
  <si>
    <t>To repair the shaft seal seat of the EC290BPrime ,
SD By weding and cutting</t>
  </si>
  <si>
    <t xml:space="preserve"> </t>
  </si>
  <si>
    <t>volvo</t>
  </si>
  <si>
    <t>oem</t>
  </si>
  <si>
    <t>vk</t>
  </si>
  <si>
    <t>mata</t>
  </si>
  <si>
    <t>use</t>
  </si>
  <si>
    <t>Unit Price</t>
  </si>
  <si>
    <t>Total Price</t>
  </si>
  <si>
    <t xml:space="preserve">Brand </t>
  </si>
  <si>
    <t>Stock Status</t>
  </si>
  <si>
    <t>Total Amount</t>
  </si>
  <si>
    <t>OEM</t>
  </si>
  <si>
    <t>Ex Stock</t>
  </si>
  <si>
    <t>f</t>
  </si>
  <si>
    <t>14596317-TK</t>
  </si>
  <si>
    <t>7117-30230</t>
  </si>
  <si>
    <t>Local</t>
  </si>
  <si>
    <t>Volvo</t>
  </si>
  <si>
    <t>Ex Stock in HO</t>
  </si>
  <si>
    <t>Tong Myung</t>
  </si>
  <si>
    <t>Ex Stock in Multipart</t>
  </si>
  <si>
    <t>Genuine</t>
  </si>
  <si>
    <t>Tokor</t>
  </si>
  <si>
    <t>Inquiry Date :</t>
  </si>
  <si>
    <t>Reply Date    :</t>
  </si>
  <si>
    <t>Ex Stock Is priority sale</t>
  </si>
  <si>
    <t>LOCAL</t>
  </si>
  <si>
    <t>14596319 N</t>
  </si>
  <si>
    <t>14596318-TK</t>
  </si>
  <si>
    <t>China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</si>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</sst>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2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164" fontId="3" fillId="0" borderId="0" xfId="3" applyNumberFormat="1" applyFont="1" applyFill="1" applyAlignment="1">
      <alignment horizontal="left" vertical="center"/>
    </xf>
    <xf numFmtId="164" fontId="3" fillId="0" borderId="0" xfId="3" applyNumberFormat="1" applyFont="1" applyFill="1" applyAlignment="1">
      <alignment horizontal="center" vertical="center"/>
    </xf>
    <xf numFmtId="164" fontId="0" fillId="0" borderId="0" xfId="3" applyNumberFormat="1" applyFont="1" applyFill="1" applyAlignment="1">
      <alignment horizontal="center" vertical="center"/>
    </xf>
    <xf numFmtId="164" fontId="1" fillId="0" borderId="3" xfId="3" applyNumberFormat="1" applyFont="1" applyBorder="1" applyAlignment="1">
      <alignment horizontal="center" vertical="center"/>
    </xf>
    <xf numFmtId="164" fontId="1" fillId="2" borderId="1" xfId="3" applyNumberFormat="1" applyFont="1" applyFill="1" applyBorder="1" applyAlignment="1">
      <alignment horizontal="center" vertical="center"/>
    </xf>
    <xf numFmtId="164" fontId="1" fillId="2" borderId="3" xfId="3" applyNumberFormat="1" applyFont="1" applyFill="1" applyBorder="1" applyAlignment="1">
      <alignment horizontal="center" vertical="center"/>
    </xf>
    <xf numFmtId="164" fontId="1" fillId="2" borderId="0" xfId="3" applyNumberFormat="1" applyFont="1" applyFill="1" applyBorder="1" applyAlignment="1">
      <alignment horizontal="center" vertical="center"/>
    </xf>
    <xf numFmtId="164" fontId="0" fillId="0" borderId="0" xfId="3" applyNumberFormat="1" applyFont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3" fillId="0" borderId="0" xfId="3" applyNumberFormat="1" applyFont="1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164" fontId="1" fillId="3" borderId="1" xfId="3" applyNumberFormat="1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164" fontId="3" fillId="0" borderId="0" xfId="3" applyNumberFormat="1" applyFont="1" applyFill="1" applyAlignment="1">
      <alignment horizontal="left" vertical="center"/>
    </xf>
    <xf numFmtId="164" fontId="1" fillId="2" borderId="0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3" fillId="0" borderId="0" xfId="3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3" applyNumberFormat="1" applyFont="1" applyFill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164" fontId="0" fillId="0" borderId="5" xfId="3" applyNumberFormat="1" applyFont="1" applyBorder="1" applyAlignment="1">
      <alignment horizontal="left" vertical="center"/>
    </xf>
  </cellXfs>
  <cellStyles count="4">
    <cellStyle name="Comma" xfId="3" builtinId="3"/>
    <cellStyle name="Normal" xfId="0" builtinId="0"/>
    <cellStyle name="Normal 2" xfId="1"/>
    <cellStyle name="Normal 2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7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35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50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0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3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4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1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40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40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6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5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8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24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9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39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4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3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1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33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1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1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1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243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8</v>
          </cell>
        </row>
        <row r="2071">
          <cell r="F2071">
            <v>22397140</v>
          </cell>
          <cell r="AL2071">
            <v>1</v>
          </cell>
        </row>
        <row r="2072">
          <cell r="F2072">
            <v>14589143</v>
          </cell>
          <cell r="AL2072">
            <v>6</v>
          </cell>
        </row>
        <row r="2073">
          <cell r="F2073">
            <v>14560211</v>
          </cell>
          <cell r="AL2073">
            <v>32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8</v>
          </cell>
        </row>
        <row r="2076">
          <cell r="F2076">
            <v>11701198</v>
          </cell>
          <cell r="AL2076">
            <v>4</v>
          </cell>
        </row>
        <row r="2077">
          <cell r="F2077">
            <v>11707954</v>
          </cell>
          <cell r="AL2077">
            <v>4</v>
          </cell>
        </row>
        <row r="2078">
          <cell r="F2078">
            <v>11701192</v>
          </cell>
          <cell r="AL2078">
            <v>4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14564857</v>
          </cell>
          <cell r="AL2082">
            <v>2</v>
          </cell>
        </row>
        <row r="2083">
          <cell r="F2083">
            <v>14589145</v>
          </cell>
          <cell r="AL2083">
            <v>1</v>
          </cell>
        </row>
        <row r="2084">
          <cell r="F2084">
            <v>14625659</v>
          </cell>
          <cell r="AL2084">
            <v>0</v>
          </cell>
        </row>
        <row r="2085">
          <cell r="F2085">
            <v>14516637</v>
          </cell>
          <cell r="AL2085">
            <v>3</v>
          </cell>
        </row>
        <row r="2086">
          <cell r="F2086" t="str">
            <v>7118-30260</v>
          </cell>
          <cell r="AL2086">
            <v>5</v>
          </cell>
        </row>
        <row r="2087">
          <cell r="F2087">
            <v>8170959</v>
          </cell>
          <cell r="AL2087">
            <v>6</v>
          </cell>
        </row>
        <row r="2088">
          <cell r="F2088" t="str">
            <v>8230-22110</v>
          </cell>
          <cell r="AL2088">
            <v>8</v>
          </cell>
        </row>
        <row r="2089">
          <cell r="F2089" t="str">
            <v>8230-22170</v>
          </cell>
          <cell r="AL2089">
            <v>2</v>
          </cell>
        </row>
        <row r="2090">
          <cell r="F2090" t="str">
            <v>8230-27640</v>
          </cell>
          <cell r="AL2090">
            <v>1</v>
          </cell>
        </row>
        <row r="2091">
          <cell r="F2091" t="str">
            <v>9511-12014</v>
          </cell>
          <cell r="AL2091">
            <v>26</v>
          </cell>
        </row>
        <row r="2092">
          <cell r="F2092">
            <v>21123014</v>
          </cell>
          <cell r="AL2092">
            <v>1</v>
          </cell>
        </row>
        <row r="2093">
          <cell r="F2093">
            <v>15128018</v>
          </cell>
          <cell r="AL2093">
            <v>1</v>
          </cell>
        </row>
        <row r="2094">
          <cell r="F2094">
            <v>20532272</v>
          </cell>
          <cell r="AL2094">
            <v>1</v>
          </cell>
        </row>
        <row r="2095">
          <cell r="F2095">
            <v>14536209</v>
          </cell>
          <cell r="AL2095">
            <v>1</v>
          </cell>
        </row>
        <row r="2096">
          <cell r="F2096">
            <v>14554876</v>
          </cell>
          <cell r="AL2096">
            <v>1</v>
          </cell>
        </row>
        <row r="2097">
          <cell r="F2097">
            <v>0</v>
          </cell>
          <cell r="AL2097">
            <v>0</v>
          </cell>
        </row>
        <row r="2098">
          <cell r="F2098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2 (2)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3</v>
          </cell>
        </row>
        <row r="20">
          <cell r="E20">
            <v>14529772</v>
          </cell>
          <cell r="AK20">
            <v>1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0</v>
          </cell>
        </row>
        <row r="33">
          <cell r="E33">
            <v>14596318</v>
          </cell>
          <cell r="AK33">
            <v>2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7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31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62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139</v>
          </cell>
        </row>
        <row r="67">
          <cell r="E67">
            <v>960259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7</v>
          </cell>
        </row>
        <row r="70">
          <cell r="E70">
            <v>14501846</v>
          </cell>
          <cell r="AK70">
            <v>2</v>
          </cell>
        </row>
        <row r="71">
          <cell r="E71">
            <v>14560205</v>
          </cell>
          <cell r="AK71">
            <v>16</v>
          </cell>
        </row>
        <row r="72">
          <cell r="E72">
            <v>14560206</v>
          </cell>
          <cell r="AK72">
            <v>28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18</v>
          </cell>
        </row>
        <row r="76">
          <cell r="E76">
            <v>14601385</v>
          </cell>
          <cell r="AK76">
            <v>8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22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15</v>
          </cell>
        </row>
        <row r="100">
          <cell r="E100">
            <v>14575661</v>
          </cell>
          <cell r="AK100">
            <v>5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5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15</v>
          </cell>
        </row>
        <row r="109">
          <cell r="E109">
            <v>14640025</v>
          </cell>
          <cell r="AK109">
            <v>6</v>
          </cell>
        </row>
        <row r="110">
          <cell r="E110" t="str">
            <v>7223-00050</v>
          </cell>
          <cell r="AK110">
            <v>12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14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5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7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4</v>
          </cell>
        </row>
        <row r="129">
          <cell r="E129">
            <v>14514937</v>
          </cell>
          <cell r="AK129">
            <v>15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4</v>
          </cell>
        </row>
        <row r="133">
          <cell r="E133">
            <v>14524170</v>
          </cell>
          <cell r="AK133">
            <v>11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13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36</v>
          </cell>
        </row>
        <row r="170">
          <cell r="E170">
            <v>14588699</v>
          </cell>
          <cell r="AK170">
            <v>35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7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8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4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4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12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6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42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27</v>
          </cell>
        </row>
        <row r="432">
          <cell r="E432">
            <v>14569232</v>
          </cell>
          <cell r="AK432">
            <v>5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10</v>
          </cell>
        </row>
        <row r="455">
          <cell r="E455">
            <v>22089205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12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13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215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15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9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10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2</v>
          </cell>
        </row>
        <row r="929">
          <cell r="E929" t="str">
            <v>14502011+14506666-K</v>
          </cell>
          <cell r="AK929">
            <v>2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2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>
            <v>983502</v>
          </cell>
          <cell r="AK938">
            <v>113</v>
          </cell>
        </row>
        <row r="939">
          <cell r="E939">
            <v>983505</v>
          </cell>
          <cell r="AK939">
            <v>111</v>
          </cell>
        </row>
        <row r="940">
          <cell r="E940">
            <v>14506967</v>
          </cell>
          <cell r="AK940">
            <v>4</v>
          </cell>
        </row>
        <row r="941">
          <cell r="E941">
            <v>20405561</v>
          </cell>
          <cell r="AK941">
            <v>74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>
            <v>20405721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>
            <v>21291011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>
            <v>0</v>
          </cell>
          <cell r="AJ2">
            <v>0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3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4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9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1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1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showGridLines="0" topLeftCell="A19" zoomScaleNormal="100" workbookViewId="0">
      <selection activeCell="C24" sqref="C24"/>
    </sheetView>
  </sheetViews>
  <sheetFormatPr defaultRowHeight="15" x14ac:dyDescent="0.25"/>
  <cols>
    <col min="1" max="1" width="4" style="21" customWidth="1"/>
    <col min="2" max="2" width="28.7109375" style="21" customWidth="1"/>
    <col min="3" max="3" width="22.140625" style="21" bestFit="1" customWidth="1"/>
    <col min="4" max="4" width="14.5703125" style="11" customWidth="1"/>
    <col min="5" max="5" width="9.140625" style="11" customWidth="1"/>
    <col min="6" max="6" width="41.5703125" style="21" customWidth="1"/>
    <col min="7" max="16384" width="9.140625" style="21"/>
  </cols>
  <sheetData>
    <row r="1" spans="1:8" ht="17.25" customHeight="1" x14ac:dyDescent="0.25">
      <c r="A1" s="20" t="s">
        <v>3</v>
      </c>
      <c r="B1" s="1"/>
      <c r="C1" s="14" t="s">
        <v>22</v>
      </c>
      <c r="D1" s="2"/>
      <c r="E1" s="74"/>
      <c r="F1" s="74"/>
    </row>
    <row r="2" spans="1:8" ht="15.75" customHeight="1" x14ac:dyDescent="0.25">
      <c r="A2" s="20" t="s">
        <v>14</v>
      </c>
      <c r="B2" s="1"/>
      <c r="C2" s="22" t="s">
        <v>31</v>
      </c>
      <c r="D2" s="2"/>
      <c r="E2" s="74"/>
      <c r="F2" s="75"/>
    </row>
    <row r="3" spans="1:8" ht="15.75" customHeight="1" x14ac:dyDescent="0.25">
      <c r="A3" s="20" t="s">
        <v>4</v>
      </c>
      <c r="B3" s="14"/>
      <c r="C3" s="22">
        <v>18976</v>
      </c>
      <c r="D3" s="2"/>
      <c r="E3" s="14"/>
    </row>
    <row r="4" spans="1:8" ht="15.75" customHeight="1" x14ac:dyDescent="0.25">
      <c r="A4" s="20" t="s">
        <v>5</v>
      </c>
      <c r="B4" s="14"/>
      <c r="C4" s="22" t="s">
        <v>28</v>
      </c>
      <c r="D4" s="2"/>
      <c r="E4" s="3"/>
    </row>
    <row r="5" spans="1:8" ht="15.75" x14ac:dyDescent="0.25">
      <c r="A5" s="20" t="s">
        <v>6</v>
      </c>
      <c r="B5" s="14"/>
      <c r="C5" s="14" t="s">
        <v>22</v>
      </c>
      <c r="D5" s="23"/>
      <c r="E5" s="3"/>
    </row>
    <row r="6" spans="1:8" ht="15.75" x14ac:dyDescent="0.25">
      <c r="A6" s="20" t="s">
        <v>10</v>
      </c>
      <c r="B6" s="14"/>
      <c r="C6" s="14" t="s">
        <v>34</v>
      </c>
      <c r="D6" s="23"/>
      <c r="E6" s="3"/>
    </row>
    <row r="7" spans="1:8" ht="15.75" x14ac:dyDescent="0.25">
      <c r="A7" s="20" t="s">
        <v>13</v>
      </c>
      <c r="B7" s="14"/>
      <c r="C7" s="14" t="s">
        <v>33</v>
      </c>
      <c r="D7" s="23"/>
      <c r="E7" s="3"/>
    </row>
    <row r="8" spans="1:8" ht="15.75" x14ac:dyDescent="0.25">
      <c r="A8" s="20" t="s">
        <v>11</v>
      </c>
      <c r="B8" s="14"/>
      <c r="C8" s="22" t="s">
        <v>29</v>
      </c>
      <c r="D8" s="23"/>
      <c r="E8" s="3"/>
    </row>
    <row r="9" spans="1:8" ht="15.75" x14ac:dyDescent="0.25">
      <c r="A9" s="20" t="s">
        <v>12</v>
      </c>
      <c r="B9" s="14"/>
      <c r="C9" s="22" t="s">
        <v>35</v>
      </c>
      <c r="D9" s="23"/>
      <c r="E9" s="3"/>
    </row>
    <row r="10" spans="1:8" ht="15.75" x14ac:dyDescent="0.25">
      <c r="A10" s="1"/>
      <c r="B10" s="14"/>
      <c r="C10" s="14"/>
      <c r="D10" s="23"/>
      <c r="E10" s="23"/>
      <c r="G10" s="24"/>
      <c r="H10" s="24"/>
    </row>
    <row r="11" spans="1:8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8" t="s">
        <v>2</v>
      </c>
      <c r="F11" s="6" t="s">
        <v>9</v>
      </c>
      <c r="G11" s="25"/>
      <c r="H11" s="24"/>
    </row>
    <row r="12" spans="1:8" ht="26.25" customHeight="1" x14ac:dyDescent="0.25">
      <c r="A12" s="15">
        <v>1</v>
      </c>
      <c r="B12" s="27" t="s">
        <v>36</v>
      </c>
      <c r="C12" s="28">
        <v>14596319</v>
      </c>
      <c r="D12" s="13"/>
      <c r="E12" s="27">
        <v>1</v>
      </c>
      <c r="F12" s="19"/>
      <c r="G12" s="26"/>
      <c r="H12" s="24"/>
    </row>
    <row r="13" spans="1:8" ht="26.25" customHeight="1" x14ac:dyDescent="0.25">
      <c r="A13" s="15">
        <v>2</v>
      </c>
      <c r="B13" s="27" t="s">
        <v>37</v>
      </c>
      <c r="C13" s="27">
        <v>14596318</v>
      </c>
      <c r="D13" s="13"/>
      <c r="E13" s="27">
        <v>1</v>
      </c>
      <c r="F13" s="19" t="s">
        <v>38</v>
      </c>
      <c r="G13" s="26"/>
      <c r="H13" s="24"/>
    </row>
    <row r="14" spans="1:8" ht="26.25" customHeight="1" x14ac:dyDescent="0.25">
      <c r="A14" s="29">
        <v>3</v>
      </c>
      <c r="B14" s="27" t="s">
        <v>38</v>
      </c>
      <c r="C14" s="27">
        <v>14596317</v>
      </c>
      <c r="D14" s="13"/>
      <c r="E14" s="27">
        <v>1</v>
      </c>
      <c r="F14" s="19" t="s">
        <v>39</v>
      </c>
      <c r="G14" s="26"/>
      <c r="H14" s="24"/>
    </row>
    <row r="15" spans="1:8" ht="26.25" customHeight="1" x14ac:dyDescent="0.25">
      <c r="A15" s="29">
        <v>4</v>
      </c>
      <c r="B15" s="27" t="s">
        <v>40</v>
      </c>
      <c r="C15" s="27">
        <v>14596323</v>
      </c>
      <c r="D15" s="13"/>
      <c r="E15" s="27">
        <v>9</v>
      </c>
      <c r="F15" s="19"/>
      <c r="G15" s="26"/>
      <c r="H15" s="24"/>
    </row>
    <row r="16" spans="1:8" ht="26.25" customHeight="1" x14ac:dyDescent="0.25">
      <c r="A16" s="29">
        <v>5</v>
      </c>
      <c r="B16" s="27" t="s">
        <v>38</v>
      </c>
      <c r="C16" s="27">
        <v>14596316</v>
      </c>
      <c r="D16" s="13"/>
      <c r="E16" s="27">
        <v>1</v>
      </c>
      <c r="F16" s="19" t="s">
        <v>41</v>
      </c>
      <c r="G16" s="26"/>
      <c r="H16" s="24"/>
    </row>
    <row r="17" spans="1:11" ht="26.25" customHeight="1" x14ac:dyDescent="0.25">
      <c r="A17" s="29">
        <v>6</v>
      </c>
      <c r="B17" s="27" t="s">
        <v>42</v>
      </c>
      <c r="C17" s="27">
        <v>14596311</v>
      </c>
      <c r="D17" s="13"/>
      <c r="E17" s="27">
        <v>1</v>
      </c>
      <c r="F17" s="19" t="s">
        <v>43</v>
      </c>
      <c r="G17" s="26"/>
      <c r="H17" s="24"/>
    </row>
    <row r="18" spans="1:11" ht="26.25" customHeight="1" x14ac:dyDescent="0.25">
      <c r="A18" s="29">
        <v>7</v>
      </c>
      <c r="B18" s="27" t="s">
        <v>42</v>
      </c>
      <c r="C18" s="27">
        <v>14600785</v>
      </c>
      <c r="D18" s="13"/>
      <c r="E18" s="27">
        <v>1</v>
      </c>
      <c r="F18" s="19" t="s">
        <v>44</v>
      </c>
      <c r="G18" s="26"/>
      <c r="H18" s="24"/>
    </row>
    <row r="19" spans="1:11" ht="26.25" customHeight="1" x14ac:dyDescent="0.25">
      <c r="A19" s="29">
        <v>8</v>
      </c>
      <c r="B19" s="27" t="s">
        <v>30</v>
      </c>
      <c r="C19" s="27">
        <v>14601385</v>
      </c>
      <c r="D19" s="13"/>
      <c r="E19" s="27">
        <v>1</v>
      </c>
      <c r="F19" s="19"/>
      <c r="G19" s="26"/>
      <c r="H19" s="24"/>
    </row>
    <row r="20" spans="1:11" ht="26.25" customHeight="1" x14ac:dyDescent="0.25">
      <c r="A20" s="29">
        <v>9</v>
      </c>
      <c r="B20" s="27" t="s">
        <v>32</v>
      </c>
      <c r="C20" s="27" t="s">
        <v>45</v>
      </c>
      <c r="D20" s="13"/>
      <c r="E20" s="27">
        <v>2</v>
      </c>
      <c r="F20" s="19" t="s">
        <v>46</v>
      </c>
      <c r="G20" s="26"/>
      <c r="H20" s="24"/>
    </row>
    <row r="21" spans="1:11" ht="26.25" customHeight="1" x14ac:dyDescent="0.25">
      <c r="A21" s="29">
        <v>10</v>
      </c>
      <c r="B21" s="27" t="s">
        <v>47</v>
      </c>
      <c r="C21" s="27" t="s">
        <v>48</v>
      </c>
      <c r="D21" s="13"/>
      <c r="E21" s="27">
        <v>1</v>
      </c>
      <c r="F21" s="19" t="s">
        <v>49</v>
      </c>
      <c r="G21" s="26"/>
      <c r="H21" s="24"/>
    </row>
    <row r="22" spans="1:11" ht="26.25" customHeight="1" x14ac:dyDescent="0.25">
      <c r="A22" s="29">
        <v>11</v>
      </c>
      <c r="B22" s="27" t="s">
        <v>50</v>
      </c>
      <c r="C22" s="27" t="s">
        <v>51</v>
      </c>
      <c r="D22" s="13"/>
      <c r="E22" s="27">
        <v>1</v>
      </c>
      <c r="F22" s="19" t="s">
        <v>52</v>
      </c>
      <c r="G22" s="26"/>
      <c r="H22" s="24"/>
    </row>
    <row r="23" spans="1:11" ht="26.25" customHeight="1" x14ac:dyDescent="0.25">
      <c r="A23" s="29">
        <v>12</v>
      </c>
      <c r="B23" s="27" t="s">
        <v>53</v>
      </c>
      <c r="C23" s="27">
        <v>14547278</v>
      </c>
      <c r="D23" s="13"/>
      <c r="E23" s="27">
        <v>1</v>
      </c>
      <c r="F23" s="19" t="s">
        <v>54</v>
      </c>
      <c r="G23" s="26"/>
      <c r="H23" s="24"/>
    </row>
    <row r="24" spans="1:11" ht="26.25" customHeight="1" x14ac:dyDescent="0.25">
      <c r="A24" s="29">
        <v>13</v>
      </c>
      <c r="B24" s="27" t="s">
        <v>55</v>
      </c>
      <c r="C24" s="27" t="s">
        <v>56</v>
      </c>
      <c r="D24" s="13"/>
      <c r="E24" s="27">
        <v>3</v>
      </c>
      <c r="F24" s="19" t="s">
        <v>57</v>
      </c>
      <c r="G24" s="26"/>
      <c r="H24" s="24"/>
    </row>
    <row r="25" spans="1:11" ht="26.25" customHeight="1" x14ac:dyDescent="0.25">
      <c r="A25" s="29">
        <v>14</v>
      </c>
      <c r="B25" s="27" t="s">
        <v>58</v>
      </c>
      <c r="C25" s="27">
        <v>949329</v>
      </c>
      <c r="D25" s="13"/>
      <c r="E25" s="27">
        <v>1</v>
      </c>
      <c r="F25" s="19" t="s">
        <v>59</v>
      </c>
      <c r="G25" s="26"/>
      <c r="H25" s="24"/>
    </row>
    <row r="26" spans="1:11" ht="26.25" customHeight="1" x14ac:dyDescent="0.25">
      <c r="A26" s="29">
        <v>15</v>
      </c>
      <c r="B26" s="27" t="s">
        <v>38</v>
      </c>
      <c r="C26" s="27">
        <v>14596315</v>
      </c>
      <c r="D26" s="13"/>
      <c r="E26" s="27">
        <v>1</v>
      </c>
      <c r="F26" s="19" t="s">
        <v>60</v>
      </c>
      <c r="G26" s="26"/>
      <c r="H26" s="24"/>
    </row>
    <row r="27" spans="1:11" ht="101.25" customHeight="1" x14ac:dyDescent="0.25">
      <c r="A27" s="76" t="s">
        <v>61</v>
      </c>
      <c r="B27" s="77"/>
      <c r="C27" s="77"/>
      <c r="D27" s="77"/>
      <c r="E27" s="77"/>
      <c r="F27" s="77"/>
      <c r="K27" s="21" t="s">
        <v>63</v>
      </c>
    </row>
  </sheetData>
  <autoFilter ref="A11:H26"/>
  <mergeCells count="3">
    <mergeCell ref="E1:F1"/>
    <mergeCell ref="E2:F2"/>
    <mergeCell ref="A27:F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A3" sqref="A3"/>
    </sheetView>
  </sheetViews>
  <sheetFormatPr defaultRowHeight="15" x14ac:dyDescent="0.25"/>
  <cols>
    <col min="1" max="1" width="5.28515625" style="4" customWidth="1"/>
    <col min="2" max="2" width="19.7109375" style="4" customWidth="1"/>
    <col min="3" max="3" width="22.28515625" style="4" customWidth="1"/>
    <col min="4" max="4" width="20.140625" style="4" customWidth="1"/>
    <col min="5" max="5" width="27.7109375" style="4" customWidth="1"/>
    <col min="6" max="6" width="37.140625" style="4" customWidth="1"/>
    <col min="7" max="7" width="52.5703125" style="4" customWidth="1"/>
    <col min="8" max="8" width="7.28515625" style="4" customWidth="1"/>
    <col min="9" max="9" width="40.85546875" style="4" customWidth="1"/>
    <col min="10" max="16384" width="9.140625" style="4"/>
  </cols>
  <sheetData>
    <row r="1" spans="1:9" x14ac:dyDescent="0.25">
      <c r="A1" s="79" t="s">
        <v>15</v>
      </c>
      <c r="B1" s="78" t="s">
        <v>16</v>
      </c>
      <c r="C1" s="78" t="s">
        <v>3</v>
      </c>
      <c r="D1" s="78" t="s">
        <v>17</v>
      </c>
      <c r="E1" s="78" t="s">
        <v>18</v>
      </c>
      <c r="F1" s="78" t="s">
        <v>19</v>
      </c>
      <c r="G1" s="78" t="s">
        <v>20</v>
      </c>
      <c r="H1" s="78" t="s">
        <v>21</v>
      </c>
      <c r="I1" s="78" t="s">
        <v>9</v>
      </c>
    </row>
    <row r="2" spans="1:9" x14ac:dyDescent="0.25">
      <c r="A2" s="79"/>
      <c r="B2" s="78"/>
      <c r="C2" s="78"/>
      <c r="D2" s="78"/>
      <c r="E2" s="78"/>
      <c r="F2" s="78"/>
      <c r="G2" s="78"/>
      <c r="H2" s="78"/>
      <c r="I2" s="78"/>
    </row>
    <row r="3" spans="1:9" s="11" customFormat="1" ht="39" customHeight="1" x14ac:dyDescent="0.25">
      <c r="A3" s="10">
        <v>1</v>
      </c>
      <c r="B3" s="12" t="s">
        <v>33</v>
      </c>
      <c r="C3" s="10" t="s">
        <v>22</v>
      </c>
      <c r="D3" s="10" t="s">
        <v>34</v>
      </c>
      <c r="E3" s="10" t="s">
        <v>43</v>
      </c>
      <c r="F3" s="10" t="s">
        <v>26</v>
      </c>
      <c r="G3" s="32" t="s">
        <v>62</v>
      </c>
      <c r="H3" s="10"/>
      <c r="I3" s="10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showGridLines="0" topLeftCell="A13" zoomScaleNormal="100" workbookViewId="0">
      <selection activeCell="A28" sqref="A28:P28"/>
    </sheetView>
  </sheetViews>
  <sheetFormatPr defaultRowHeight="15" x14ac:dyDescent="0.25"/>
  <cols>
    <col min="1" max="1" width="4" style="21" customWidth="1"/>
    <col min="2" max="2" width="28.7109375" style="21" customWidth="1"/>
    <col min="3" max="3" width="22.140625" style="21" bestFit="1" customWidth="1"/>
    <col min="4" max="4" width="14.5703125" style="11" customWidth="1"/>
    <col min="5" max="5" width="9.140625" style="11" customWidth="1"/>
    <col min="6" max="6" width="11.85546875" style="11" hidden="1" customWidth="1"/>
    <col min="7" max="7" width="11.85546875" style="23" hidden="1" customWidth="1"/>
    <col min="8" max="10" width="11.85546875" style="11" hidden="1" customWidth="1"/>
    <col min="11" max="11" width="11.85546875" style="50" hidden="1" customWidth="1"/>
    <col min="12" max="12" width="14.28515625" style="50" bestFit="1" customWidth="1"/>
    <col min="13" max="13" width="14.85546875" style="50" bestFit="1" customWidth="1"/>
    <col min="14" max="14" width="13.5703125" style="11" customWidth="1"/>
    <col min="15" max="15" width="19.42578125" style="11" bestFit="1" customWidth="1"/>
    <col min="16" max="16" width="41.5703125" style="21" customWidth="1"/>
    <col min="17" max="16384" width="9.140625" style="21"/>
  </cols>
  <sheetData>
    <row r="1" spans="1:18" ht="17.25" customHeight="1" x14ac:dyDescent="0.25">
      <c r="A1" s="20" t="s">
        <v>3</v>
      </c>
      <c r="B1" s="1"/>
      <c r="C1" s="30" t="s">
        <v>22</v>
      </c>
      <c r="D1" s="2"/>
      <c r="E1" s="74"/>
      <c r="F1" s="74"/>
      <c r="G1" s="74"/>
      <c r="H1" s="74"/>
      <c r="I1" s="74"/>
      <c r="J1" s="74"/>
      <c r="K1" s="80"/>
      <c r="L1" s="80"/>
      <c r="M1" s="80"/>
      <c r="N1" s="74"/>
      <c r="O1" s="74"/>
      <c r="P1" s="74"/>
    </row>
    <row r="2" spans="1:18" ht="15.75" customHeight="1" x14ac:dyDescent="0.25">
      <c r="A2" s="20" t="s">
        <v>14</v>
      </c>
      <c r="B2" s="1"/>
      <c r="C2" s="22" t="s">
        <v>31</v>
      </c>
      <c r="D2" s="2"/>
      <c r="E2" s="74"/>
      <c r="F2" s="74"/>
      <c r="G2" s="74"/>
      <c r="H2" s="74"/>
      <c r="I2" s="74"/>
      <c r="J2" s="74"/>
      <c r="K2" s="80"/>
      <c r="L2" s="80"/>
      <c r="M2" s="80"/>
      <c r="N2" s="74"/>
      <c r="O2" s="74"/>
      <c r="P2" s="75"/>
    </row>
    <row r="3" spans="1:18" ht="15.75" customHeight="1" x14ac:dyDescent="0.25">
      <c r="A3" s="20" t="s">
        <v>4</v>
      </c>
      <c r="B3" s="30"/>
      <c r="C3" s="22">
        <v>18976</v>
      </c>
      <c r="D3" s="2"/>
      <c r="E3" s="30"/>
      <c r="F3" s="30"/>
      <c r="G3" s="42"/>
      <c r="H3" s="30"/>
      <c r="I3" s="30"/>
      <c r="J3" s="30"/>
      <c r="K3" s="43"/>
      <c r="L3" s="43"/>
      <c r="M3" s="43"/>
      <c r="N3" s="30"/>
      <c r="O3" s="30"/>
    </row>
    <row r="4" spans="1:18" ht="15.75" customHeight="1" x14ac:dyDescent="0.25">
      <c r="A4" s="20" t="s">
        <v>5</v>
      </c>
      <c r="B4" s="30"/>
      <c r="C4" s="22" t="s">
        <v>28</v>
      </c>
      <c r="D4" s="2"/>
      <c r="E4" s="3"/>
      <c r="F4" s="3"/>
      <c r="G4" s="3"/>
      <c r="H4" s="3"/>
      <c r="I4" s="3"/>
      <c r="J4" s="3"/>
      <c r="K4" s="44"/>
      <c r="L4" s="44"/>
      <c r="M4" s="44"/>
      <c r="N4" s="3"/>
      <c r="O4" s="3"/>
    </row>
    <row r="5" spans="1:18" ht="15.75" x14ac:dyDescent="0.25">
      <c r="A5" s="20" t="s">
        <v>6</v>
      </c>
      <c r="B5" s="30"/>
      <c r="C5" s="30" t="s">
        <v>22</v>
      </c>
      <c r="D5" s="23"/>
      <c r="E5" s="3"/>
      <c r="F5" s="3"/>
      <c r="G5" s="3"/>
      <c r="H5" s="3"/>
      <c r="I5" s="3"/>
      <c r="J5" s="3"/>
      <c r="K5" s="44"/>
      <c r="L5" s="44"/>
      <c r="M5" s="44"/>
      <c r="N5" s="3"/>
      <c r="O5" s="3"/>
    </row>
    <row r="6" spans="1:18" ht="15.75" x14ac:dyDescent="0.25">
      <c r="A6" s="20" t="s">
        <v>10</v>
      </c>
      <c r="B6" s="30"/>
      <c r="C6" s="30" t="s">
        <v>34</v>
      </c>
      <c r="D6" s="23"/>
      <c r="E6" s="3"/>
      <c r="F6" s="3"/>
      <c r="G6" s="3"/>
      <c r="H6" s="3"/>
      <c r="I6" s="3"/>
      <c r="J6" s="3"/>
      <c r="K6" s="44"/>
      <c r="L6" s="44"/>
      <c r="M6" s="44"/>
      <c r="N6" s="3"/>
      <c r="O6" s="3"/>
    </row>
    <row r="7" spans="1:18" ht="15.75" x14ac:dyDescent="0.25">
      <c r="A7" s="20" t="s">
        <v>13</v>
      </c>
      <c r="B7" s="30"/>
      <c r="C7" s="30" t="s">
        <v>33</v>
      </c>
      <c r="D7" s="23"/>
      <c r="E7" s="3"/>
      <c r="F7" s="3"/>
      <c r="G7" s="3"/>
      <c r="H7" s="3"/>
      <c r="I7" s="3"/>
      <c r="J7" s="3"/>
      <c r="K7" s="44"/>
      <c r="L7" s="44"/>
      <c r="M7" s="44"/>
      <c r="N7" s="3"/>
      <c r="O7" s="3"/>
    </row>
    <row r="8" spans="1:18" ht="15.75" x14ac:dyDescent="0.25">
      <c r="A8" s="20" t="s">
        <v>11</v>
      </c>
      <c r="B8" s="30"/>
      <c r="C8" s="22" t="s">
        <v>29</v>
      </c>
      <c r="D8" s="23"/>
      <c r="E8" s="3"/>
      <c r="F8" s="3"/>
      <c r="G8" s="3"/>
      <c r="H8" s="3"/>
      <c r="I8" s="3"/>
      <c r="J8" s="3"/>
      <c r="K8" s="44"/>
      <c r="L8" s="44"/>
      <c r="M8" s="44"/>
      <c r="N8" s="3"/>
      <c r="O8" s="3"/>
    </row>
    <row r="9" spans="1:18" ht="15.75" x14ac:dyDescent="0.25">
      <c r="A9" s="20" t="s">
        <v>12</v>
      </c>
      <c r="B9" s="30"/>
      <c r="C9" s="22" t="s">
        <v>35</v>
      </c>
      <c r="D9" s="23"/>
      <c r="E9" s="3"/>
      <c r="F9" s="3"/>
      <c r="G9" s="3"/>
      <c r="H9" s="3"/>
      <c r="I9" s="3"/>
      <c r="J9" s="3"/>
      <c r="K9" s="44"/>
      <c r="L9" s="44"/>
      <c r="M9" s="44"/>
      <c r="N9" s="3"/>
      <c r="O9" s="3"/>
    </row>
    <row r="10" spans="1:18" ht="15.75" x14ac:dyDescent="0.25">
      <c r="A10" s="1"/>
      <c r="B10" s="30"/>
      <c r="C10" s="30"/>
      <c r="D10" s="23"/>
      <c r="E10" s="23"/>
      <c r="F10" s="23" t="s">
        <v>76</v>
      </c>
      <c r="G10" s="23" t="s">
        <v>76</v>
      </c>
      <c r="H10" s="23"/>
      <c r="I10" s="23" t="s">
        <v>76</v>
      </c>
      <c r="J10" s="23"/>
      <c r="K10" s="45"/>
      <c r="L10" s="45"/>
      <c r="M10" s="45"/>
      <c r="N10" s="23"/>
      <c r="O10" s="23"/>
      <c r="Q10" s="24"/>
      <c r="R10" s="24"/>
    </row>
    <row r="11" spans="1:18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8" t="s">
        <v>2</v>
      </c>
      <c r="F11" s="18" t="s">
        <v>64</v>
      </c>
      <c r="G11" s="6" t="s">
        <v>65</v>
      </c>
      <c r="H11" s="18" t="s">
        <v>66</v>
      </c>
      <c r="I11" s="18" t="s">
        <v>67</v>
      </c>
      <c r="J11" s="18" t="s">
        <v>68</v>
      </c>
      <c r="K11" s="46"/>
      <c r="L11" s="46" t="s">
        <v>69</v>
      </c>
      <c r="M11" s="46" t="s">
        <v>70</v>
      </c>
      <c r="N11" s="18" t="s">
        <v>71</v>
      </c>
      <c r="O11" s="18" t="s">
        <v>72</v>
      </c>
      <c r="P11" s="6" t="s">
        <v>9</v>
      </c>
      <c r="Q11" s="25"/>
      <c r="R11" s="24"/>
    </row>
    <row r="12" spans="1:18" s="67" customFormat="1" ht="26.25" customHeight="1" x14ac:dyDescent="0.25">
      <c r="A12" s="59">
        <v>1</v>
      </c>
      <c r="B12" s="60" t="s">
        <v>36</v>
      </c>
      <c r="C12" s="61">
        <v>14596319</v>
      </c>
      <c r="D12" s="62"/>
      <c r="E12" s="60">
        <v>1</v>
      </c>
      <c r="F12" s="60">
        <f>INDEX('[1]Balance(Stock Control)'!$AL:$AL,MATCH(C12,'[1]Balance(Stock Control)'!$F:$F,0))</f>
        <v>0</v>
      </c>
      <c r="G12" s="60">
        <f>INDEX('[2]Balance(Stock Control)'!$AK:$AK,MATCH(C12,'[2]Balance(Stock Control)'!$E:$E,0))</f>
        <v>1</v>
      </c>
      <c r="H12" s="60" t="e">
        <f>INDEX('[3]Balance (Stock Control)'!$AJ:$AJ,MATCH(C12,'[3]Balance (Stock Control)'!$F:$F,0))</f>
        <v>#N/A</v>
      </c>
      <c r="I12" s="60" t="e">
        <f>INDEX('[4]Balance (Stock Control)'!$AJ:$AJ,MATCH(C12,'[4]Balance (Stock Control)'!$E:$E,))</f>
        <v>#N/A</v>
      </c>
      <c r="J12" s="60" t="e">
        <f>INDEX('[5]Balance(Stock Control)'!$AM:$AM,MATCH(C12,'[5]Balance(Stock Control)'!$E:$E,0))</f>
        <v>#N/A</v>
      </c>
      <c r="K12" s="60"/>
      <c r="L12" s="63">
        <v>4965510.3027522946</v>
      </c>
      <c r="M12" s="63">
        <f>L12*E12</f>
        <v>4965510.3027522946</v>
      </c>
      <c r="N12" s="60" t="s">
        <v>74</v>
      </c>
      <c r="O12" s="60" t="s">
        <v>75</v>
      </c>
      <c r="P12" s="64" t="s">
        <v>89</v>
      </c>
      <c r="Q12" s="65"/>
      <c r="R12" s="66"/>
    </row>
    <row r="13" spans="1:18" s="67" customFormat="1" ht="26.25" customHeight="1" x14ac:dyDescent="0.25">
      <c r="A13" s="59">
        <v>2</v>
      </c>
      <c r="B13" s="60" t="s">
        <v>37</v>
      </c>
      <c r="C13" s="60">
        <v>14596318</v>
      </c>
      <c r="D13" s="62"/>
      <c r="E13" s="60">
        <v>1</v>
      </c>
      <c r="F13" s="60">
        <f>INDEX('[1]Balance(Stock Control)'!$AL:$AL,MATCH(C13,'[1]Balance(Stock Control)'!$F:$F,0))</f>
        <v>0</v>
      </c>
      <c r="G13" s="60">
        <f>INDEX('[2]Balance(Stock Control)'!$AK:$AK,MATCH(C13,'[2]Balance(Stock Control)'!$E:$E,0))</f>
        <v>2</v>
      </c>
      <c r="H13" s="60" t="e">
        <f>INDEX('[3]Balance (Stock Control)'!$AJ:$AJ,MATCH(C13,'[3]Balance (Stock Control)'!$F:$F,0))</f>
        <v>#N/A</v>
      </c>
      <c r="I13" s="60" t="e">
        <f>INDEX('[4]Balance (Stock Control)'!$AJ:$AJ,MATCH(C13,'[4]Balance (Stock Control)'!$E:$E,))</f>
        <v>#N/A</v>
      </c>
      <c r="J13" s="60" t="e">
        <f>INDEX('[5]Balance(Stock Control)'!$AM:$AM,MATCH(C13,'[5]Balance(Stock Control)'!$E:$E,0))</f>
        <v>#N/A</v>
      </c>
      <c r="K13" s="60"/>
      <c r="L13" s="63">
        <v>570874.72423728812</v>
      </c>
      <c r="M13" s="63">
        <f t="shared" ref="M13:M26" si="0">L13*E13</f>
        <v>570874.72423728812</v>
      </c>
      <c r="N13" s="60" t="s">
        <v>74</v>
      </c>
      <c r="O13" s="60" t="s">
        <v>75</v>
      </c>
      <c r="P13" s="64" t="s">
        <v>38</v>
      </c>
      <c r="Q13" s="65"/>
      <c r="R13" s="66"/>
    </row>
    <row r="14" spans="1:18" ht="26.25" customHeight="1" x14ac:dyDescent="0.25">
      <c r="A14" s="31">
        <v>3</v>
      </c>
      <c r="B14" s="27" t="s">
        <v>38</v>
      </c>
      <c r="C14" s="27" t="s">
        <v>77</v>
      </c>
      <c r="D14" s="13">
        <v>14596317</v>
      </c>
      <c r="E14" s="27">
        <v>1</v>
      </c>
      <c r="F14" s="27" t="e">
        <f>INDEX('[1]Balance(Stock Control)'!$AL:$AL,MATCH(C14,'[1]Balance(Stock Control)'!$F:$F,0))</f>
        <v>#N/A</v>
      </c>
      <c r="G14" s="51">
        <f>INDEX('[2]Balance(Stock Control)'!$AK:$AK,MATCH(C14,'[2]Balance(Stock Control)'!$E:$E,0))</f>
        <v>3</v>
      </c>
      <c r="H14" s="27" t="e">
        <f>INDEX('[3]Balance (Stock Control)'!$AJ:$AJ,MATCH(C14,'[3]Balance (Stock Control)'!$F:$F,0))</f>
        <v>#N/A</v>
      </c>
      <c r="I14" s="27" t="e">
        <f>INDEX('[4]Balance (Stock Control)'!$AJ:$AJ,MATCH(C14,'[4]Balance (Stock Control)'!$E:$E,))</f>
        <v>#N/A</v>
      </c>
      <c r="J14" s="27" t="e">
        <f>INDEX('[5]Balance(Stock Control)'!$AM:$AM,MATCH(C14,'[5]Balance(Stock Control)'!$E:$E,0))</f>
        <v>#N/A</v>
      </c>
      <c r="K14" s="27"/>
      <c r="L14" s="47">
        <v>119509.23600000002</v>
      </c>
      <c r="M14" s="47">
        <f t="shared" si="0"/>
        <v>119509.23600000002</v>
      </c>
      <c r="N14" s="27" t="s">
        <v>85</v>
      </c>
      <c r="O14" s="27" t="s">
        <v>75</v>
      </c>
      <c r="P14" s="19" t="s">
        <v>39</v>
      </c>
      <c r="Q14" s="26"/>
      <c r="R14" s="24"/>
    </row>
    <row r="15" spans="1:18" s="67" customFormat="1" ht="26.25" customHeight="1" x14ac:dyDescent="0.25">
      <c r="A15" s="59">
        <v>4</v>
      </c>
      <c r="B15" s="60" t="s">
        <v>40</v>
      </c>
      <c r="C15" s="60">
        <v>14596323</v>
      </c>
      <c r="D15" s="62">
        <v>9</v>
      </c>
      <c r="E15" s="60">
        <v>1</v>
      </c>
      <c r="F15" s="60">
        <f>INDEX('[1]Balance(Stock Control)'!$AL:$AL,MATCH(C15,'[1]Balance(Stock Control)'!$F:$F,0))</f>
        <v>0</v>
      </c>
      <c r="G15" s="60" t="e">
        <f>INDEX('[2]Balance(Stock Control)'!$AK:$AK,MATCH(C15,'[2]Balance(Stock Control)'!$E:$E,0))</f>
        <v>#N/A</v>
      </c>
      <c r="H15" s="60" t="e">
        <f>INDEX('[3]Balance (Stock Control)'!$AJ:$AJ,MATCH(C15,'[3]Balance (Stock Control)'!$F:$F,0))</f>
        <v>#N/A</v>
      </c>
      <c r="I15" s="60" t="e">
        <f>INDEX('[4]Balance (Stock Control)'!$AJ:$AJ,MATCH(C15,'[4]Balance (Stock Control)'!$E:$E,))</f>
        <v>#N/A</v>
      </c>
      <c r="J15" s="60" t="e">
        <f>INDEX('[5]Balance(Stock Control)'!$AM:$AM,MATCH(C15,'[5]Balance(Stock Control)'!$E:$E,0))</f>
        <v>#N/A</v>
      </c>
      <c r="K15" s="63"/>
      <c r="L15" s="63">
        <v>7439500</v>
      </c>
      <c r="M15" s="63">
        <f t="shared" si="0"/>
        <v>7439500</v>
      </c>
      <c r="N15" s="60" t="s">
        <v>80</v>
      </c>
      <c r="O15" s="60" t="s">
        <v>81</v>
      </c>
      <c r="P15" s="64"/>
      <c r="Q15" s="65"/>
      <c r="R15" s="66"/>
    </row>
    <row r="16" spans="1:18" ht="26.25" customHeight="1" x14ac:dyDescent="0.25">
      <c r="A16" s="31">
        <v>5</v>
      </c>
      <c r="B16" s="27" t="s">
        <v>38</v>
      </c>
      <c r="C16" s="51">
        <v>14596316</v>
      </c>
      <c r="D16" s="13"/>
      <c r="E16" s="27">
        <v>1</v>
      </c>
      <c r="F16" s="27" t="e">
        <f>INDEX('[1]Balance(Stock Control)'!$AL:$AL,MATCH(C16,'[1]Balance(Stock Control)'!$F:$F,0))</f>
        <v>#N/A</v>
      </c>
      <c r="G16" s="51">
        <f>INDEX('[2]Balance(Stock Control)'!$AK:$AK,MATCH(C16,'[2]Balance(Stock Control)'!$E:$E,0))</f>
        <v>0</v>
      </c>
      <c r="H16" s="27" t="e">
        <f>INDEX('[3]Balance (Stock Control)'!$AJ:$AJ,MATCH(C16,'[3]Balance (Stock Control)'!$F:$F,0))</f>
        <v>#N/A</v>
      </c>
      <c r="I16" s="27" t="e">
        <f>INDEX('[4]Balance (Stock Control)'!$AJ:$AJ,MATCH(C16,'[4]Balance (Stock Control)'!$E:$E,))</f>
        <v>#N/A</v>
      </c>
      <c r="J16" s="27" t="e">
        <f>INDEX('[5]Balance(Stock Control)'!$AM:$AM,MATCH(C16,'[5]Balance(Stock Control)'!$E:$E,0))</f>
        <v>#N/A</v>
      </c>
      <c r="K16" s="47">
        <v>72000</v>
      </c>
      <c r="L16" s="47">
        <v>79200</v>
      </c>
      <c r="M16" s="47">
        <f t="shared" si="0"/>
        <v>79200</v>
      </c>
      <c r="N16" s="27" t="s">
        <v>82</v>
      </c>
      <c r="O16" s="27" t="s">
        <v>83</v>
      </c>
      <c r="P16" s="19" t="s">
        <v>41</v>
      </c>
      <c r="Q16" s="26"/>
      <c r="R16" s="24"/>
    </row>
    <row r="17" spans="1:21" ht="26.25" customHeight="1" x14ac:dyDescent="0.25">
      <c r="A17" s="31">
        <v>6</v>
      </c>
      <c r="B17" s="27" t="s">
        <v>42</v>
      </c>
      <c r="C17" s="51">
        <v>14596311</v>
      </c>
      <c r="D17" s="13"/>
      <c r="E17" s="27">
        <v>1</v>
      </c>
      <c r="F17" s="27">
        <f>INDEX('[1]Balance(Stock Control)'!$AL:$AL,MATCH(C17,'[1]Balance(Stock Control)'!$F:$F,0))</f>
        <v>0</v>
      </c>
      <c r="G17" s="51">
        <f>INDEX('[2]Balance(Stock Control)'!$AK:$AK,MATCH(C17,'[2]Balance(Stock Control)'!$E:$E,0))</f>
        <v>0</v>
      </c>
      <c r="H17" s="27" t="e">
        <f>INDEX('[3]Balance (Stock Control)'!$AJ:$AJ,MATCH(C17,'[3]Balance (Stock Control)'!$F:$F,0))</f>
        <v>#N/A</v>
      </c>
      <c r="I17" s="27" t="e">
        <f>INDEX('[4]Balance (Stock Control)'!$AJ:$AJ,MATCH(C17,'[4]Balance (Stock Control)'!$E:$E,))</f>
        <v>#N/A</v>
      </c>
      <c r="J17" s="27" t="e">
        <f>INDEX('[5]Balance(Stock Control)'!$AM:$AM,MATCH(C17,'[5]Balance(Stock Control)'!$E:$E,0))</f>
        <v>#N/A</v>
      </c>
      <c r="K17" s="47">
        <v>75000</v>
      </c>
      <c r="L17" s="47">
        <v>82500</v>
      </c>
      <c r="M17" s="47">
        <f t="shared" si="0"/>
        <v>82500</v>
      </c>
      <c r="N17" s="27" t="s">
        <v>79</v>
      </c>
      <c r="O17" s="27" t="s">
        <v>79</v>
      </c>
      <c r="P17" s="19" t="s">
        <v>43</v>
      </c>
      <c r="Q17" s="26"/>
      <c r="R17" s="24"/>
    </row>
    <row r="18" spans="1:21" s="67" customFormat="1" ht="26.25" customHeight="1" x14ac:dyDescent="0.25">
      <c r="A18" s="59">
        <v>7</v>
      </c>
      <c r="B18" s="60" t="s">
        <v>42</v>
      </c>
      <c r="C18" s="60">
        <v>14600785</v>
      </c>
      <c r="D18" s="62"/>
      <c r="E18" s="60">
        <v>1</v>
      </c>
      <c r="F18" s="60">
        <f>INDEX('[1]Balance(Stock Control)'!$AL:$AL,MATCH(C18,'[1]Balance(Stock Control)'!$F:$F,0))</f>
        <v>0</v>
      </c>
      <c r="G18" s="60">
        <f>INDEX('[2]Balance(Stock Control)'!$AK:$AK,MATCH(C18,'[2]Balance(Stock Control)'!$E:$E,0))</f>
        <v>2</v>
      </c>
      <c r="H18" s="60" t="e">
        <f>INDEX('[3]Balance (Stock Control)'!$AJ:$AJ,MATCH(C18,'[3]Balance (Stock Control)'!$F:$F,0))</f>
        <v>#N/A</v>
      </c>
      <c r="I18" s="60" t="e">
        <f>INDEX('[4]Balance (Stock Control)'!$AJ:$AJ,MATCH(C18,'[4]Balance (Stock Control)'!$E:$E,))</f>
        <v>#N/A</v>
      </c>
      <c r="J18" s="60" t="e">
        <f>INDEX('[5]Balance(Stock Control)'!$AM:$AM,MATCH(C18,'[5]Balance(Stock Control)'!$E:$E,0))</f>
        <v>#N/A</v>
      </c>
      <c r="K18" s="60"/>
      <c r="L18" s="63">
        <v>1226526.8399999999</v>
      </c>
      <c r="M18" s="63">
        <f t="shared" si="0"/>
        <v>1226526.8399999999</v>
      </c>
      <c r="N18" s="60" t="s">
        <v>74</v>
      </c>
      <c r="O18" s="60" t="s">
        <v>75</v>
      </c>
      <c r="P18" s="64" t="s">
        <v>44</v>
      </c>
      <c r="Q18" s="65"/>
      <c r="R18" s="66"/>
    </row>
    <row r="19" spans="1:21" ht="26.25" customHeight="1" x14ac:dyDescent="0.25">
      <c r="A19" s="31">
        <v>8</v>
      </c>
      <c r="B19" s="27" t="s">
        <v>30</v>
      </c>
      <c r="C19" s="27">
        <v>14601385</v>
      </c>
      <c r="D19" s="13"/>
      <c r="E19" s="27">
        <v>1</v>
      </c>
      <c r="F19" s="27">
        <f>INDEX('[1]Balance(Stock Control)'!$AL:$AL,MATCH(C19,'[1]Balance(Stock Control)'!$F:$F,0))</f>
        <v>0</v>
      </c>
      <c r="G19" s="51">
        <f>INDEX('[2]Balance(Stock Control)'!$AK:$AK,MATCH(C19,'[2]Balance(Stock Control)'!$E:$E,0))</f>
        <v>8</v>
      </c>
      <c r="H19" s="27" t="e">
        <f>INDEX('[3]Balance (Stock Control)'!$AJ:$AJ,MATCH(C19,'[3]Balance (Stock Control)'!$F:$F,0))</f>
        <v>#N/A</v>
      </c>
      <c r="I19" s="27" t="e">
        <f>INDEX('[4]Balance (Stock Control)'!$AJ:$AJ,MATCH(C19,'[4]Balance (Stock Control)'!$E:$E,))</f>
        <v>#N/A</v>
      </c>
      <c r="J19" s="27" t="e">
        <f>INDEX('[5]Balance(Stock Control)'!$AM:$AM,MATCH(C19,'[5]Balance(Stock Control)'!$E:$E,0))</f>
        <v>#N/A</v>
      </c>
      <c r="K19" s="27"/>
      <c r="L19" s="47">
        <v>353172.20399999997</v>
      </c>
      <c r="M19" s="47">
        <f t="shared" si="0"/>
        <v>353172.20399999997</v>
      </c>
      <c r="N19" s="27" t="s">
        <v>74</v>
      </c>
      <c r="O19" s="27" t="s">
        <v>75</v>
      </c>
      <c r="P19" s="19"/>
      <c r="Q19" s="26"/>
      <c r="R19" s="24"/>
    </row>
    <row r="20" spans="1:21" ht="26.25" customHeight="1" x14ac:dyDescent="0.25">
      <c r="A20" s="31">
        <v>9</v>
      </c>
      <c r="B20" s="27" t="s">
        <v>32</v>
      </c>
      <c r="C20" s="51" t="s">
        <v>45</v>
      </c>
      <c r="D20" s="13"/>
      <c r="E20" s="27">
        <v>2</v>
      </c>
      <c r="F20" s="27">
        <f>INDEX('[1]Balance(Stock Control)'!$AL:$AL,MATCH(C20,'[1]Balance(Stock Control)'!$F:$F,0))</f>
        <v>0</v>
      </c>
      <c r="G20" s="51">
        <f>INDEX('[2]Balance(Stock Control)'!$AK:$AK,MATCH(C20,'[2]Balance(Stock Control)'!$E:$E,0))</f>
        <v>0</v>
      </c>
      <c r="H20" s="27" t="e">
        <f>INDEX('[3]Balance (Stock Control)'!$AJ:$AJ,MATCH(C20,'[3]Balance (Stock Control)'!$F:$F,0))</f>
        <v>#N/A</v>
      </c>
      <c r="I20" s="27" t="e">
        <f>INDEX('[4]Balance (Stock Control)'!$AJ:$AJ,MATCH(C20,'[4]Balance (Stock Control)'!$E:$E,))</f>
        <v>#N/A</v>
      </c>
      <c r="J20" s="27" t="e">
        <f>INDEX('[5]Balance(Stock Control)'!$AM:$AM,MATCH(C20,'[5]Balance(Stock Control)'!$E:$E,0))</f>
        <v>#N/A</v>
      </c>
      <c r="K20" s="47">
        <v>3500</v>
      </c>
      <c r="L20" s="47">
        <v>3850.0000000000005</v>
      </c>
      <c r="M20" s="47">
        <f t="shared" si="0"/>
        <v>7700.0000000000009</v>
      </c>
      <c r="N20" s="27" t="s">
        <v>79</v>
      </c>
      <c r="O20" s="27" t="s">
        <v>79</v>
      </c>
      <c r="P20" s="19" t="s">
        <v>46</v>
      </c>
      <c r="Q20" s="26"/>
      <c r="R20" s="24"/>
    </row>
    <row r="21" spans="1:21" ht="26.25" customHeight="1" x14ac:dyDescent="0.25">
      <c r="A21" s="31">
        <v>10</v>
      </c>
      <c r="B21" s="27" t="s">
        <v>47</v>
      </c>
      <c r="C21" s="27" t="s">
        <v>48</v>
      </c>
      <c r="D21" s="13"/>
      <c r="E21" s="27">
        <v>1</v>
      </c>
      <c r="F21" s="27" t="e">
        <f>INDEX('[1]Balance(Stock Control)'!$AL:$AL,MATCH(C21,'[1]Balance(Stock Control)'!$F:$F,0))</f>
        <v>#N/A</v>
      </c>
      <c r="G21" s="51" t="e">
        <f>INDEX('[2]Balance(Stock Control)'!$AK:$AK,MATCH(C21,'[2]Balance(Stock Control)'!$E:$E,0))</f>
        <v>#N/A</v>
      </c>
      <c r="H21" s="27" t="e">
        <f>INDEX('[3]Balance (Stock Control)'!$AJ:$AJ,MATCH(C21,'[3]Balance (Stock Control)'!$F:$F,0))</f>
        <v>#N/A</v>
      </c>
      <c r="I21" s="27" t="e">
        <f>INDEX('[4]Balance (Stock Control)'!$AJ:$AJ,MATCH(C21,'[4]Balance (Stock Control)'!$E:$E,))</f>
        <v>#N/A</v>
      </c>
      <c r="J21" s="27" t="e">
        <f>INDEX('[5]Balance(Stock Control)'!$AM:$AM,MATCH(C21,'[5]Balance(Stock Control)'!$E:$E,0))</f>
        <v>#N/A</v>
      </c>
      <c r="K21" s="27">
        <v>30000</v>
      </c>
      <c r="L21" s="47">
        <v>33000</v>
      </c>
      <c r="M21" s="47">
        <f t="shared" si="0"/>
        <v>33000</v>
      </c>
      <c r="N21" s="27" t="s">
        <v>79</v>
      </c>
      <c r="O21" s="27" t="s">
        <v>79</v>
      </c>
      <c r="P21" s="19" t="s">
        <v>49</v>
      </c>
      <c r="Q21" s="26"/>
      <c r="R21" s="24"/>
    </row>
    <row r="22" spans="1:21" ht="26.25" customHeight="1" x14ac:dyDescent="0.25">
      <c r="A22" s="31">
        <v>11</v>
      </c>
      <c r="B22" s="27" t="s">
        <v>50</v>
      </c>
      <c r="C22" s="27" t="s">
        <v>51</v>
      </c>
      <c r="D22" s="13"/>
      <c r="E22" s="27">
        <v>1</v>
      </c>
      <c r="F22" s="27">
        <f>INDEX('[1]Balance(Stock Control)'!$AL:$AL,MATCH(C22,'[1]Balance(Stock Control)'!$F:$F,0))</f>
        <v>0</v>
      </c>
      <c r="G22" s="51">
        <f>INDEX('[2]Balance(Stock Control)'!$AK:$AK,MATCH(C22,'[2]Balance(Stock Control)'!$E:$E,0))</f>
        <v>4</v>
      </c>
      <c r="H22" s="27" t="e">
        <f>INDEX('[3]Balance (Stock Control)'!$AJ:$AJ,MATCH(C22,'[3]Balance (Stock Control)'!$F:$F,0))</f>
        <v>#N/A</v>
      </c>
      <c r="I22" s="27" t="e">
        <f>INDEX('[4]Balance (Stock Control)'!$AJ:$AJ,MATCH(C22,'[4]Balance (Stock Control)'!$E:$E,))</f>
        <v>#N/A</v>
      </c>
      <c r="J22" s="27" t="e">
        <f>INDEX('[5]Balance(Stock Control)'!$AM:$AM,MATCH(C22,'[5]Balance(Stock Control)'!$E:$E,0))</f>
        <v>#N/A</v>
      </c>
      <c r="K22" s="27"/>
      <c r="L22" s="47">
        <v>17056.116000000002</v>
      </c>
      <c r="M22" s="47">
        <f t="shared" si="0"/>
        <v>17056.116000000002</v>
      </c>
      <c r="N22" s="27" t="s">
        <v>74</v>
      </c>
      <c r="O22" s="27" t="s">
        <v>75</v>
      </c>
      <c r="P22" s="19" t="s">
        <v>52</v>
      </c>
      <c r="Q22" s="26"/>
      <c r="R22" s="24"/>
    </row>
    <row r="23" spans="1:21" ht="26.25" customHeight="1" x14ac:dyDescent="0.25">
      <c r="A23" s="31">
        <v>12</v>
      </c>
      <c r="B23" s="27" t="s">
        <v>53</v>
      </c>
      <c r="C23" s="27">
        <v>14547278</v>
      </c>
      <c r="D23" s="13"/>
      <c r="E23" s="27">
        <v>1</v>
      </c>
      <c r="F23" s="27">
        <f>INDEX('[1]Balance(Stock Control)'!$AL:$AL,MATCH(C23,'[1]Balance(Stock Control)'!$F:$F,0))</f>
        <v>0</v>
      </c>
      <c r="G23" s="51">
        <f>INDEX('[2]Balance(Stock Control)'!$AK:$AK,MATCH(C23,'[2]Balance(Stock Control)'!$E:$E,0))</f>
        <v>0</v>
      </c>
      <c r="H23" s="27" t="e">
        <f>INDEX('[3]Balance (Stock Control)'!$AJ:$AJ,MATCH(C23,'[3]Balance (Stock Control)'!$F:$F,0))</f>
        <v>#N/A</v>
      </c>
      <c r="I23" s="27" t="e">
        <f>INDEX('[4]Balance (Stock Control)'!$AJ:$AJ,MATCH(C23,'[4]Balance (Stock Control)'!$E:$E,))</f>
        <v>#N/A</v>
      </c>
      <c r="J23" s="27" t="e">
        <f>INDEX('[5]Balance(Stock Control)'!$AM:$AM,MATCH(C23,'[5]Balance(Stock Control)'!$E:$E,0))</f>
        <v>#N/A</v>
      </c>
      <c r="K23" s="47">
        <v>40000</v>
      </c>
      <c r="L23" s="47">
        <v>44000</v>
      </c>
      <c r="M23" s="47">
        <f t="shared" si="0"/>
        <v>44000</v>
      </c>
      <c r="N23" s="27" t="s">
        <v>84</v>
      </c>
      <c r="O23" s="27" t="s">
        <v>83</v>
      </c>
      <c r="P23" s="19" t="s">
        <v>54</v>
      </c>
      <c r="Q23" s="26"/>
      <c r="R23" s="24"/>
    </row>
    <row r="24" spans="1:21" ht="26.25" customHeight="1" x14ac:dyDescent="0.25">
      <c r="A24" s="31">
        <v>13</v>
      </c>
      <c r="B24" s="27" t="s">
        <v>55</v>
      </c>
      <c r="C24" s="27" t="s">
        <v>78</v>
      </c>
      <c r="D24" s="13"/>
      <c r="E24" s="27">
        <v>3</v>
      </c>
      <c r="F24" s="27">
        <f>INDEX('[1]Balance(Stock Control)'!$AL:$AL,MATCH(C24,'[1]Balance(Stock Control)'!$F:$F,0))</f>
        <v>0</v>
      </c>
      <c r="G24" s="51">
        <f>INDEX('[2]Balance(Stock Control)'!$AK:$AK,MATCH(C24,'[2]Balance(Stock Control)'!$E:$E,0))</f>
        <v>8</v>
      </c>
      <c r="H24" s="27" t="e">
        <f>INDEX('[3]Balance (Stock Control)'!$AJ:$AJ,MATCH(C24,'[3]Balance (Stock Control)'!$F:$F,0))</f>
        <v>#N/A</v>
      </c>
      <c r="I24" s="27" t="e">
        <f>INDEX('[4]Balance (Stock Control)'!$AJ:$AJ,MATCH(C24,'[4]Balance (Stock Control)'!$E:$E,))</f>
        <v>#N/A</v>
      </c>
      <c r="J24" s="27" t="e">
        <f>INDEX('[5]Balance(Stock Control)'!$AM:$AM,MATCH(C24,'[5]Balance(Stock Control)'!$E:$E,0))</f>
        <v>#N/A</v>
      </c>
      <c r="K24" s="27"/>
      <c r="L24" s="47">
        <v>102918.81600000001</v>
      </c>
      <c r="M24" s="47">
        <f t="shared" si="0"/>
        <v>308756.44800000003</v>
      </c>
      <c r="N24" s="27" t="s">
        <v>74</v>
      </c>
      <c r="O24" s="27" t="s">
        <v>75</v>
      </c>
      <c r="P24" s="19" t="s">
        <v>57</v>
      </c>
      <c r="Q24" s="26"/>
      <c r="R24" s="24"/>
    </row>
    <row r="25" spans="1:21" ht="26.25" customHeight="1" x14ac:dyDescent="0.25">
      <c r="A25" s="18">
        <v>14</v>
      </c>
      <c r="B25" s="33" t="s">
        <v>58</v>
      </c>
      <c r="C25" s="33">
        <v>949329</v>
      </c>
      <c r="D25" s="34"/>
      <c r="E25" s="33">
        <v>1</v>
      </c>
      <c r="F25" s="51">
        <v>1</v>
      </c>
      <c r="G25" s="51" t="e">
        <f>INDEX('[2]Balance(Stock Control)'!$AK:$AK,MATCH(C25,'[2]Balance(Stock Control)'!$E:$E,0))</f>
        <v>#N/A</v>
      </c>
      <c r="H25" s="27" t="e">
        <f>INDEX('[3]Balance (Stock Control)'!$AJ:$AJ,MATCH(C25,'[3]Balance (Stock Control)'!$F:$F,0))</f>
        <v>#N/A</v>
      </c>
      <c r="I25" s="27" t="e">
        <f>INDEX('[4]Balance (Stock Control)'!$AJ:$AJ,MATCH(C25,'[4]Balance (Stock Control)'!$E:$E,))</f>
        <v>#N/A</v>
      </c>
      <c r="J25" s="27" t="e">
        <f>INDEX('[5]Balance(Stock Control)'!$AM:$AM,MATCH(C25,'[5]Balance(Stock Control)'!$E:$E,0))</f>
        <v>#N/A</v>
      </c>
      <c r="K25" s="48"/>
      <c r="L25" s="48">
        <v>2841.7331250000002</v>
      </c>
      <c r="M25" s="47">
        <f t="shared" si="0"/>
        <v>2841.7331250000002</v>
      </c>
      <c r="N25" s="33" t="s">
        <v>80</v>
      </c>
      <c r="O25" s="33" t="s">
        <v>75</v>
      </c>
      <c r="P25" s="35" t="s">
        <v>59</v>
      </c>
      <c r="Q25" s="26"/>
      <c r="R25" s="24"/>
    </row>
    <row r="26" spans="1:21" s="41" customFormat="1" ht="26.25" customHeight="1" x14ac:dyDescent="0.25">
      <c r="A26" s="31">
        <v>15</v>
      </c>
      <c r="B26" s="27" t="s">
        <v>38</v>
      </c>
      <c r="C26" s="27">
        <v>14596315</v>
      </c>
      <c r="D26" s="13"/>
      <c r="E26" s="27">
        <v>1</v>
      </c>
      <c r="F26" s="27">
        <f>INDEX('[1]Balance(Stock Control)'!$AL:$AL,MATCH(C26,'[1]Balance(Stock Control)'!$F:$F,0))</f>
        <v>0</v>
      </c>
      <c r="G26" s="51">
        <f>INDEX('[2]Balance(Stock Control)'!$AK:$AK,MATCH(C26,'[2]Balance(Stock Control)'!$E:$E,0))</f>
        <v>0</v>
      </c>
      <c r="H26" s="27" t="e">
        <f>INDEX('[3]Balance (Stock Control)'!$AJ:$AJ,MATCH(C26,'[3]Balance (Stock Control)'!$F:$F,0))</f>
        <v>#N/A</v>
      </c>
      <c r="I26" s="27" t="e">
        <f>INDEX('[4]Balance (Stock Control)'!$AJ:$AJ,MATCH(C26,'[4]Balance (Stock Control)'!$E:$E,))</f>
        <v>#N/A</v>
      </c>
      <c r="J26" s="27" t="e">
        <f>INDEX('[5]Balance(Stock Control)'!$AM:$AM,MATCH(C26,'[5]Balance(Stock Control)'!$E:$E,0))</f>
        <v>#N/A</v>
      </c>
      <c r="K26" s="47">
        <v>265000</v>
      </c>
      <c r="L26" s="47">
        <v>291500</v>
      </c>
      <c r="M26" s="47">
        <f t="shared" si="0"/>
        <v>291500</v>
      </c>
      <c r="N26" s="27" t="s">
        <v>79</v>
      </c>
      <c r="O26" s="27" t="s">
        <v>79</v>
      </c>
      <c r="P26" s="19" t="s">
        <v>60</v>
      </c>
      <c r="Q26" s="40"/>
    </row>
    <row r="27" spans="1:21" s="24" customFormat="1" ht="30.75" customHeight="1" x14ac:dyDescent="0.25">
      <c r="A27" s="36"/>
      <c r="B27" s="37"/>
      <c r="C27" s="37"/>
      <c r="D27" s="38"/>
      <c r="E27" s="37"/>
      <c r="F27" s="37"/>
      <c r="G27" s="52"/>
      <c r="H27" s="37"/>
      <c r="I27" s="37"/>
      <c r="J27" s="37"/>
      <c r="K27" s="49"/>
      <c r="L27" s="47" t="s">
        <v>73</v>
      </c>
      <c r="M27" s="47">
        <f>SUM(M12:M26)</f>
        <v>15541647.604114583</v>
      </c>
      <c r="N27" s="69"/>
      <c r="O27" s="37"/>
      <c r="P27" s="39"/>
      <c r="Q27" s="26"/>
    </row>
    <row r="28" spans="1:21" ht="101.25" customHeight="1" x14ac:dyDescent="0.25">
      <c r="A28" s="81" t="s">
        <v>61</v>
      </c>
      <c r="B28" s="82"/>
      <c r="C28" s="82"/>
      <c r="D28" s="82"/>
      <c r="E28" s="82"/>
      <c r="F28" s="82"/>
      <c r="G28" s="82"/>
      <c r="H28" s="82"/>
      <c r="I28" s="82"/>
      <c r="J28" s="82"/>
      <c r="K28" s="83"/>
      <c r="L28" s="83"/>
      <c r="M28" s="83"/>
      <c r="N28" s="82"/>
      <c r="O28" s="82"/>
      <c r="P28" s="82"/>
      <c r="U28" s="21" t="s">
        <v>63</v>
      </c>
    </row>
    <row r="32" spans="1:21" x14ac:dyDescent="0.25">
      <c r="B32" s="53" t="s">
        <v>86</v>
      </c>
      <c r="C32" s="54">
        <v>45131</v>
      </c>
    </row>
    <row r="33" spans="2:3" x14ac:dyDescent="0.25">
      <c r="B33" s="53" t="s">
        <v>87</v>
      </c>
      <c r="C33" s="54">
        <v>45135</v>
      </c>
    </row>
    <row r="34" spans="2:3" x14ac:dyDescent="0.25">
      <c r="B34" s="53" t="s">
        <v>88</v>
      </c>
      <c r="C34" s="55"/>
    </row>
  </sheetData>
  <autoFilter ref="A11:R28"/>
  <mergeCells count="3">
    <mergeCell ref="E1:P1"/>
    <mergeCell ref="E2:P2"/>
    <mergeCell ref="A28:P28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showGridLines="0" topLeftCell="A12" zoomScaleNormal="100" workbookViewId="0">
      <selection activeCell="M12" sqref="M12"/>
    </sheetView>
  </sheetViews>
  <sheetFormatPr defaultRowHeight="15" x14ac:dyDescent="0.25"/>
  <cols>
    <col min="1" max="1" width="4" style="21" customWidth="1"/>
    <col min="2" max="2" width="28.7109375" style="21" customWidth="1"/>
    <col min="3" max="3" width="22.140625" style="21" bestFit="1" customWidth="1"/>
    <col min="4" max="4" width="14.5703125" style="11" customWidth="1"/>
    <col min="5" max="5" width="9.140625" style="11" customWidth="1"/>
    <col min="6" max="6" width="11.85546875" style="11" hidden="1" customWidth="1"/>
    <col min="7" max="7" width="11.85546875" style="23" hidden="1" customWidth="1"/>
    <col min="8" max="10" width="11.85546875" style="11" hidden="1" customWidth="1"/>
    <col min="11" max="11" width="11.85546875" style="50" hidden="1" customWidth="1"/>
    <col min="12" max="12" width="14.28515625" style="50" bestFit="1" customWidth="1"/>
    <col min="13" max="13" width="14.85546875" style="50" bestFit="1" customWidth="1"/>
    <col min="14" max="14" width="13.5703125" style="11" customWidth="1"/>
    <col min="15" max="15" width="19.42578125" style="11" bestFit="1" customWidth="1"/>
    <col min="16" max="16" width="41.5703125" style="21" customWidth="1"/>
    <col min="17" max="16384" width="9.140625" style="21"/>
  </cols>
  <sheetData>
    <row r="1" spans="1:18" ht="17.25" customHeight="1" x14ac:dyDescent="0.25">
      <c r="A1" s="20" t="s">
        <v>3</v>
      </c>
      <c r="B1" s="1"/>
      <c r="C1" s="56" t="s">
        <v>22</v>
      </c>
      <c r="D1" s="2"/>
      <c r="E1" s="74"/>
      <c r="F1" s="74"/>
      <c r="G1" s="74"/>
      <c r="H1" s="74"/>
      <c r="I1" s="74"/>
      <c r="J1" s="74"/>
      <c r="K1" s="80"/>
      <c r="L1" s="80"/>
      <c r="M1" s="80"/>
      <c r="N1" s="74"/>
      <c r="O1" s="74"/>
      <c r="P1" s="74"/>
    </row>
    <row r="2" spans="1:18" ht="15.75" customHeight="1" x14ac:dyDescent="0.25">
      <c r="A2" s="20" t="s">
        <v>14</v>
      </c>
      <c r="B2" s="1"/>
      <c r="C2" s="22" t="s">
        <v>31</v>
      </c>
      <c r="D2" s="2"/>
      <c r="E2" s="74"/>
      <c r="F2" s="74"/>
      <c r="G2" s="74"/>
      <c r="H2" s="74"/>
      <c r="I2" s="74"/>
      <c r="J2" s="74"/>
      <c r="K2" s="80"/>
      <c r="L2" s="80"/>
      <c r="M2" s="80"/>
      <c r="N2" s="74"/>
      <c r="O2" s="74"/>
      <c r="P2" s="75"/>
    </row>
    <row r="3" spans="1:18" ht="15.75" customHeight="1" x14ac:dyDescent="0.25">
      <c r="A3" s="20" t="s">
        <v>4</v>
      </c>
      <c r="B3" s="56"/>
      <c r="C3" s="22">
        <v>18976</v>
      </c>
      <c r="D3" s="2"/>
      <c r="E3" s="56"/>
      <c r="F3" s="56"/>
      <c r="G3" s="56"/>
      <c r="H3" s="56"/>
      <c r="I3" s="56"/>
      <c r="J3" s="56"/>
      <c r="K3" s="68"/>
      <c r="L3" s="58"/>
      <c r="M3" s="58"/>
      <c r="N3" s="56"/>
      <c r="O3" s="56"/>
    </row>
    <row r="4" spans="1:18" ht="15.75" customHeight="1" x14ac:dyDescent="0.25">
      <c r="A4" s="20" t="s">
        <v>5</v>
      </c>
      <c r="B4" s="56"/>
      <c r="C4" s="22" t="s">
        <v>28</v>
      </c>
      <c r="D4" s="2"/>
      <c r="E4" s="3"/>
      <c r="F4" s="3"/>
      <c r="G4" s="3"/>
      <c r="H4" s="3"/>
      <c r="I4" s="3"/>
      <c r="J4" s="3"/>
      <c r="K4" s="44"/>
      <c r="L4" s="44"/>
      <c r="M4" s="44"/>
      <c r="N4" s="3"/>
      <c r="O4" s="3"/>
    </row>
    <row r="5" spans="1:18" ht="15.75" x14ac:dyDescent="0.25">
      <c r="A5" s="20" t="s">
        <v>6</v>
      </c>
      <c r="B5" s="56"/>
      <c r="C5" s="56" t="s">
        <v>22</v>
      </c>
      <c r="D5" s="23"/>
      <c r="E5" s="3"/>
      <c r="F5" s="3"/>
      <c r="G5" s="3"/>
      <c r="H5" s="3"/>
      <c r="I5" s="3"/>
      <c r="J5" s="3"/>
      <c r="K5" s="44"/>
      <c r="L5" s="44"/>
      <c r="M5" s="44"/>
      <c r="N5" s="3"/>
      <c r="O5" s="3"/>
    </row>
    <row r="6" spans="1:18" ht="15.75" x14ac:dyDescent="0.25">
      <c r="A6" s="20" t="s">
        <v>10</v>
      </c>
      <c r="B6" s="56"/>
      <c r="C6" s="56" t="s">
        <v>34</v>
      </c>
      <c r="D6" s="23"/>
      <c r="E6" s="3"/>
      <c r="F6" s="3"/>
      <c r="G6" s="3"/>
      <c r="H6" s="3"/>
      <c r="I6" s="3"/>
      <c r="J6" s="3"/>
      <c r="K6" s="44"/>
      <c r="L6" s="44"/>
      <c r="M6" s="44"/>
      <c r="N6" s="3"/>
      <c r="O6" s="3"/>
    </row>
    <row r="7" spans="1:18" ht="15.75" x14ac:dyDescent="0.25">
      <c r="A7" s="20" t="s">
        <v>13</v>
      </c>
      <c r="B7" s="56"/>
      <c r="C7" s="56" t="s">
        <v>33</v>
      </c>
      <c r="D7" s="23"/>
      <c r="E7" s="3"/>
      <c r="F7" s="3"/>
      <c r="G7" s="3"/>
      <c r="H7" s="3"/>
      <c r="I7" s="3"/>
      <c r="J7" s="3"/>
      <c r="K7" s="44"/>
      <c r="L7" s="44"/>
      <c r="M7" s="44"/>
      <c r="N7" s="3"/>
      <c r="O7" s="3"/>
    </row>
    <row r="8" spans="1:18" ht="15.75" x14ac:dyDescent="0.25">
      <c r="A8" s="20" t="s">
        <v>11</v>
      </c>
      <c r="B8" s="56"/>
      <c r="C8" s="22" t="s">
        <v>29</v>
      </c>
      <c r="D8" s="23"/>
      <c r="E8" s="3"/>
      <c r="F8" s="3"/>
      <c r="G8" s="3"/>
      <c r="H8" s="3"/>
      <c r="I8" s="3"/>
      <c r="J8" s="3"/>
      <c r="K8" s="44"/>
      <c r="L8" s="44"/>
      <c r="M8" s="44"/>
      <c r="N8" s="3"/>
      <c r="O8" s="3"/>
    </row>
    <row r="9" spans="1:18" ht="15.75" x14ac:dyDescent="0.25">
      <c r="A9" s="20" t="s">
        <v>12</v>
      </c>
      <c r="B9" s="56"/>
      <c r="C9" s="22" t="s">
        <v>35</v>
      </c>
      <c r="D9" s="23"/>
      <c r="E9" s="3"/>
      <c r="F9" s="3"/>
      <c r="G9" s="3"/>
      <c r="H9" s="3"/>
      <c r="I9" s="3"/>
      <c r="J9" s="3"/>
      <c r="K9" s="44"/>
      <c r="L9" s="44"/>
      <c r="M9" s="44"/>
      <c r="N9" s="3"/>
      <c r="O9" s="3"/>
    </row>
    <row r="10" spans="1:18" ht="15.75" x14ac:dyDescent="0.25">
      <c r="A10" s="1"/>
      <c r="B10" s="56"/>
      <c r="C10" s="56"/>
      <c r="D10" s="23"/>
      <c r="E10" s="23"/>
      <c r="F10" s="23" t="s">
        <v>76</v>
      </c>
      <c r="G10" s="23" t="s">
        <v>76</v>
      </c>
      <c r="H10" s="23"/>
      <c r="I10" s="23" t="s">
        <v>76</v>
      </c>
      <c r="J10" s="23"/>
      <c r="K10" s="45"/>
      <c r="L10" s="45"/>
      <c r="M10" s="45"/>
      <c r="N10" s="23"/>
      <c r="O10" s="23"/>
      <c r="Q10" s="24"/>
      <c r="R10" s="24"/>
    </row>
    <row r="11" spans="1:18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8" t="s">
        <v>2</v>
      </c>
      <c r="F11" s="18" t="s">
        <v>64</v>
      </c>
      <c r="G11" s="6" t="s">
        <v>65</v>
      </c>
      <c r="H11" s="18" t="s">
        <v>66</v>
      </c>
      <c r="I11" s="18" t="s">
        <v>67</v>
      </c>
      <c r="J11" s="18" t="s">
        <v>68</v>
      </c>
      <c r="K11" s="46"/>
      <c r="L11" s="46" t="s">
        <v>69</v>
      </c>
      <c r="M11" s="46" t="s">
        <v>70</v>
      </c>
      <c r="N11" s="18" t="s">
        <v>71</v>
      </c>
      <c r="O11" s="18" t="s">
        <v>72</v>
      </c>
      <c r="P11" s="6" t="s">
        <v>9</v>
      </c>
      <c r="Q11" s="25"/>
      <c r="R11" s="24"/>
    </row>
    <row r="12" spans="1:18" s="67" customFormat="1" ht="26.25" customHeight="1" x14ac:dyDescent="0.25">
      <c r="A12" s="59">
        <v>1</v>
      </c>
      <c r="B12" s="60" t="s">
        <v>36</v>
      </c>
      <c r="C12" s="61" t="s">
        <v>90</v>
      </c>
      <c r="D12" s="62">
        <v>14596319</v>
      </c>
      <c r="E12" s="60">
        <v>1</v>
      </c>
      <c r="F12" s="60" t="e">
        <f>INDEX('[1]Balance(Stock Control)'!$AL:$AL,MATCH(C12,'[1]Balance(Stock Control)'!$F:$F,0))</f>
        <v>#N/A</v>
      </c>
      <c r="G12" s="60">
        <f>INDEX('[2]Balance(Stock Control)'!$AK:$AK,MATCH(C12,'[2]Balance(Stock Control)'!$E:$E,0))</f>
        <v>5</v>
      </c>
      <c r="H12" s="60" t="e">
        <f>INDEX('[3]Balance (Stock Control)'!$AJ:$AJ,MATCH(C12,'[3]Balance (Stock Control)'!$F:$F,0))</f>
        <v>#N/A</v>
      </c>
      <c r="I12" s="60" t="e">
        <f>INDEX('[4]Balance (Stock Control)'!$AJ:$AJ,MATCH(C12,'[4]Balance (Stock Control)'!$E:$E,))</f>
        <v>#N/A</v>
      </c>
      <c r="J12" s="60" t="e">
        <f>INDEX('[5]Balance(Stock Control)'!$AM:$AM,MATCH(C12,'[5]Balance(Stock Control)'!$E:$E,0))</f>
        <v>#N/A</v>
      </c>
      <c r="K12" s="63">
        <v>750000</v>
      </c>
      <c r="L12" s="63">
        <v>1019203.9199999999</v>
      </c>
      <c r="M12" s="63">
        <f>L12*E12</f>
        <v>1019203.9199999999</v>
      </c>
      <c r="N12" s="60" t="s">
        <v>92</v>
      </c>
      <c r="O12" s="60" t="s">
        <v>75</v>
      </c>
      <c r="P12" s="64" t="s">
        <v>89</v>
      </c>
      <c r="Q12" s="65"/>
      <c r="R12" s="66"/>
    </row>
    <row r="13" spans="1:18" s="67" customFormat="1" ht="26.25" customHeight="1" x14ac:dyDescent="0.25">
      <c r="A13" s="59">
        <v>2</v>
      </c>
      <c r="B13" s="60" t="s">
        <v>37</v>
      </c>
      <c r="C13" s="60" t="s">
        <v>91</v>
      </c>
      <c r="D13" s="62">
        <v>14596318</v>
      </c>
      <c r="E13" s="60">
        <v>1</v>
      </c>
      <c r="F13" s="60" t="e">
        <f>INDEX('[1]Balance(Stock Control)'!$AL:$AL,MATCH(C13,'[1]Balance(Stock Control)'!$F:$F,0))</f>
        <v>#N/A</v>
      </c>
      <c r="G13" s="60">
        <f>INDEX('[2]Balance(Stock Control)'!$AK:$AK,MATCH(C13,'[2]Balance(Stock Control)'!$E:$E,0))</f>
        <v>4</v>
      </c>
      <c r="H13" s="60" t="e">
        <f>INDEX('[3]Balance (Stock Control)'!$AJ:$AJ,MATCH(C13,'[3]Balance (Stock Control)'!$F:$F,0))</f>
        <v>#N/A</v>
      </c>
      <c r="I13" s="60" t="e">
        <f>INDEX('[4]Balance (Stock Control)'!$AJ:$AJ,MATCH(C13,'[4]Balance (Stock Control)'!$E:$E,))</f>
        <v>#N/A</v>
      </c>
      <c r="J13" s="60" t="e">
        <f>INDEX('[5]Balance(Stock Control)'!$AM:$AM,MATCH(C13,'[5]Balance(Stock Control)'!$E:$E,0))</f>
        <v>#N/A</v>
      </c>
      <c r="K13" s="63">
        <v>110000</v>
      </c>
      <c r="L13" s="63">
        <v>222264</v>
      </c>
      <c r="M13" s="63">
        <f t="shared" ref="M13:M26" si="0">L13*E13</f>
        <v>222264</v>
      </c>
      <c r="N13" s="60" t="s">
        <v>85</v>
      </c>
      <c r="O13" s="60" t="s">
        <v>75</v>
      </c>
      <c r="P13" s="64" t="s">
        <v>38</v>
      </c>
      <c r="Q13" s="65"/>
      <c r="R13" s="66"/>
    </row>
    <row r="14" spans="1:18" ht="26.25" customHeight="1" x14ac:dyDescent="0.25">
      <c r="A14" s="57">
        <v>3</v>
      </c>
      <c r="B14" s="27" t="s">
        <v>38</v>
      </c>
      <c r="C14" s="27" t="s">
        <v>77</v>
      </c>
      <c r="D14" s="13">
        <v>14596317</v>
      </c>
      <c r="E14" s="27">
        <v>1</v>
      </c>
      <c r="F14" s="27" t="e">
        <f>INDEX('[1]Balance(Stock Control)'!$AL:$AL,MATCH(C14,'[1]Balance(Stock Control)'!$F:$F,0))</f>
        <v>#N/A</v>
      </c>
      <c r="G14" s="51">
        <f>INDEX('[2]Balance(Stock Control)'!$AK:$AK,MATCH(C14,'[2]Balance(Stock Control)'!$E:$E,0))</f>
        <v>3</v>
      </c>
      <c r="H14" s="27" t="e">
        <f>INDEX('[3]Balance (Stock Control)'!$AJ:$AJ,MATCH(C14,'[3]Balance (Stock Control)'!$F:$F,0))</f>
        <v>#N/A</v>
      </c>
      <c r="I14" s="27" t="e">
        <f>INDEX('[4]Balance (Stock Control)'!$AJ:$AJ,MATCH(C14,'[4]Balance (Stock Control)'!$E:$E,))</f>
        <v>#N/A</v>
      </c>
      <c r="J14" s="27" t="e">
        <f>INDEX('[5]Balance(Stock Control)'!$AM:$AM,MATCH(C14,'[5]Balance(Stock Control)'!$E:$E,0))</f>
        <v>#N/A</v>
      </c>
      <c r="K14" s="47"/>
      <c r="L14" s="47">
        <v>119509.23600000002</v>
      </c>
      <c r="M14" s="47">
        <f t="shared" si="0"/>
        <v>119509.23600000002</v>
      </c>
      <c r="N14" s="27" t="s">
        <v>85</v>
      </c>
      <c r="O14" s="27" t="s">
        <v>75</v>
      </c>
      <c r="P14" s="19" t="s">
        <v>39</v>
      </c>
      <c r="Q14" s="26"/>
      <c r="R14" s="24"/>
    </row>
    <row r="15" spans="1:18" s="67" customFormat="1" ht="26.25" customHeight="1" x14ac:dyDescent="0.25">
      <c r="A15" s="59">
        <v>4</v>
      </c>
      <c r="B15" s="60" t="s">
        <v>40</v>
      </c>
      <c r="C15" s="60">
        <v>14596323</v>
      </c>
      <c r="D15" s="62"/>
      <c r="E15" s="60">
        <v>9</v>
      </c>
      <c r="F15" s="60">
        <f>INDEX('[1]Balance(Stock Control)'!$AL:$AL,MATCH(C15,'[1]Balance(Stock Control)'!$F:$F,0))</f>
        <v>0</v>
      </c>
      <c r="G15" s="60" t="e">
        <f>INDEX('[2]Balance(Stock Control)'!$AK:$AK,MATCH(C15,'[2]Balance(Stock Control)'!$E:$E,0))</f>
        <v>#N/A</v>
      </c>
      <c r="H15" s="60" t="e">
        <f>INDEX('[3]Balance (Stock Control)'!$AJ:$AJ,MATCH(C15,'[3]Balance (Stock Control)'!$F:$F,0))</f>
        <v>#N/A</v>
      </c>
      <c r="I15" s="60" t="e">
        <f>INDEX('[4]Balance (Stock Control)'!$AJ:$AJ,MATCH(C15,'[4]Balance (Stock Control)'!$E:$E,))</f>
        <v>#N/A</v>
      </c>
      <c r="J15" s="60" t="e">
        <f>INDEX('[5]Balance(Stock Control)'!$AM:$AM,MATCH(C15,'[5]Balance(Stock Control)'!$E:$E,0))</f>
        <v>#N/A</v>
      </c>
      <c r="K15" s="63">
        <v>55000</v>
      </c>
      <c r="L15" s="63">
        <v>60500.000000000007</v>
      </c>
      <c r="M15" s="63">
        <f>L15*E15</f>
        <v>544500.00000000012</v>
      </c>
      <c r="N15" s="60" t="s">
        <v>79</v>
      </c>
      <c r="O15" s="60" t="s">
        <v>79</v>
      </c>
      <c r="P15" s="64"/>
      <c r="Q15" s="65"/>
      <c r="R15" s="66"/>
    </row>
    <row r="16" spans="1:18" ht="26.25" customHeight="1" x14ac:dyDescent="0.25">
      <c r="A16" s="57">
        <v>5</v>
      </c>
      <c r="B16" s="27" t="s">
        <v>38</v>
      </c>
      <c r="C16" s="51">
        <v>14596316</v>
      </c>
      <c r="D16" s="13"/>
      <c r="E16" s="27">
        <v>1</v>
      </c>
      <c r="F16" s="27" t="e">
        <f>INDEX('[1]Balance(Stock Control)'!$AL:$AL,MATCH(C16,'[1]Balance(Stock Control)'!$F:$F,0))</f>
        <v>#N/A</v>
      </c>
      <c r="G16" s="51">
        <f>INDEX('[2]Balance(Stock Control)'!$AK:$AK,MATCH(C16,'[2]Balance(Stock Control)'!$E:$E,0))</f>
        <v>0</v>
      </c>
      <c r="H16" s="27" t="e">
        <f>INDEX('[3]Balance (Stock Control)'!$AJ:$AJ,MATCH(C16,'[3]Balance (Stock Control)'!$F:$F,0))</f>
        <v>#N/A</v>
      </c>
      <c r="I16" s="27" t="e">
        <f>INDEX('[4]Balance (Stock Control)'!$AJ:$AJ,MATCH(C16,'[4]Balance (Stock Control)'!$E:$E,))</f>
        <v>#N/A</v>
      </c>
      <c r="J16" s="27" t="e">
        <f>INDEX('[5]Balance(Stock Control)'!$AM:$AM,MATCH(C16,'[5]Balance(Stock Control)'!$E:$E,0))</f>
        <v>#N/A</v>
      </c>
      <c r="K16" s="47">
        <v>72000</v>
      </c>
      <c r="L16" s="47">
        <v>79200</v>
      </c>
      <c r="M16" s="47">
        <f t="shared" si="0"/>
        <v>79200</v>
      </c>
      <c r="N16" s="27" t="s">
        <v>82</v>
      </c>
      <c r="O16" s="27" t="s">
        <v>83</v>
      </c>
      <c r="P16" s="19" t="s">
        <v>41</v>
      </c>
      <c r="Q16" s="26"/>
      <c r="R16" s="24"/>
    </row>
    <row r="17" spans="1:21" ht="26.25" customHeight="1" x14ac:dyDescent="0.25">
      <c r="A17" s="57">
        <v>6</v>
      </c>
      <c r="B17" s="27" t="s">
        <v>42</v>
      </c>
      <c r="C17" s="51">
        <v>14596311</v>
      </c>
      <c r="D17" s="13"/>
      <c r="E17" s="27">
        <v>1</v>
      </c>
      <c r="F17" s="27">
        <f>INDEX('[1]Balance(Stock Control)'!$AL:$AL,MATCH(C17,'[1]Balance(Stock Control)'!$F:$F,0))</f>
        <v>0</v>
      </c>
      <c r="G17" s="51">
        <f>INDEX('[2]Balance(Stock Control)'!$AK:$AK,MATCH(C17,'[2]Balance(Stock Control)'!$E:$E,0))</f>
        <v>0</v>
      </c>
      <c r="H17" s="27" t="e">
        <f>INDEX('[3]Balance (Stock Control)'!$AJ:$AJ,MATCH(C17,'[3]Balance (Stock Control)'!$F:$F,0))</f>
        <v>#N/A</v>
      </c>
      <c r="I17" s="27" t="e">
        <f>INDEX('[4]Balance (Stock Control)'!$AJ:$AJ,MATCH(C17,'[4]Balance (Stock Control)'!$E:$E,))</f>
        <v>#N/A</v>
      </c>
      <c r="J17" s="27" t="e">
        <f>INDEX('[5]Balance(Stock Control)'!$AM:$AM,MATCH(C17,'[5]Balance(Stock Control)'!$E:$E,0))</f>
        <v>#N/A</v>
      </c>
      <c r="K17" s="47">
        <v>75000</v>
      </c>
      <c r="L17" s="47">
        <v>82500</v>
      </c>
      <c r="M17" s="47">
        <f t="shared" si="0"/>
        <v>82500</v>
      </c>
      <c r="N17" s="27" t="s">
        <v>79</v>
      </c>
      <c r="O17" s="27" t="s">
        <v>79</v>
      </c>
      <c r="P17" s="19" t="s">
        <v>43</v>
      </c>
      <c r="Q17" s="26"/>
      <c r="R17" s="24"/>
    </row>
    <row r="18" spans="1:21" s="67" customFormat="1" ht="26.25" customHeight="1" x14ac:dyDescent="0.25">
      <c r="A18" s="59">
        <v>7</v>
      </c>
      <c r="B18" s="60" t="s">
        <v>42</v>
      </c>
      <c r="C18" s="60">
        <v>14600785</v>
      </c>
      <c r="D18" s="62"/>
      <c r="E18" s="60">
        <v>1</v>
      </c>
      <c r="F18" s="60">
        <f>INDEX('[1]Balance(Stock Control)'!$AL:$AL,MATCH(C18,'[1]Balance(Stock Control)'!$F:$F,0))</f>
        <v>0</v>
      </c>
      <c r="G18" s="60">
        <f>INDEX('[2]Balance(Stock Control)'!$AK:$AK,MATCH(C18,'[2]Balance(Stock Control)'!$E:$E,0))</f>
        <v>2</v>
      </c>
      <c r="H18" s="60" t="e">
        <f>INDEX('[3]Balance (Stock Control)'!$AJ:$AJ,MATCH(C18,'[3]Balance (Stock Control)'!$F:$F,0))</f>
        <v>#N/A</v>
      </c>
      <c r="I18" s="60" t="e">
        <f>INDEX('[4]Balance (Stock Control)'!$AJ:$AJ,MATCH(C18,'[4]Balance (Stock Control)'!$E:$E,))</f>
        <v>#N/A</v>
      </c>
      <c r="J18" s="60" t="e">
        <f>INDEX('[5]Balance(Stock Control)'!$AM:$AM,MATCH(C18,'[5]Balance(Stock Control)'!$E:$E,0))</f>
        <v>#N/A</v>
      </c>
      <c r="K18" s="63">
        <v>180000</v>
      </c>
      <c r="L18" s="63">
        <v>198000.00000000003</v>
      </c>
      <c r="M18" s="63">
        <f t="shared" si="0"/>
        <v>198000.00000000003</v>
      </c>
      <c r="N18" s="60" t="s">
        <v>79</v>
      </c>
      <c r="O18" s="60" t="s">
        <v>79</v>
      </c>
      <c r="P18" s="64" t="s">
        <v>44</v>
      </c>
      <c r="Q18" s="65"/>
      <c r="R18" s="66"/>
    </row>
    <row r="19" spans="1:21" ht="26.25" customHeight="1" x14ac:dyDescent="0.25">
      <c r="A19" s="57">
        <v>8</v>
      </c>
      <c r="B19" s="27" t="s">
        <v>30</v>
      </c>
      <c r="C19" s="27">
        <v>14601385</v>
      </c>
      <c r="D19" s="13"/>
      <c r="E19" s="27">
        <v>1</v>
      </c>
      <c r="F19" s="27">
        <f>INDEX('[1]Balance(Stock Control)'!$AL:$AL,MATCH(C19,'[1]Balance(Stock Control)'!$F:$F,0))</f>
        <v>0</v>
      </c>
      <c r="G19" s="51">
        <f>INDEX('[2]Balance(Stock Control)'!$AK:$AK,MATCH(C19,'[2]Balance(Stock Control)'!$E:$E,0))</f>
        <v>8</v>
      </c>
      <c r="H19" s="27" t="e">
        <f>INDEX('[3]Balance (Stock Control)'!$AJ:$AJ,MATCH(C19,'[3]Balance (Stock Control)'!$F:$F,0))</f>
        <v>#N/A</v>
      </c>
      <c r="I19" s="27" t="e">
        <f>INDEX('[4]Balance (Stock Control)'!$AJ:$AJ,MATCH(C19,'[4]Balance (Stock Control)'!$E:$E,))</f>
        <v>#N/A</v>
      </c>
      <c r="J19" s="27" t="e">
        <f>INDEX('[5]Balance(Stock Control)'!$AM:$AM,MATCH(C19,'[5]Balance(Stock Control)'!$E:$E,0))</f>
        <v>#N/A</v>
      </c>
      <c r="K19" s="47"/>
      <c r="L19" s="47">
        <v>353172.20399999997</v>
      </c>
      <c r="M19" s="47">
        <f t="shared" si="0"/>
        <v>353172.20399999997</v>
      </c>
      <c r="N19" s="27" t="s">
        <v>74</v>
      </c>
      <c r="O19" s="27" t="s">
        <v>75</v>
      </c>
      <c r="P19" s="19"/>
      <c r="Q19" s="26"/>
      <c r="R19" s="24"/>
    </row>
    <row r="20" spans="1:21" ht="26.25" customHeight="1" x14ac:dyDescent="0.25">
      <c r="A20" s="57">
        <v>9</v>
      </c>
      <c r="B20" s="27" t="s">
        <v>32</v>
      </c>
      <c r="C20" s="51" t="s">
        <v>45</v>
      </c>
      <c r="D20" s="13"/>
      <c r="E20" s="27">
        <v>2</v>
      </c>
      <c r="F20" s="27">
        <f>INDEX('[1]Balance(Stock Control)'!$AL:$AL,MATCH(C20,'[1]Balance(Stock Control)'!$F:$F,0))</f>
        <v>0</v>
      </c>
      <c r="G20" s="51">
        <f>INDEX('[2]Balance(Stock Control)'!$AK:$AK,MATCH(C20,'[2]Balance(Stock Control)'!$E:$E,0))</f>
        <v>0</v>
      </c>
      <c r="H20" s="27" t="e">
        <f>INDEX('[3]Balance (Stock Control)'!$AJ:$AJ,MATCH(C20,'[3]Balance (Stock Control)'!$F:$F,0))</f>
        <v>#N/A</v>
      </c>
      <c r="I20" s="27" t="e">
        <f>INDEX('[4]Balance (Stock Control)'!$AJ:$AJ,MATCH(C20,'[4]Balance (Stock Control)'!$E:$E,))</f>
        <v>#N/A</v>
      </c>
      <c r="J20" s="27" t="e">
        <f>INDEX('[5]Balance(Stock Control)'!$AM:$AM,MATCH(C20,'[5]Balance(Stock Control)'!$E:$E,0))</f>
        <v>#N/A</v>
      </c>
      <c r="K20" s="47">
        <v>3500</v>
      </c>
      <c r="L20" s="47">
        <v>3850.0000000000005</v>
      </c>
      <c r="M20" s="47">
        <f t="shared" si="0"/>
        <v>7700.0000000000009</v>
      </c>
      <c r="N20" s="27" t="s">
        <v>79</v>
      </c>
      <c r="O20" s="27" t="s">
        <v>79</v>
      </c>
      <c r="P20" s="19" t="s">
        <v>46</v>
      </c>
      <c r="Q20" s="26"/>
      <c r="R20" s="24"/>
    </row>
    <row r="21" spans="1:21" ht="26.25" customHeight="1" x14ac:dyDescent="0.25">
      <c r="A21" s="57">
        <v>10</v>
      </c>
      <c r="B21" s="27" t="s">
        <v>47</v>
      </c>
      <c r="C21" s="27" t="s">
        <v>48</v>
      </c>
      <c r="D21" s="13"/>
      <c r="E21" s="27">
        <v>1</v>
      </c>
      <c r="F21" s="27" t="e">
        <f>INDEX('[1]Balance(Stock Control)'!$AL:$AL,MATCH(C21,'[1]Balance(Stock Control)'!$F:$F,0))</f>
        <v>#N/A</v>
      </c>
      <c r="G21" s="51" t="e">
        <f>INDEX('[2]Balance(Stock Control)'!$AK:$AK,MATCH(C21,'[2]Balance(Stock Control)'!$E:$E,0))</f>
        <v>#N/A</v>
      </c>
      <c r="H21" s="27" t="e">
        <f>INDEX('[3]Balance (Stock Control)'!$AJ:$AJ,MATCH(C21,'[3]Balance (Stock Control)'!$F:$F,0))</f>
        <v>#N/A</v>
      </c>
      <c r="I21" s="27" t="e">
        <f>INDEX('[4]Balance (Stock Control)'!$AJ:$AJ,MATCH(C21,'[4]Balance (Stock Control)'!$E:$E,))</f>
        <v>#N/A</v>
      </c>
      <c r="J21" s="27" t="e">
        <f>INDEX('[5]Balance(Stock Control)'!$AM:$AM,MATCH(C21,'[5]Balance(Stock Control)'!$E:$E,0))</f>
        <v>#N/A</v>
      </c>
      <c r="K21" s="47">
        <v>30000</v>
      </c>
      <c r="L21" s="47">
        <v>33000</v>
      </c>
      <c r="M21" s="47">
        <f t="shared" si="0"/>
        <v>33000</v>
      </c>
      <c r="N21" s="27" t="s">
        <v>79</v>
      </c>
      <c r="O21" s="27" t="s">
        <v>79</v>
      </c>
      <c r="P21" s="19" t="s">
        <v>49</v>
      </c>
      <c r="Q21" s="26"/>
      <c r="R21" s="24"/>
    </row>
    <row r="22" spans="1:21" ht="26.25" customHeight="1" x14ac:dyDescent="0.25">
      <c r="A22" s="57">
        <v>11</v>
      </c>
      <c r="B22" s="27" t="s">
        <v>50</v>
      </c>
      <c r="C22" s="27" t="s">
        <v>51</v>
      </c>
      <c r="D22" s="13"/>
      <c r="E22" s="27">
        <v>1</v>
      </c>
      <c r="F22" s="27">
        <f>INDEX('[1]Balance(Stock Control)'!$AL:$AL,MATCH(C22,'[1]Balance(Stock Control)'!$F:$F,0))</f>
        <v>0</v>
      </c>
      <c r="G22" s="51">
        <f>INDEX('[2]Balance(Stock Control)'!$AK:$AK,MATCH(C22,'[2]Balance(Stock Control)'!$E:$E,0))</f>
        <v>4</v>
      </c>
      <c r="H22" s="27" t="e">
        <f>INDEX('[3]Balance (Stock Control)'!$AJ:$AJ,MATCH(C22,'[3]Balance (Stock Control)'!$F:$F,0))</f>
        <v>#N/A</v>
      </c>
      <c r="I22" s="27" t="e">
        <f>INDEX('[4]Balance (Stock Control)'!$AJ:$AJ,MATCH(C22,'[4]Balance (Stock Control)'!$E:$E,))</f>
        <v>#N/A</v>
      </c>
      <c r="J22" s="27" t="e">
        <f>INDEX('[5]Balance(Stock Control)'!$AM:$AM,MATCH(C22,'[5]Balance(Stock Control)'!$E:$E,0))</f>
        <v>#N/A</v>
      </c>
      <c r="K22" s="47"/>
      <c r="L22" s="47">
        <v>17056.116000000002</v>
      </c>
      <c r="M22" s="47">
        <f t="shared" si="0"/>
        <v>17056.116000000002</v>
      </c>
      <c r="N22" s="27" t="s">
        <v>74</v>
      </c>
      <c r="O22" s="27" t="s">
        <v>75</v>
      </c>
      <c r="P22" s="19" t="s">
        <v>52</v>
      </c>
      <c r="Q22" s="26"/>
      <c r="R22" s="24"/>
    </row>
    <row r="23" spans="1:21" ht="26.25" customHeight="1" x14ac:dyDescent="0.25">
      <c r="A23" s="57">
        <v>12</v>
      </c>
      <c r="B23" s="27" t="s">
        <v>53</v>
      </c>
      <c r="C23" s="27">
        <v>14547278</v>
      </c>
      <c r="D23" s="13"/>
      <c r="E23" s="27">
        <v>1</v>
      </c>
      <c r="F23" s="27">
        <f>INDEX('[1]Balance(Stock Control)'!$AL:$AL,MATCH(C23,'[1]Balance(Stock Control)'!$F:$F,0))</f>
        <v>0</v>
      </c>
      <c r="G23" s="51">
        <f>INDEX('[2]Balance(Stock Control)'!$AK:$AK,MATCH(C23,'[2]Balance(Stock Control)'!$E:$E,0))</f>
        <v>0</v>
      </c>
      <c r="H23" s="27" t="e">
        <f>INDEX('[3]Balance (Stock Control)'!$AJ:$AJ,MATCH(C23,'[3]Balance (Stock Control)'!$F:$F,0))</f>
        <v>#N/A</v>
      </c>
      <c r="I23" s="27" t="e">
        <f>INDEX('[4]Balance (Stock Control)'!$AJ:$AJ,MATCH(C23,'[4]Balance (Stock Control)'!$E:$E,))</f>
        <v>#N/A</v>
      </c>
      <c r="J23" s="27" t="e">
        <f>INDEX('[5]Balance(Stock Control)'!$AM:$AM,MATCH(C23,'[5]Balance(Stock Control)'!$E:$E,0))</f>
        <v>#N/A</v>
      </c>
      <c r="K23" s="47">
        <v>40000</v>
      </c>
      <c r="L23" s="47">
        <v>44000</v>
      </c>
      <c r="M23" s="47">
        <f t="shared" si="0"/>
        <v>44000</v>
      </c>
      <c r="N23" s="27" t="s">
        <v>84</v>
      </c>
      <c r="O23" s="27" t="s">
        <v>83</v>
      </c>
      <c r="P23" s="19" t="s">
        <v>54</v>
      </c>
      <c r="Q23" s="26"/>
      <c r="R23" s="24"/>
    </row>
    <row r="24" spans="1:21" ht="26.25" customHeight="1" x14ac:dyDescent="0.25">
      <c r="A24" s="57">
        <v>13</v>
      </c>
      <c r="B24" s="27" t="s">
        <v>55</v>
      </c>
      <c r="C24" s="27" t="s">
        <v>78</v>
      </c>
      <c r="D24" s="13"/>
      <c r="E24" s="27">
        <v>3</v>
      </c>
      <c r="F24" s="27">
        <f>INDEX('[1]Balance(Stock Control)'!$AL:$AL,MATCH(C24,'[1]Balance(Stock Control)'!$F:$F,0))</f>
        <v>0</v>
      </c>
      <c r="G24" s="51">
        <f>INDEX('[2]Balance(Stock Control)'!$AK:$AK,MATCH(C24,'[2]Balance(Stock Control)'!$E:$E,0))</f>
        <v>8</v>
      </c>
      <c r="H24" s="27" t="e">
        <f>INDEX('[3]Balance (Stock Control)'!$AJ:$AJ,MATCH(C24,'[3]Balance (Stock Control)'!$F:$F,0))</f>
        <v>#N/A</v>
      </c>
      <c r="I24" s="27" t="e">
        <f>INDEX('[4]Balance (Stock Control)'!$AJ:$AJ,MATCH(C24,'[4]Balance (Stock Control)'!$E:$E,))</f>
        <v>#N/A</v>
      </c>
      <c r="J24" s="27" t="e">
        <f>INDEX('[5]Balance(Stock Control)'!$AM:$AM,MATCH(C24,'[5]Balance(Stock Control)'!$E:$E,0))</f>
        <v>#N/A</v>
      </c>
      <c r="K24" s="47"/>
      <c r="L24" s="47">
        <v>102918.81600000001</v>
      </c>
      <c r="M24" s="47">
        <f t="shared" si="0"/>
        <v>308756.44800000003</v>
      </c>
      <c r="N24" s="27" t="s">
        <v>74</v>
      </c>
      <c r="O24" s="27" t="s">
        <v>75</v>
      </c>
      <c r="P24" s="19" t="s">
        <v>57</v>
      </c>
      <c r="Q24" s="26"/>
      <c r="R24" s="24"/>
    </row>
    <row r="25" spans="1:21" ht="26.25" customHeight="1" x14ac:dyDescent="0.25">
      <c r="A25" s="18">
        <v>14</v>
      </c>
      <c r="B25" s="33" t="s">
        <v>58</v>
      </c>
      <c r="C25" s="33">
        <v>949329</v>
      </c>
      <c r="D25" s="34"/>
      <c r="E25" s="33">
        <v>1</v>
      </c>
      <c r="F25" s="51">
        <v>1</v>
      </c>
      <c r="G25" s="51" t="e">
        <f>INDEX('[2]Balance(Stock Control)'!$AK:$AK,MATCH(C25,'[2]Balance(Stock Control)'!$E:$E,0))</f>
        <v>#N/A</v>
      </c>
      <c r="H25" s="27" t="e">
        <f>INDEX('[3]Balance (Stock Control)'!$AJ:$AJ,MATCH(C25,'[3]Balance (Stock Control)'!$F:$F,0))</f>
        <v>#N/A</v>
      </c>
      <c r="I25" s="27" t="e">
        <f>INDEX('[4]Balance (Stock Control)'!$AJ:$AJ,MATCH(C25,'[4]Balance (Stock Control)'!$E:$E,))</f>
        <v>#N/A</v>
      </c>
      <c r="J25" s="27" t="e">
        <f>INDEX('[5]Balance(Stock Control)'!$AM:$AM,MATCH(C25,'[5]Balance(Stock Control)'!$E:$E,0))</f>
        <v>#N/A</v>
      </c>
      <c r="K25" s="48"/>
      <c r="L25" s="48">
        <v>2841.7331250000002</v>
      </c>
      <c r="M25" s="47">
        <f t="shared" si="0"/>
        <v>2841.7331250000002</v>
      </c>
      <c r="N25" s="33" t="s">
        <v>80</v>
      </c>
      <c r="O25" s="33" t="s">
        <v>75</v>
      </c>
      <c r="P25" s="35" t="s">
        <v>59</v>
      </c>
      <c r="Q25" s="26"/>
      <c r="R25" s="24"/>
    </row>
    <row r="26" spans="1:21" s="41" customFormat="1" ht="26.25" customHeight="1" x14ac:dyDescent="0.25">
      <c r="A26" s="57">
        <v>15</v>
      </c>
      <c r="B26" s="27" t="s">
        <v>38</v>
      </c>
      <c r="C26" s="27">
        <v>14596315</v>
      </c>
      <c r="D26" s="13"/>
      <c r="E26" s="27">
        <v>1</v>
      </c>
      <c r="F26" s="27">
        <f>INDEX('[1]Balance(Stock Control)'!$AL:$AL,MATCH(C26,'[1]Balance(Stock Control)'!$F:$F,0))</f>
        <v>0</v>
      </c>
      <c r="G26" s="51">
        <f>INDEX('[2]Balance(Stock Control)'!$AK:$AK,MATCH(C26,'[2]Balance(Stock Control)'!$E:$E,0))</f>
        <v>0</v>
      </c>
      <c r="H26" s="27" t="e">
        <f>INDEX('[3]Balance (Stock Control)'!$AJ:$AJ,MATCH(C26,'[3]Balance (Stock Control)'!$F:$F,0))</f>
        <v>#N/A</v>
      </c>
      <c r="I26" s="27" t="e">
        <f>INDEX('[4]Balance (Stock Control)'!$AJ:$AJ,MATCH(C26,'[4]Balance (Stock Control)'!$E:$E,))</f>
        <v>#N/A</v>
      </c>
      <c r="J26" s="27" t="e">
        <f>INDEX('[5]Balance(Stock Control)'!$AM:$AM,MATCH(C26,'[5]Balance(Stock Control)'!$E:$E,0))</f>
        <v>#N/A</v>
      </c>
      <c r="K26" s="47">
        <v>265000</v>
      </c>
      <c r="L26" s="47">
        <v>291500</v>
      </c>
      <c r="M26" s="47">
        <f t="shared" si="0"/>
        <v>291500</v>
      </c>
      <c r="N26" s="27" t="s">
        <v>79</v>
      </c>
      <c r="O26" s="27" t="s">
        <v>79</v>
      </c>
      <c r="P26" s="19" t="s">
        <v>60</v>
      </c>
      <c r="Q26" s="40"/>
    </row>
    <row r="27" spans="1:21" s="24" customFormat="1" ht="30.75" customHeight="1" x14ac:dyDescent="0.25">
      <c r="A27" s="36"/>
      <c r="B27" s="37"/>
      <c r="C27" s="37"/>
      <c r="D27" s="38"/>
      <c r="E27" s="37"/>
      <c r="F27" s="37"/>
      <c r="G27" s="52"/>
      <c r="H27" s="37"/>
      <c r="I27" s="37"/>
      <c r="J27" s="37"/>
      <c r="K27" s="49"/>
      <c r="L27" s="47" t="s">
        <v>73</v>
      </c>
      <c r="M27" s="47">
        <f>SUM(M12:M26)</f>
        <v>3323203.6571249994</v>
      </c>
      <c r="N27" s="69"/>
      <c r="O27" s="37"/>
      <c r="P27" s="39"/>
      <c r="Q27" s="26"/>
    </row>
    <row r="28" spans="1:21" ht="101.25" customHeight="1" x14ac:dyDescent="0.25">
      <c r="A28" s="81" t="s">
        <v>61</v>
      </c>
      <c r="B28" s="82"/>
      <c r="C28" s="82"/>
      <c r="D28" s="82"/>
      <c r="E28" s="82"/>
      <c r="F28" s="82"/>
      <c r="G28" s="82"/>
      <c r="H28" s="82"/>
      <c r="I28" s="82"/>
      <c r="J28" s="82"/>
      <c r="K28" s="83"/>
      <c r="L28" s="83"/>
      <c r="M28" s="83"/>
      <c r="N28" s="82"/>
      <c r="O28" s="82"/>
      <c r="P28" s="82"/>
      <c r="U28" s="21" t="s">
        <v>63</v>
      </c>
    </row>
    <row r="32" spans="1:21" x14ac:dyDescent="0.25">
      <c r="B32" s="53" t="s">
        <v>86</v>
      </c>
      <c r="C32" s="54">
        <v>45135</v>
      </c>
    </row>
    <row r="33" spans="2:3" x14ac:dyDescent="0.25">
      <c r="B33" s="53" t="s">
        <v>87</v>
      </c>
      <c r="C33" s="54">
        <v>45140</v>
      </c>
    </row>
    <row r="34" spans="2:3" x14ac:dyDescent="0.25">
      <c r="B34" s="53" t="s">
        <v>88</v>
      </c>
      <c r="C34" s="55"/>
    </row>
  </sheetData>
  <autoFilter ref="A11:R28"/>
  <mergeCells count="3">
    <mergeCell ref="E1:P1"/>
    <mergeCell ref="E2:P2"/>
    <mergeCell ref="A28:P2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showGridLines="0" tabSelected="1" topLeftCell="C19" zoomScaleNormal="100" workbookViewId="0">
      <selection activeCell="O27" sqref="O27"/>
    </sheetView>
  </sheetViews>
  <sheetFormatPr defaultRowHeight="15" x14ac:dyDescent="0.25"/>
  <cols>
    <col min="1" max="1" width="4" style="21" customWidth="1"/>
    <col min="2" max="2" width="28.7109375" style="21" customWidth="1"/>
    <col min="3" max="3" width="22.140625" style="21" bestFit="1" customWidth="1"/>
    <col min="4" max="4" width="14.5703125" style="11" customWidth="1"/>
    <col min="5" max="5" width="9.140625" style="11" customWidth="1"/>
    <col min="6" max="6" width="11.85546875" style="11" hidden="1" customWidth="1"/>
    <col min="7" max="7" width="11.85546875" style="23" hidden="1" customWidth="1"/>
    <col min="8" max="10" width="11.85546875" style="11" hidden="1" customWidth="1"/>
    <col min="11" max="11" width="11.85546875" style="50" hidden="1" customWidth="1"/>
    <col min="12" max="12" width="14.28515625" style="50" bestFit="1" customWidth="1"/>
    <col min="13" max="13" width="14.85546875" style="50" bestFit="1" customWidth="1"/>
    <col min="14" max="15" width="13.5703125" style="11" customWidth="1"/>
    <col min="16" max="16" width="19.42578125" style="11" bestFit="1" customWidth="1"/>
    <col min="17" max="17" width="41.5703125" style="21" customWidth="1"/>
    <col min="18" max="16384" width="9.140625" style="21"/>
  </cols>
  <sheetData>
    <row r="1" spans="1:19" ht="17.25" customHeight="1" x14ac:dyDescent="0.25">
      <c r="A1" s="20" t="s">
        <v>3</v>
      </c>
      <c r="B1" s="1"/>
      <c r="C1" s="70" t="s">
        <v>22</v>
      </c>
      <c r="D1" s="2"/>
      <c r="E1" s="74"/>
      <c r="F1" s="74"/>
      <c r="G1" s="74"/>
      <c r="H1" s="74"/>
      <c r="I1" s="74"/>
      <c r="J1" s="74"/>
      <c r="K1" s="80"/>
      <c r="L1" s="80"/>
      <c r="M1" s="80"/>
      <c r="N1" s="74"/>
      <c r="O1" s="74"/>
      <c r="P1" s="74"/>
      <c r="Q1" s="74"/>
    </row>
    <row r="2" spans="1:19" ht="15.75" customHeight="1" x14ac:dyDescent="0.25">
      <c r="A2" s="20" t="s">
        <v>14</v>
      </c>
      <c r="B2" s="1"/>
      <c r="C2" s="22" t="s">
        <v>31</v>
      </c>
      <c r="D2" s="2"/>
      <c r="E2" s="74"/>
      <c r="F2" s="74"/>
      <c r="G2" s="74"/>
      <c r="H2" s="74"/>
      <c r="I2" s="74"/>
      <c r="J2" s="74"/>
      <c r="K2" s="80"/>
      <c r="L2" s="80"/>
      <c r="M2" s="80"/>
      <c r="N2" s="74"/>
      <c r="O2" s="74"/>
      <c r="P2" s="74"/>
      <c r="Q2" s="75"/>
    </row>
    <row r="3" spans="1:19" ht="15.75" customHeight="1" x14ac:dyDescent="0.25">
      <c r="A3" s="20" t="s">
        <v>4</v>
      </c>
      <c r="B3" s="70"/>
      <c r="C3" s="22">
        <v>18976</v>
      </c>
      <c r="D3" s="2"/>
      <c r="E3" s="70"/>
      <c r="F3" s="70"/>
      <c r="G3" s="70"/>
      <c r="H3" s="70"/>
      <c r="I3" s="70"/>
      <c r="J3" s="70"/>
      <c r="K3" s="72"/>
      <c r="L3" s="72"/>
      <c r="M3" s="72"/>
      <c r="N3" s="70"/>
      <c r="O3" s="73"/>
      <c r="P3" s="70"/>
    </row>
    <row r="4" spans="1:19" ht="15.75" customHeight="1" x14ac:dyDescent="0.25">
      <c r="A4" s="20" t="s">
        <v>5</v>
      </c>
      <c r="B4" s="70"/>
      <c r="C4" s="22" t="s">
        <v>28</v>
      </c>
      <c r="D4" s="2"/>
      <c r="E4" s="3"/>
      <c r="F4" s="3"/>
      <c r="G4" s="3"/>
      <c r="H4" s="3"/>
      <c r="I4" s="3"/>
      <c r="J4" s="3"/>
      <c r="K4" s="44"/>
      <c r="L4" s="44"/>
      <c r="M4" s="44"/>
      <c r="N4" s="3"/>
      <c r="O4" s="3"/>
      <c r="P4" s="3"/>
    </row>
    <row r="5" spans="1:19" ht="15.75" x14ac:dyDescent="0.25">
      <c r="A5" s="20" t="s">
        <v>6</v>
      </c>
      <c r="B5" s="70"/>
      <c r="C5" s="70" t="s">
        <v>22</v>
      </c>
      <c r="D5" s="23"/>
      <c r="E5" s="3"/>
      <c r="F5" s="3"/>
      <c r="G5" s="3"/>
      <c r="H5" s="3"/>
      <c r="I5" s="3"/>
      <c r="J5" s="3"/>
      <c r="K5" s="44"/>
      <c r="L5" s="44"/>
      <c r="M5" s="44"/>
      <c r="N5" s="3"/>
      <c r="O5" s="3"/>
      <c r="P5" s="3"/>
    </row>
    <row r="6" spans="1:19" ht="15.75" x14ac:dyDescent="0.25">
      <c r="A6" s="20" t="s">
        <v>10</v>
      </c>
      <c r="B6" s="70"/>
      <c r="C6" s="70" t="s">
        <v>34</v>
      </c>
      <c r="D6" s="23"/>
      <c r="E6" s="3"/>
      <c r="F6" s="3"/>
      <c r="G6" s="3"/>
      <c r="H6" s="3"/>
      <c r="I6" s="3"/>
      <c r="J6" s="3"/>
      <c r="K6" s="44"/>
      <c r="L6" s="44"/>
      <c r="M6" s="44"/>
      <c r="N6" s="3"/>
      <c r="O6" s="3"/>
      <c r="P6" s="3"/>
    </row>
    <row r="7" spans="1:19" ht="15.75" x14ac:dyDescent="0.25">
      <c r="A7" s="20" t="s">
        <v>13</v>
      </c>
      <c r="B7" s="70"/>
      <c r="C7" s="70" t="s">
        <v>33</v>
      </c>
      <c r="D7" s="23"/>
      <c r="E7" s="3"/>
      <c r="F7" s="3"/>
      <c r="G7" s="3"/>
      <c r="H7" s="3"/>
      <c r="I7" s="3"/>
      <c r="J7" s="3"/>
      <c r="K7" s="44"/>
      <c r="L7" s="44"/>
      <c r="M7" s="44"/>
      <c r="N7" s="3"/>
      <c r="O7" s="3"/>
      <c r="P7" s="3"/>
    </row>
    <row r="8" spans="1:19" ht="15.75" x14ac:dyDescent="0.25">
      <c r="A8" s="20" t="s">
        <v>11</v>
      </c>
      <c r="B8" s="70"/>
      <c r="C8" s="22" t="s">
        <v>29</v>
      </c>
      <c r="D8" s="23"/>
      <c r="E8" s="3"/>
      <c r="F8" s="3"/>
      <c r="G8" s="3"/>
      <c r="H8" s="3"/>
      <c r="I8" s="3"/>
      <c r="J8" s="3"/>
      <c r="K8" s="44"/>
      <c r="L8" s="44"/>
      <c r="M8" s="44"/>
      <c r="N8" s="3"/>
      <c r="O8" s="3"/>
      <c r="P8" s="3"/>
    </row>
    <row r="9" spans="1:19" ht="15.75" x14ac:dyDescent="0.25">
      <c r="A9" s="20" t="s">
        <v>12</v>
      </c>
      <c r="B9" s="70"/>
      <c r="C9" s="22" t="s">
        <v>35</v>
      </c>
      <c r="D9" s="23"/>
      <c r="E9" s="3"/>
      <c r="F9" s="3"/>
      <c r="G9" s="3"/>
      <c r="H9" s="3"/>
      <c r="I9" s="3"/>
      <c r="J9" s="3"/>
      <c r="K9" s="44"/>
      <c r="L9" s="44"/>
      <c r="M9" s="44"/>
      <c r="N9" s="3"/>
      <c r="O9" s="3"/>
      <c r="P9" s="3"/>
    </row>
    <row r="10" spans="1:19" ht="15.75" x14ac:dyDescent="0.25">
      <c r="A10" s="1"/>
      <c r="B10" s="70"/>
      <c r="C10" s="70"/>
      <c r="D10" s="23"/>
      <c r="E10" s="23"/>
      <c r="F10" s="23" t="s">
        <v>76</v>
      </c>
      <c r="G10" s="23" t="s">
        <v>76</v>
      </c>
      <c r="H10" s="23"/>
      <c r="I10" s="23" t="s">
        <v>76</v>
      </c>
      <c r="J10" s="23"/>
      <c r="K10" s="45"/>
      <c r="L10" s="45"/>
      <c r="M10" s="45"/>
      <c r="N10" s="23"/>
      <c r="O10" s="23"/>
      <c r="P10" s="23"/>
      <c r="R10" s="24"/>
      <c r="S10" s="24"/>
    </row>
    <row r="11" spans="1:19" ht="26.25" customHeight="1" x14ac:dyDescent="0.25">
      <c r="A11" s="5" t="s">
        <v>0</v>
      </c>
      <c r="B11" s="16" t="s">
        <v>8</v>
      </c>
      <c r="C11" s="17" t="s">
        <v>1</v>
      </c>
      <c r="D11" s="17" t="s">
        <v>7</v>
      </c>
      <c r="E11" s="18" t="s">
        <v>2</v>
      </c>
      <c r="F11" s="18" t="s">
        <v>64</v>
      </c>
      <c r="G11" s="6" t="s">
        <v>65</v>
      </c>
      <c r="H11" s="18" t="s">
        <v>66</v>
      </c>
      <c r="I11" s="18" t="s">
        <v>67</v>
      </c>
      <c r="J11" s="18" t="s">
        <v>68</v>
      </c>
      <c r="K11" s="46"/>
      <c r="L11" s="46" t="s">
        <v>69</v>
      </c>
      <c r="M11" s="46" t="s">
        <v>70</v>
      </c>
      <c r="N11" s="18" t="s">
        <v>71</v>
      </c>
      <c r="O11" s="18"/>
      <c r="P11" s="18" t="s">
        <v>72</v>
      </c>
      <c r="Q11" s="6" t="s">
        <v>9</v>
      </c>
      <c r="R11" s="25"/>
      <c r="S11" s="24"/>
    </row>
    <row r="12" spans="1:19" s="67" customFormat="1" ht="26.25" customHeight="1" x14ac:dyDescent="0.25">
      <c r="A12" s="59">
        <v>1</v>
      </c>
      <c r="B12" s="60" t="s">
        <v>36</v>
      </c>
      <c r="C12" s="61" t="s">
        <v>90</v>
      </c>
      <c r="D12" s="62">
        <v>14596319</v>
      </c>
      <c r="E12" s="60">
        <v>1</v>
      </c>
      <c r="F12" s="60" t="e">
        <f>INDEX('[1]Balance(Stock Control)'!$AL:$AL,MATCH(C12,'[1]Balance(Stock Control)'!$F:$F,0))</f>
        <v>#N/A</v>
      </c>
      <c r="G12" s="60">
        <f>INDEX('[2]Balance(Stock Control)'!$AK:$AK,MATCH(C12,'[2]Balance(Stock Control)'!$E:$E,0))</f>
        <v>5</v>
      </c>
      <c r="H12" s="60" t="e">
        <f>INDEX('[3]Balance (Stock Control)'!$AJ:$AJ,MATCH(C12,'[3]Balance (Stock Control)'!$F:$F,0))</f>
        <v>#N/A</v>
      </c>
      <c r="I12" s="60" t="e">
        <f>INDEX('[4]Balance (Stock Control)'!$AJ:$AJ,MATCH(C12,'[4]Balance (Stock Control)'!$E:$E,))</f>
        <v>#N/A</v>
      </c>
      <c r="J12" s="60" t="e">
        <f>INDEX('[5]Balance(Stock Control)'!$AM:$AM,MATCH(C12,'[5]Balance(Stock Control)'!$E:$E,0))</f>
        <v>#N/A</v>
      </c>
      <c r="K12" s="63">
        <v>750000</v>
      </c>
      <c r="L12" s="63">
        <v>1019203.9199999999</v>
      </c>
      <c r="M12" s="63">
        <f>L12*E12</f>
        <v>1019203.9199999999</v>
      </c>
      <c r="N12" s="60" t="s">
        <v>92</v>
      </c>
      <c r="O12" s="60" t="s">
        <v>93</v>
      </c>
      <c r="P12" s="60" t="s">
        <v>75</v>
      </c>
      <c r="Q12" s="64" t="s">
        <v>89</v>
      </c>
      <c r="R12" s="65"/>
      <c r="S12" s="66"/>
    </row>
    <row r="13" spans="1:19" s="67" customFormat="1" ht="26.25" customHeight="1" x14ac:dyDescent="0.25">
      <c r="A13" s="59">
        <v>2</v>
      </c>
      <c r="B13" s="60" t="s">
        <v>37</v>
      </c>
      <c r="C13" s="60" t="s">
        <v>91</v>
      </c>
      <c r="D13" s="62">
        <v>14596318</v>
      </c>
      <c r="E13" s="60">
        <v>1</v>
      </c>
      <c r="F13" s="60" t="e">
        <f>INDEX('[1]Balance(Stock Control)'!$AL:$AL,MATCH(C13,'[1]Balance(Stock Control)'!$F:$F,0))</f>
        <v>#N/A</v>
      </c>
      <c r="G13" s="60">
        <f>INDEX('[2]Balance(Stock Control)'!$AK:$AK,MATCH(C13,'[2]Balance(Stock Control)'!$E:$E,0))</f>
        <v>4</v>
      </c>
      <c r="H13" s="60" t="e">
        <f>INDEX('[3]Balance (Stock Control)'!$AJ:$AJ,MATCH(C13,'[3]Balance (Stock Control)'!$F:$F,0))</f>
        <v>#N/A</v>
      </c>
      <c r="I13" s="60" t="e">
        <f>INDEX('[4]Balance (Stock Control)'!$AJ:$AJ,MATCH(C13,'[4]Balance (Stock Control)'!$E:$E,))</f>
        <v>#N/A</v>
      </c>
      <c r="J13" s="60" t="e">
        <f>INDEX('[5]Balance(Stock Control)'!$AM:$AM,MATCH(C13,'[5]Balance(Stock Control)'!$E:$E,0))</f>
        <v>#N/A</v>
      </c>
      <c r="K13" s="63">
        <v>110000</v>
      </c>
      <c r="L13" s="63">
        <v>222264</v>
      </c>
      <c r="M13" s="63">
        <f t="shared" ref="M13:M26" si="0">L13*E13</f>
        <v>222264</v>
      </c>
      <c r="N13" s="60" t="s">
        <v>85</v>
      </c>
      <c r="O13" s="60" t="s">
        <v>93</v>
      </c>
      <c r="P13" s="60" t="s">
        <v>75</v>
      </c>
      <c r="Q13" s="64" t="s">
        <v>38</v>
      </c>
      <c r="R13" s="65"/>
      <c r="S13" s="66"/>
    </row>
    <row r="14" spans="1:19" ht="26.25" customHeight="1" x14ac:dyDescent="0.25">
      <c r="A14" s="71">
        <v>3</v>
      </c>
      <c r="B14" s="27" t="s">
        <v>38</v>
      </c>
      <c r="C14" s="27" t="s">
        <v>77</v>
      </c>
      <c r="D14" s="13">
        <v>14596317</v>
      </c>
      <c r="E14" s="27">
        <v>1</v>
      </c>
      <c r="F14" s="27" t="e">
        <f>INDEX('[1]Balance(Stock Control)'!$AL:$AL,MATCH(C14,'[1]Balance(Stock Control)'!$F:$F,0))</f>
        <v>#N/A</v>
      </c>
      <c r="G14" s="51">
        <f>INDEX('[2]Balance(Stock Control)'!$AK:$AK,MATCH(C14,'[2]Balance(Stock Control)'!$E:$E,0))</f>
        <v>3</v>
      </c>
      <c r="H14" s="27" t="e">
        <f>INDEX('[3]Balance (Stock Control)'!$AJ:$AJ,MATCH(C14,'[3]Balance (Stock Control)'!$F:$F,0))</f>
        <v>#N/A</v>
      </c>
      <c r="I14" s="27" t="e">
        <f>INDEX('[4]Balance (Stock Control)'!$AJ:$AJ,MATCH(C14,'[4]Balance (Stock Control)'!$E:$E,))</f>
        <v>#N/A</v>
      </c>
      <c r="J14" s="27" t="e">
        <f>INDEX('[5]Balance(Stock Control)'!$AM:$AM,MATCH(C14,'[5]Balance(Stock Control)'!$E:$E,0))</f>
        <v>#N/A</v>
      </c>
      <c r="K14" s="47"/>
      <c r="L14" s="47">
        <v>119509.23600000002</v>
      </c>
      <c r="M14" s="47">
        <f t="shared" si="0"/>
        <v>119509.23600000002</v>
      </c>
      <c r="N14" s="27" t="s">
        <v>85</v>
      </c>
      <c r="O14" s="27" t="s">
        <v>93</v>
      </c>
      <c r="P14" s="27" t="s">
        <v>75</v>
      </c>
      <c r="Q14" s="19" t="s">
        <v>39</v>
      </c>
      <c r="R14" s="26"/>
      <c r="S14" s="24"/>
    </row>
    <row r="15" spans="1:19" s="67" customFormat="1" ht="26.25" customHeight="1" x14ac:dyDescent="0.25">
      <c r="A15" s="59">
        <v>4</v>
      </c>
      <c r="B15" s="60" t="s">
        <v>40</v>
      </c>
      <c r="C15" s="60">
        <v>14596323</v>
      </c>
      <c r="D15" s="62"/>
      <c r="E15" s="60">
        <v>9</v>
      </c>
      <c r="F15" s="60">
        <f>INDEX('[1]Balance(Stock Control)'!$AL:$AL,MATCH(C15,'[1]Balance(Stock Control)'!$F:$F,0))</f>
        <v>0</v>
      </c>
      <c r="G15" s="60" t="e">
        <f>INDEX('[2]Balance(Stock Control)'!$AK:$AK,MATCH(C15,'[2]Balance(Stock Control)'!$E:$E,0))</f>
        <v>#N/A</v>
      </c>
      <c r="H15" s="60" t="e">
        <f>INDEX('[3]Balance (Stock Control)'!$AJ:$AJ,MATCH(C15,'[3]Balance (Stock Control)'!$F:$F,0))</f>
        <v>#N/A</v>
      </c>
      <c r="I15" s="60" t="e">
        <f>INDEX('[4]Balance (Stock Control)'!$AJ:$AJ,MATCH(C15,'[4]Balance (Stock Control)'!$E:$E,))</f>
        <v>#N/A</v>
      </c>
      <c r="J15" s="60" t="e">
        <f>INDEX('[5]Balance(Stock Control)'!$AM:$AM,MATCH(C15,'[5]Balance(Stock Control)'!$E:$E,0))</f>
        <v>#N/A</v>
      </c>
      <c r="K15" s="63">
        <v>55000</v>
      </c>
      <c r="L15" s="63">
        <v>60500.000000000007</v>
      </c>
      <c r="M15" s="63">
        <f>L15*E15</f>
        <v>544500.00000000012</v>
      </c>
      <c r="N15" s="60" t="s">
        <v>79</v>
      </c>
      <c r="O15" s="60" t="s">
        <v>93</v>
      </c>
      <c r="P15" s="60" t="s">
        <v>79</v>
      </c>
      <c r="Q15" s="64"/>
      <c r="R15" s="65"/>
      <c r="S15" s="66"/>
    </row>
    <row r="16" spans="1:19" ht="26.25" customHeight="1" x14ac:dyDescent="0.25">
      <c r="A16" s="71">
        <v>5</v>
      </c>
      <c r="B16" s="27" t="s">
        <v>38</v>
      </c>
      <c r="C16" s="51">
        <v>14596316</v>
      </c>
      <c r="D16" s="13"/>
      <c r="E16" s="27">
        <v>1</v>
      </c>
      <c r="F16" s="27" t="e">
        <f>INDEX('[1]Balance(Stock Control)'!$AL:$AL,MATCH(C16,'[1]Balance(Stock Control)'!$F:$F,0))</f>
        <v>#N/A</v>
      </c>
      <c r="G16" s="51">
        <f>INDEX('[2]Balance(Stock Control)'!$AK:$AK,MATCH(C16,'[2]Balance(Stock Control)'!$E:$E,0))</f>
        <v>0</v>
      </c>
      <c r="H16" s="27" t="e">
        <f>INDEX('[3]Balance (Stock Control)'!$AJ:$AJ,MATCH(C16,'[3]Balance (Stock Control)'!$F:$F,0))</f>
        <v>#N/A</v>
      </c>
      <c r="I16" s="27" t="e">
        <f>INDEX('[4]Balance (Stock Control)'!$AJ:$AJ,MATCH(C16,'[4]Balance (Stock Control)'!$E:$E,))</f>
        <v>#N/A</v>
      </c>
      <c r="J16" s="27" t="e">
        <f>INDEX('[5]Balance(Stock Control)'!$AM:$AM,MATCH(C16,'[5]Balance(Stock Control)'!$E:$E,0))</f>
        <v>#N/A</v>
      </c>
      <c r="K16" s="47">
        <v>72000</v>
      </c>
      <c r="L16" s="47">
        <v>79200</v>
      </c>
      <c r="M16" s="47">
        <f t="shared" si="0"/>
        <v>79200</v>
      </c>
      <c r="N16" s="27" t="s">
        <v>82</v>
      </c>
      <c r="O16" s="27" t="s">
        <v>93</v>
      </c>
      <c r="P16" s="27" t="s">
        <v>83</v>
      </c>
      <c r="Q16" s="19" t="s">
        <v>41</v>
      </c>
      <c r="R16" s="26"/>
      <c r="S16" s="24"/>
    </row>
    <row r="17" spans="1:22" ht="26.25" customHeight="1" x14ac:dyDescent="0.25">
      <c r="A17" s="71">
        <v>6</v>
      </c>
      <c r="B17" s="27" t="s">
        <v>42</v>
      </c>
      <c r="C17" s="51">
        <v>14596311</v>
      </c>
      <c r="D17" s="13"/>
      <c r="E17" s="27">
        <v>1</v>
      </c>
      <c r="F17" s="27">
        <f>INDEX('[1]Balance(Stock Control)'!$AL:$AL,MATCH(C17,'[1]Balance(Stock Control)'!$F:$F,0))</f>
        <v>0</v>
      </c>
      <c r="G17" s="51">
        <f>INDEX('[2]Balance(Stock Control)'!$AK:$AK,MATCH(C17,'[2]Balance(Stock Control)'!$E:$E,0))</f>
        <v>0</v>
      </c>
      <c r="H17" s="27" t="e">
        <f>INDEX('[3]Balance (Stock Control)'!$AJ:$AJ,MATCH(C17,'[3]Balance (Stock Control)'!$F:$F,0))</f>
        <v>#N/A</v>
      </c>
      <c r="I17" s="27" t="e">
        <f>INDEX('[4]Balance (Stock Control)'!$AJ:$AJ,MATCH(C17,'[4]Balance (Stock Control)'!$E:$E,))</f>
        <v>#N/A</v>
      </c>
      <c r="J17" s="27" t="e">
        <f>INDEX('[5]Balance(Stock Control)'!$AM:$AM,MATCH(C17,'[5]Balance(Stock Control)'!$E:$E,0))</f>
        <v>#N/A</v>
      </c>
      <c r="K17" s="47">
        <v>75000</v>
      </c>
      <c r="L17" s="47">
        <v>82500</v>
      </c>
      <c r="M17" s="47">
        <f t="shared" si="0"/>
        <v>82500</v>
      </c>
      <c r="N17" s="27" t="s">
        <v>79</v>
      </c>
      <c r="O17" s="27" t="s">
        <v>93</v>
      </c>
      <c r="P17" s="27" t="s">
        <v>79</v>
      </c>
      <c r="Q17" s="19" t="s">
        <v>43</v>
      </c>
      <c r="R17" s="26"/>
      <c r="S17" s="24"/>
    </row>
    <row r="18" spans="1:22" s="67" customFormat="1" ht="26.25" customHeight="1" x14ac:dyDescent="0.25">
      <c r="A18" s="59">
        <v>7</v>
      </c>
      <c r="B18" s="60" t="s">
        <v>42</v>
      </c>
      <c r="C18" s="60">
        <v>14600785</v>
      </c>
      <c r="D18" s="62"/>
      <c r="E18" s="60">
        <v>1</v>
      </c>
      <c r="F18" s="60">
        <f>INDEX('[1]Balance(Stock Control)'!$AL:$AL,MATCH(C18,'[1]Balance(Stock Control)'!$F:$F,0))</f>
        <v>0</v>
      </c>
      <c r="G18" s="60">
        <f>INDEX('[2]Balance(Stock Control)'!$AK:$AK,MATCH(C18,'[2]Balance(Stock Control)'!$E:$E,0))</f>
        <v>2</v>
      </c>
      <c r="H18" s="60" t="e">
        <f>INDEX('[3]Balance (Stock Control)'!$AJ:$AJ,MATCH(C18,'[3]Balance (Stock Control)'!$F:$F,0))</f>
        <v>#N/A</v>
      </c>
      <c r="I18" s="60" t="e">
        <f>INDEX('[4]Balance (Stock Control)'!$AJ:$AJ,MATCH(C18,'[4]Balance (Stock Control)'!$E:$E,))</f>
        <v>#N/A</v>
      </c>
      <c r="J18" s="60" t="e">
        <f>INDEX('[5]Balance(Stock Control)'!$AM:$AM,MATCH(C18,'[5]Balance(Stock Control)'!$E:$E,0))</f>
        <v>#N/A</v>
      </c>
      <c r="K18" s="63">
        <v>180000</v>
      </c>
      <c r="L18" s="63">
        <v>198000.00000000003</v>
      </c>
      <c r="M18" s="63">
        <f t="shared" si="0"/>
        <v>198000.00000000003</v>
      </c>
      <c r="N18" s="60" t="s">
        <v>79</v>
      </c>
      <c r="O18" s="60" t="s">
        <v>93</v>
      </c>
      <c r="P18" s="60" t="s">
        <v>79</v>
      </c>
      <c r="Q18" s="64" t="s">
        <v>44</v>
      </c>
      <c r="R18" s="65"/>
      <c r="S18" s="66"/>
    </row>
    <row r="19" spans="1:22" ht="26.25" customHeight="1" x14ac:dyDescent="0.25">
      <c r="A19" s="71">
        <v>8</v>
      </c>
      <c r="B19" s="27" t="s">
        <v>30</v>
      </c>
      <c r="C19" s="27">
        <v>14601385</v>
      </c>
      <c r="D19" s="13"/>
      <c r="E19" s="27">
        <v>1</v>
      </c>
      <c r="F19" s="27">
        <f>INDEX('[1]Balance(Stock Control)'!$AL:$AL,MATCH(C19,'[1]Balance(Stock Control)'!$F:$F,0))</f>
        <v>0</v>
      </c>
      <c r="G19" s="51">
        <f>INDEX('[2]Balance(Stock Control)'!$AK:$AK,MATCH(C19,'[2]Balance(Stock Control)'!$E:$E,0))</f>
        <v>8</v>
      </c>
      <c r="H19" s="27" t="e">
        <f>INDEX('[3]Balance (Stock Control)'!$AJ:$AJ,MATCH(C19,'[3]Balance (Stock Control)'!$F:$F,0))</f>
        <v>#N/A</v>
      </c>
      <c r="I19" s="27" t="e">
        <f>INDEX('[4]Balance (Stock Control)'!$AJ:$AJ,MATCH(C19,'[4]Balance (Stock Control)'!$E:$E,))</f>
        <v>#N/A</v>
      </c>
      <c r="J19" s="27" t="e">
        <f>INDEX('[5]Balance(Stock Control)'!$AM:$AM,MATCH(C19,'[5]Balance(Stock Control)'!$E:$E,0))</f>
        <v>#N/A</v>
      </c>
      <c r="K19" s="47"/>
      <c r="L19" s="47">
        <v>353172.20399999997</v>
      </c>
      <c r="M19" s="47">
        <f t="shared" si="0"/>
        <v>353172.20399999997</v>
      </c>
      <c r="N19" s="27" t="s">
        <v>74</v>
      </c>
      <c r="O19" s="27" t="s">
        <v>93</v>
      </c>
      <c r="P19" s="27" t="s">
        <v>75</v>
      </c>
      <c r="Q19" s="19"/>
      <c r="R19" s="26"/>
      <c r="S19" s="24"/>
    </row>
    <row r="20" spans="1:22" ht="26.25" customHeight="1" x14ac:dyDescent="0.25">
      <c r="A20" s="71">
        <v>9</v>
      </c>
      <c r="B20" s="27" t="s">
        <v>32</v>
      </c>
      <c r="C20" s="51" t="s">
        <v>45</v>
      </c>
      <c r="D20" s="13"/>
      <c r="E20" s="27">
        <v>2</v>
      </c>
      <c r="F20" s="27">
        <f>INDEX('[1]Balance(Stock Control)'!$AL:$AL,MATCH(C20,'[1]Balance(Stock Control)'!$F:$F,0))</f>
        <v>0</v>
      </c>
      <c r="G20" s="51">
        <f>INDEX('[2]Balance(Stock Control)'!$AK:$AK,MATCH(C20,'[2]Balance(Stock Control)'!$E:$E,0))</f>
        <v>0</v>
      </c>
      <c r="H20" s="27" t="e">
        <f>INDEX('[3]Balance (Stock Control)'!$AJ:$AJ,MATCH(C20,'[3]Balance (Stock Control)'!$F:$F,0))</f>
        <v>#N/A</v>
      </c>
      <c r="I20" s="27" t="e">
        <f>INDEX('[4]Balance (Stock Control)'!$AJ:$AJ,MATCH(C20,'[4]Balance (Stock Control)'!$E:$E,))</f>
        <v>#N/A</v>
      </c>
      <c r="J20" s="27" t="e">
        <f>INDEX('[5]Balance(Stock Control)'!$AM:$AM,MATCH(C20,'[5]Balance(Stock Control)'!$E:$E,0))</f>
        <v>#N/A</v>
      </c>
      <c r="K20" s="47">
        <v>3500</v>
      </c>
      <c r="L20" s="47">
        <v>3850.0000000000005</v>
      </c>
      <c r="M20" s="47">
        <f t="shared" si="0"/>
        <v>7700.0000000000009</v>
      </c>
      <c r="N20" s="27" t="s">
        <v>79</v>
      </c>
      <c r="O20" s="27" t="s">
        <v>93</v>
      </c>
      <c r="P20" s="27" t="s">
        <v>79</v>
      </c>
      <c r="Q20" s="19" t="s">
        <v>46</v>
      </c>
      <c r="R20" s="26"/>
      <c r="S20" s="24"/>
    </row>
    <row r="21" spans="1:22" ht="26.25" customHeight="1" x14ac:dyDescent="0.25">
      <c r="A21" s="71">
        <v>10</v>
      </c>
      <c r="B21" s="27" t="s">
        <v>47</v>
      </c>
      <c r="C21" s="27" t="s">
        <v>48</v>
      </c>
      <c r="D21" s="13"/>
      <c r="E21" s="27">
        <v>1</v>
      </c>
      <c r="F21" s="27" t="e">
        <f>INDEX('[1]Balance(Stock Control)'!$AL:$AL,MATCH(C21,'[1]Balance(Stock Control)'!$F:$F,0))</f>
        <v>#N/A</v>
      </c>
      <c r="G21" s="51" t="e">
        <f>INDEX('[2]Balance(Stock Control)'!$AK:$AK,MATCH(C21,'[2]Balance(Stock Control)'!$E:$E,0))</f>
        <v>#N/A</v>
      </c>
      <c r="H21" s="27" t="e">
        <f>INDEX('[3]Balance (Stock Control)'!$AJ:$AJ,MATCH(C21,'[3]Balance (Stock Control)'!$F:$F,0))</f>
        <v>#N/A</v>
      </c>
      <c r="I21" s="27" t="e">
        <f>INDEX('[4]Balance (Stock Control)'!$AJ:$AJ,MATCH(C21,'[4]Balance (Stock Control)'!$E:$E,))</f>
        <v>#N/A</v>
      </c>
      <c r="J21" s="27" t="e">
        <f>INDEX('[5]Balance(Stock Control)'!$AM:$AM,MATCH(C21,'[5]Balance(Stock Control)'!$E:$E,0))</f>
        <v>#N/A</v>
      </c>
      <c r="K21" s="47">
        <v>30000</v>
      </c>
      <c r="L21" s="47">
        <v>33000</v>
      </c>
      <c r="M21" s="47">
        <f t="shared" si="0"/>
        <v>33000</v>
      </c>
      <c r="N21" s="27" t="s">
        <v>79</v>
      </c>
      <c r="O21" s="27" t="s">
        <v>93</v>
      </c>
      <c r="P21" s="27" t="s">
        <v>79</v>
      </c>
      <c r="Q21" s="19" t="s">
        <v>49</v>
      </c>
      <c r="R21" s="26"/>
      <c r="S21" s="24"/>
    </row>
    <row r="22" spans="1:22" ht="26.25" customHeight="1" x14ac:dyDescent="0.25">
      <c r="A22" s="71">
        <v>11</v>
      </c>
      <c r="B22" s="27" t="s">
        <v>50</v>
      </c>
      <c r="C22" s="27" t="s">
        <v>51</v>
      </c>
      <c r="D22" s="13"/>
      <c r="E22" s="27">
        <v>1</v>
      </c>
      <c r="F22" s="27">
        <f>INDEX('[1]Balance(Stock Control)'!$AL:$AL,MATCH(C22,'[1]Balance(Stock Control)'!$F:$F,0))</f>
        <v>0</v>
      </c>
      <c r="G22" s="51">
        <f>INDEX('[2]Balance(Stock Control)'!$AK:$AK,MATCH(C22,'[2]Balance(Stock Control)'!$E:$E,0))</f>
        <v>4</v>
      </c>
      <c r="H22" s="27" t="e">
        <f>INDEX('[3]Balance (Stock Control)'!$AJ:$AJ,MATCH(C22,'[3]Balance (Stock Control)'!$F:$F,0))</f>
        <v>#N/A</v>
      </c>
      <c r="I22" s="27" t="e">
        <f>INDEX('[4]Balance (Stock Control)'!$AJ:$AJ,MATCH(C22,'[4]Balance (Stock Control)'!$E:$E,))</f>
        <v>#N/A</v>
      </c>
      <c r="J22" s="27" t="e">
        <f>INDEX('[5]Balance(Stock Control)'!$AM:$AM,MATCH(C22,'[5]Balance(Stock Control)'!$E:$E,0))</f>
        <v>#N/A</v>
      </c>
      <c r="K22" s="47"/>
      <c r="L22" s="47">
        <v>17056.116000000002</v>
      </c>
      <c r="M22" s="47">
        <f t="shared" si="0"/>
        <v>17056.116000000002</v>
      </c>
      <c r="N22" s="27" t="s">
        <v>74</v>
      </c>
      <c r="O22" s="27" t="s">
        <v>93</v>
      </c>
      <c r="P22" s="27" t="s">
        <v>75</v>
      </c>
      <c r="Q22" s="19" t="s">
        <v>52</v>
      </c>
      <c r="R22" s="26"/>
      <c r="S22" s="24"/>
    </row>
    <row r="23" spans="1:22" ht="26.25" customHeight="1" x14ac:dyDescent="0.25">
      <c r="A23" s="71">
        <v>12</v>
      </c>
      <c r="B23" s="27" t="s">
        <v>53</v>
      </c>
      <c r="C23" s="27">
        <v>14547278</v>
      </c>
      <c r="D23" s="13"/>
      <c r="E23" s="27">
        <v>1</v>
      </c>
      <c r="F23" s="27">
        <f>INDEX('[1]Balance(Stock Control)'!$AL:$AL,MATCH(C23,'[1]Balance(Stock Control)'!$F:$F,0))</f>
        <v>0</v>
      </c>
      <c r="G23" s="51">
        <f>INDEX('[2]Balance(Stock Control)'!$AK:$AK,MATCH(C23,'[2]Balance(Stock Control)'!$E:$E,0))</f>
        <v>0</v>
      </c>
      <c r="H23" s="27" t="e">
        <f>INDEX('[3]Balance (Stock Control)'!$AJ:$AJ,MATCH(C23,'[3]Balance (Stock Control)'!$F:$F,0))</f>
        <v>#N/A</v>
      </c>
      <c r="I23" s="27" t="e">
        <f>INDEX('[4]Balance (Stock Control)'!$AJ:$AJ,MATCH(C23,'[4]Balance (Stock Control)'!$E:$E,))</f>
        <v>#N/A</v>
      </c>
      <c r="J23" s="27" t="e">
        <f>INDEX('[5]Balance(Stock Control)'!$AM:$AM,MATCH(C23,'[5]Balance(Stock Control)'!$E:$E,0))</f>
        <v>#N/A</v>
      </c>
      <c r="K23" s="47">
        <v>40000</v>
      </c>
      <c r="L23" s="47">
        <v>44000</v>
      </c>
      <c r="M23" s="47">
        <f t="shared" si="0"/>
        <v>44000</v>
      </c>
      <c r="N23" s="27" t="s">
        <v>84</v>
      </c>
      <c r="O23" s="27" t="s">
        <v>93</v>
      </c>
      <c r="P23" s="27" t="s">
        <v>83</v>
      </c>
      <c r="Q23" s="19" t="s">
        <v>54</v>
      </c>
      <c r="R23" s="26"/>
      <c r="S23" s="24"/>
    </row>
    <row r="24" spans="1:22" ht="26.25" customHeight="1" x14ac:dyDescent="0.25">
      <c r="A24" s="71">
        <v>13</v>
      </c>
      <c r="B24" s="27" t="s">
        <v>55</v>
      </c>
      <c r="C24" s="27" t="s">
        <v>78</v>
      </c>
      <c r="D24" s="13"/>
      <c r="E24" s="27">
        <v>3</v>
      </c>
      <c r="F24" s="27">
        <f>INDEX('[1]Balance(Stock Control)'!$AL:$AL,MATCH(C24,'[1]Balance(Stock Control)'!$F:$F,0))</f>
        <v>0</v>
      </c>
      <c r="G24" s="51">
        <f>INDEX('[2]Balance(Stock Control)'!$AK:$AK,MATCH(C24,'[2]Balance(Stock Control)'!$E:$E,0))</f>
        <v>8</v>
      </c>
      <c r="H24" s="27" t="e">
        <f>INDEX('[3]Balance (Stock Control)'!$AJ:$AJ,MATCH(C24,'[3]Balance (Stock Control)'!$F:$F,0))</f>
        <v>#N/A</v>
      </c>
      <c r="I24" s="27" t="e">
        <f>INDEX('[4]Balance (Stock Control)'!$AJ:$AJ,MATCH(C24,'[4]Balance (Stock Control)'!$E:$E,))</f>
        <v>#N/A</v>
      </c>
      <c r="J24" s="27" t="e">
        <f>INDEX('[5]Balance(Stock Control)'!$AM:$AM,MATCH(C24,'[5]Balance(Stock Control)'!$E:$E,0))</f>
        <v>#N/A</v>
      </c>
      <c r="K24" s="47"/>
      <c r="L24" s="47">
        <v>102918.81600000001</v>
      </c>
      <c r="M24" s="47">
        <f t="shared" si="0"/>
        <v>308756.44800000003</v>
      </c>
      <c r="N24" s="27" t="s">
        <v>74</v>
      </c>
      <c r="O24" s="27" t="s">
        <v>93</v>
      </c>
      <c r="P24" s="27" t="s">
        <v>75</v>
      </c>
      <c r="Q24" s="19" t="s">
        <v>57</v>
      </c>
      <c r="R24" s="26"/>
      <c r="S24" s="24"/>
    </row>
    <row r="25" spans="1:22" ht="26.25" customHeight="1" x14ac:dyDescent="0.25">
      <c r="A25" s="18">
        <v>14</v>
      </c>
      <c r="B25" s="33" t="s">
        <v>58</v>
      </c>
      <c r="C25" s="33">
        <v>949329</v>
      </c>
      <c r="D25" s="34"/>
      <c r="E25" s="33">
        <v>1</v>
      </c>
      <c r="F25" s="51">
        <v>1</v>
      </c>
      <c r="G25" s="51" t="e">
        <f>INDEX('[2]Balance(Stock Control)'!$AK:$AK,MATCH(C25,'[2]Balance(Stock Control)'!$E:$E,0))</f>
        <v>#N/A</v>
      </c>
      <c r="H25" s="27" t="e">
        <f>INDEX('[3]Balance (Stock Control)'!$AJ:$AJ,MATCH(C25,'[3]Balance (Stock Control)'!$F:$F,0))</f>
        <v>#N/A</v>
      </c>
      <c r="I25" s="27" t="e">
        <f>INDEX('[4]Balance (Stock Control)'!$AJ:$AJ,MATCH(C25,'[4]Balance (Stock Control)'!$E:$E,))</f>
        <v>#N/A</v>
      </c>
      <c r="J25" s="27" t="e">
        <f>INDEX('[5]Balance(Stock Control)'!$AM:$AM,MATCH(C25,'[5]Balance(Stock Control)'!$E:$E,0))</f>
        <v>#N/A</v>
      </c>
      <c r="K25" s="48"/>
      <c r="L25" s="48">
        <v>2841.7331250000002</v>
      </c>
      <c r="M25" s="47">
        <f t="shared" si="0"/>
        <v>2841.7331250000002</v>
      </c>
      <c r="N25" s="33" t="s">
        <v>80</v>
      </c>
      <c r="O25" s="27" t="s">
        <v>93</v>
      </c>
      <c r="P25" s="33" t="s">
        <v>75</v>
      </c>
      <c r="Q25" s="35" t="s">
        <v>59</v>
      </c>
      <c r="R25" s="26"/>
      <c r="S25" s="24"/>
    </row>
    <row r="26" spans="1:22" s="41" customFormat="1" ht="26.25" customHeight="1" x14ac:dyDescent="0.25">
      <c r="A26" s="71">
        <v>15</v>
      </c>
      <c r="B26" s="27" t="s">
        <v>38</v>
      </c>
      <c r="C26" s="27">
        <v>14596315</v>
      </c>
      <c r="D26" s="13"/>
      <c r="E26" s="27">
        <v>1</v>
      </c>
      <c r="F26" s="27">
        <f>INDEX('[1]Balance(Stock Control)'!$AL:$AL,MATCH(C26,'[1]Balance(Stock Control)'!$F:$F,0))</f>
        <v>0</v>
      </c>
      <c r="G26" s="51">
        <f>INDEX('[2]Balance(Stock Control)'!$AK:$AK,MATCH(C26,'[2]Balance(Stock Control)'!$E:$E,0))</f>
        <v>0</v>
      </c>
      <c r="H26" s="27" t="e">
        <f>INDEX('[3]Balance (Stock Control)'!$AJ:$AJ,MATCH(C26,'[3]Balance (Stock Control)'!$F:$F,0))</f>
        <v>#N/A</v>
      </c>
      <c r="I26" s="27" t="e">
        <f>INDEX('[4]Balance (Stock Control)'!$AJ:$AJ,MATCH(C26,'[4]Balance (Stock Control)'!$E:$E,))</f>
        <v>#N/A</v>
      </c>
      <c r="J26" s="27" t="e">
        <f>INDEX('[5]Balance(Stock Control)'!$AM:$AM,MATCH(C26,'[5]Balance(Stock Control)'!$E:$E,0))</f>
        <v>#N/A</v>
      </c>
      <c r="K26" s="47">
        <v>265000</v>
      </c>
      <c r="L26" s="47">
        <v>291500</v>
      </c>
      <c r="M26" s="47">
        <f t="shared" si="0"/>
        <v>291500</v>
      </c>
      <c r="N26" s="27" t="s">
        <v>79</v>
      </c>
      <c r="O26" s="27" t="s">
        <v>93</v>
      </c>
      <c r="P26" s="27" t="s">
        <v>79</v>
      </c>
      <c r="Q26" s="19" t="s">
        <v>60</v>
      </c>
      <c r="R26" s="40"/>
    </row>
    <row r="27" spans="1:22" s="24" customFormat="1" ht="30.75" customHeight="1" x14ac:dyDescent="0.25">
      <c r="A27" s="36"/>
      <c r="B27" s="37"/>
      <c r="C27" s="37"/>
      <c r="D27" s="38"/>
      <c r="E27" s="37"/>
      <c r="F27" s="37"/>
      <c r="G27" s="52"/>
      <c r="H27" s="37"/>
      <c r="I27" s="37"/>
      <c r="J27" s="37"/>
      <c r="K27" s="49"/>
      <c r="L27" s="47" t="s">
        <v>73</v>
      </c>
      <c r="M27" s="47">
        <f>SUM(M12:M26)</f>
        <v>3323203.6571249994</v>
      </c>
      <c r="N27" s="69"/>
      <c r="O27" s="69"/>
      <c r="P27" s="37"/>
      <c r="Q27" s="39"/>
      <c r="R27" s="26"/>
    </row>
    <row r="28" spans="1:22" ht="101.25" customHeight="1" x14ac:dyDescent="0.25">
      <c r="A28" s="81" t="s">
        <v>61</v>
      </c>
      <c r="B28" s="82"/>
      <c r="C28" s="82"/>
      <c r="D28" s="82"/>
      <c r="E28" s="82"/>
      <c r="F28" s="82"/>
      <c r="G28" s="82"/>
      <c r="H28" s="82"/>
      <c r="I28" s="82"/>
      <c r="J28" s="82"/>
      <c r="K28" s="83"/>
      <c r="L28" s="83"/>
      <c r="M28" s="83"/>
      <c r="N28" s="82"/>
      <c r="O28" s="82"/>
      <c r="P28" s="82"/>
      <c r="Q28" s="82"/>
      <c r="V28" s="21" t="s">
        <v>63</v>
      </c>
    </row>
    <row r="32" spans="1:22" x14ac:dyDescent="0.25">
      <c r="B32" s="53" t="s">
        <v>86</v>
      </c>
      <c r="C32" s="54">
        <v>45135</v>
      </c>
    </row>
    <row r="33" spans="2:3" x14ac:dyDescent="0.25">
      <c r="B33" s="53" t="s">
        <v>87</v>
      </c>
      <c r="C33" s="54">
        <v>45140</v>
      </c>
    </row>
    <row r="34" spans="2:3" x14ac:dyDescent="0.25">
      <c r="B34" s="53" t="s">
        <v>88</v>
      </c>
      <c r="C34" s="55"/>
    </row>
  </sheetData>
  <autoFilter ref="A11:S28"/>
  <mergeCells count="3">
    <mergeCell ref="E1:Q1"/>
    <mergeCell ref="E2:Q2"/>
    <mergeCell ref="A28:Q28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8" t="s">
        <v>15</v>
      </c>
      <c r="B1" s="78" t="s">
        <v>16</v>
      </c>
      <c r="C1" s="78" t="s">
        <v>3</v>
      </c>
      <c r="D1" s="78" t="s">
        <v>17</v>
      </c>
      <c r="E1" s="78" t="s">
        <v>18</v>
      </c>
      <c r="F1" s="78" t="s">
        <v>19</v>
      </c>
      <c r="G1" s="78" t="s">
        <v>20</v>
      </c>
      <c r="H1" s="78" t="s">
        <v>21</v>
      </c>
      <c r="I1" s="78" t="s">
        <v>9</v>
      </c>
    </row>
    <row r="2" spans="1:9" x14ac:dyDescent="0.25">
      <c r="A2" s="78"/>
      <c r="B2" s="78"/>
      <c r="C2" s="78"/>
      <c r="D2" s="78"/>
      <c r="E2" s="78"/>
      <c r="F2" s="78"/>
      <c r="G2" s="78"/>
      <c r="H2" s="78"/>
      <c r="I2" s="78"/>
    </row>
    <row r="3" spans="1:9" s="8" customFormat="1" ht="40.5" customHeight="1" x14ac:dyDescent="0.25">
      <c r="A3" s="7">
        <v>1</v>
      </c>
      <c r="B3" s="7" t="s">
        <v>24</v>
      </c>
      <c r="C3" s="7" t="s">
        <v>22</v>
      </c>
      <c r="D3" s="7" t="s">
        <v>23</v>
      </c>
      <c r="E3" s="7" t="s">
        <v>25</v>
      </c>
      <c r="F3" s="9" t="s">
        <v>26</v>
      </c>
      <c r="G3" s="7" t="s">
        <v>27</v>
      </c>
      <c r="H3" s="7">
        <v>1</v>
      </c>
      <c r="I3" s="7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200-2023060095</vt:lpstr>
      <vt:lpstr>Component Repair Recommenda </vt:lpstr>
      <vt:lpstr>200-2023060095 (Quo)</vt:lpstr>
      <vt:lpstr>200-2023060095 (Upd 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2023-10-21T13:19:50Z</dcterms:modified>
</cp:coreProperties>
</file>