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 firstSheet="2" activeTab="6"/>
  </bookViews>
  <sheets>
    <sheet name="MLM" sheetId="32" state="hidden" r:id="rId1"/>
    <sheet name="MLM Part" sheetId="33" state="hidden" r:id="rId2"/>
    <sheet name="0157 (Quo)" sheetId="118" r:id="rId3"/>
    <sheet name="Quo2(USD)  (3)" sheetId="119" r:id="rId4"/>
    <sheet name="Quo2(USD)  (4)" sheetId="120" r:id="rId5"/>
    <sheet name="Quo2(USD)  (5)" sheetId="121" r:id="rId6"/>
    <sheet name="Quo2(USD)  (6)" sheetId="122" r:id="rId7"/>
  </sheets>
  <externalReferences>
    <externalReference r:id="rId8"/>
  </externalReferences>
  <definedNames>
    <definedName name="_xlnm.Print_Area" localSheetId="3">'Quo2(USD)  (3)'!$B$1:$K$29</definedName>
    <definedName name="_xlnm.Print_Area" localSheetId="4">'Quo2(USD)  (4)'!$B$1:$K$29</definedName>
    <definedName name="_xlnm.Print_Area" localSheetId="5">'Quo2(USD)  (5)'!$B$1:$K$26</definedName>
    <definedName name="_xlnm.Print_Area" localSheetId="6">'Quo2(USD)  (6)'!$B$1:$K$29</definedName>
  </definedNames>
  <calcPr calcId="152511"/>
</workbook>
</file>

<file path=xl/calcChain.xml><?xml version="1.0" encoding="utf-8"?>
<calcChain xmlns="http://schemas.openxmlformats.org/spreadsheetml/2006/main">
  <c r="I15" i="122" l="1"/>
  <c r="I17" i="122" l="1"/>
  <c r="I16" i="122"/>
  <c r="I19" i="122" s="1"/>
  <c r="I14" i="122"/>
  <c r="I11" i="122"/>
  <c r="I10" i="122"/>
  <c r="I9" i="122"/>
  <c r="I18" i="122" s="1"/>
  <c r="I14" i="121" l="1"/>
  <c r="I16" i="121" s="1"/>
  <c r="I11" i="121"/>
  <c r="I10" i="121"/>
  <c r="I9" i="121"/>
  <c r="I12" i="121"/>
  <c r="I15" i="121" s="1"/>
  <c r="I17" i="119" l="1"/>
  <c r="I16" i="119"/>
  <c r="I19" i="119" s="1"/>
  <c r="I19" i="120" l="1"/>
  <c r="I17" i="120"/>
  <c r="I14" i="120"/>
  <c r="I13" i="120"/>
  <c r="I12" i="120"/>
  <c r="I11" i="120"/>
  <c r="I10" i="120"/>
  <c r="I9" i="120"/>
  <c r="I10" i="119"/>
  <c r="I11" i="119"/>
  <c r="I14" i="119"/>
  <c r="I9" i="119"/>
  <c r="I15" i="120" l="1"/>
  <c r="I18" i="120" s="1"/>
  <c r="I15" i="119"/>
  <c r="I18" i="119" s="1"/>
  <c r="K17" i="118"/>
  <c r="F17" i="118"/>
  <c r="K16" i="118"/>
  <c r="F16" i="118"/>
  <c r="K15" i="118"/>
  <c r="F15" i="118"/>
  <c r="K14" i="118"/>
  <c r="F14" i="118"/>
  <c r="K13" i="118"/>
  <c r="K18" i="118" s="1"/>
  <c r="F13" i="118"/>
  <c r="K12" i="118"/>
  <c r="F12" i="118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<sst xmlns="http://schemas.openxmlformats.org/spreadsheetml/2006/main" count="468" uniqueCount="116">
  <si>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</si>
  <si>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</si>
  <si>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</si>
  <si>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</si>
  <si>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</si>
  <si>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</si>
  <si>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</si>
  <si>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</si>
  <si>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</si>
  <si>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</si>
  <si>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</si>
  <si>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</si>
  <si>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</si>
  <si>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</si>
  <si>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</si>
  <si>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</si>
  <si>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</si>
  <si>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</si>
  <si>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</si>
  <si>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</si>
  <si>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</si>
  <si>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</si>
  <si>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</si>
  <si>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</si>
  <si>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</si>
  <si>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</si>
  <si>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</si>
  <si>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</si>
  <si>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</si>
  <si>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</si>
  <si>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</si>
  <si>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</si>
  <si>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</si>
  <si>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</si>
  <si>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</si>
  <si>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</si>
  <si>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</si>
  <si>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</si>
  <si>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</si>
  <si>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</si>
  <si>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</si>
  <si>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</si>
  <si>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</si>
  <si>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</si>
  <si>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</si>
  <si>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</si>
  <si>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</si>
  <si>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</si>
  <si>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</si>
  <si>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</si>
  <si>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</si>
  <si>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</si>
  <si>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</si>
  <si>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</si>
  <si>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</si>
  <si>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</si>
  <si>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</si>
  <si>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</si>
  <si>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</si>
  <si>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-</t>
  </si>
  <si>
    <t>Other Parts No</t>
  </si>
  <si>
    <t>Service Charges For Inline pump(1)pc testing &amp; repair</t>
  </si>
  <si>
    <t>Plunger</t>
  </si>
  <si>
    <t>Ex Stock</t>
  </si>
  <si>
    <t>Customer Name</t>
  </si>
  <si>
    <t>Machine Model</t>
  </si>
  <si>
    <t>Machine Serial No</t>
  </si>
  <si>
    <t>SMU</t>
  </si>
  <si>
    <t>Damage</t>
  </si>
  <si>
    <t>Branch Coverage</t>
  </si>
  <si>
    <t>Reman Customer</t>
  </si>
  <si>
    <t>Components Name</t>
  </si>
  <si>
    <t>Job Number</t>
  </si>
  <si>
    <t>Components Model</t>
  </si>
  <si>
    <t>Components Sr No</t>
  </si>
  <si>
    <t>No.</t>
  </si>
  <si>
    <t>Parts No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</si>
  <si>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</si>
  <si>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</si>
  <si>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</si>
  <si>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</si>
  <si>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</si>
  <si>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</si>
  <si>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</si>
  <si>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</si>
  <si>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</si>
  <si>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</si>
  <si>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</si>
  <si>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:Htun Nay Win Thitsar Co.,ltd</t>
  </si>
  <si>
    <t xml:space="preserve">:Ko Than Htun Naing </t>
  </si>
  <si>
    <t>Document No        : RMN/QUO/2023/11/117</t>
  </si>
  <si>
    <t>Document Date     :22-Nov-2023</t>
  </si>
  <si>
    <t>:Inline pump (1)pc,Nozzle(6)pcs</t>
  </si>
  <si>
    <t>Machine Model     :DX225</t>
  </si>
  <si>
    <t>Htun Nay Win Thitzar Co.,Ltd</t>
  </si>
  <si>
    <t>DX225</t>
  </si>
  <si>
    <t xml:space="preserve"> </t>
  </si>
  <si>
    <t>Inline Pump-1pc,Nozzle-6pcs</t>
  </si>
  <si>
    <t>100-2023110167</t>
  </si>
  <si>
    <t>f</t>
  </si>
  <si>
    <t>bosch</t>
  </si>
  <si>
    <t>turbo</t>
  </si>
  <si>
    <t xml:space="preserve">Nozzle </t>
  </si>
  <si>
    <t>H105025420</t>
  </si>
  <si>
    <t>A814</t>
  </si>
  <si>
    <t xml:space="preserve">Valve </t>
  </si>
  <si>
    <t>Zexel</t>
  </si>
  <si>
    <t>A20</t>
  </si>
  <si>
    <t>Holder O-Ring</t>
  </si>
  <si>
    <t>With Sample</t>
  </si>
  <si>
    <t>Local</t>
  </si>
  <si>
    <t>Main Oil Seal</t>
  </si>
  <si>
    <t>Govenor Spring</t>
  </si>
  <si>
    <t xml:space="preserve">   :100-2023110167</t>
  </si>
  <si>
    <t>: 09-251053699</t>
  </si>
  <si>
    <t>Service Charges For Nozzle(6)pcs testing &amp; repair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</si>
</sst>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[$-409]d\-mmm\-yyyy;@"/>
    <numFmt numFmtId="166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57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165" fontId="12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43" fontId="12" fillId="0" borderId="0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164" fontId="4" fillId="0" borderId="0" xfId="0" applyNumberFormat="1" applyFont="1"/>
    <xf numFmtId="164" fontId="12" fillId="0" borderId="5" xfId="1" applyNumberFormat="1" applyFont="1" applyBorder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0" fontId="16" fillId="0" borderId="0" xfId="0" quotePrefix="1" applyFont="1" applyFill="1" applyAlignment="1">
      <alignment horizontal="left"/>
    </xf>
    <xf numFmtId="43" fontId="16" fillId="0" borderId="0" xfId="1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43" fontId="16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3" fontId="0" fillId="0" borderId="0" xfId="1" applyFont="1" applyFill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/>
    <xf numFmtId="15" fontId="2" fillId="2" borderId="0" xfId="0" applyNumberFormat="1" applyFont="1" applyFill="1" applyAlignment="1">
      <alignment horizontal="center"/>
    </xf>
    <xf numFmtId="43" fontId="0" fillId="0" borderId="0" xfId="1" applyFont="1" applyAlignment="1">
      <alignment horizontal="center"/>
    </xf>
    <xf numFmtId="0" fontId="2" fillId="2" borderId="0" xfId="0" applyFont="1" applyFill="1" applyAlignment="1">
      <alignment horizontal="center"/>
    </xf>
    <xf numFmtId="0" fontId="16" fillId="3" borderId="0" xfId="0" applyFont="1" applyFill="1"/>
    <xf numFmtId="0" fontId="0" fillId="3" borderId="0" xfId="0" applyFill="1"/>
    <xf numFmtId="0" fontId="15" fillId="0" borderId="0" xfId="0" applyFont="1" applyAlignment="1">
      <alignment horizontal="left"/>
    </xf>
    <xf numFmtId="164" fontId="16" fillId="0" borderId="0" xfId="1" applyNumberFormat="1" applyFont="1" applyFill="1" applyAlignment="1">
      <alignment horizontal="left" vertical="center"/>
    </xf>
    <xf numFmtId="164" fontId="16" fillId="0" borderId="0" xfId="1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 vertical="center"/>
    </xf>
    <xf numFmtId="43" fontId="2" fillId="0" borderId="9" xfId="1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Alignment="1">
      <alignment horizontal="left"/>
    </xf>
    <xf numFmtId="164" fontId="0" fillId="0" borderId="0" xfId="1" applyNumberFormat="1" applyFont="1" applyAlignment="1">
      <alignment horizontal="center"/>
    </xf>
    <xf numFmtId="166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4" fillId="4" borderId="0" xfId="0" applyFont="1" applyFill="1"/>
    <xf numFmtId="0" fontId="4" fillId="5" borderId="0" xfId="0" applyFont="1" applyFill="1"/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 wrapText="1"/>
    </xf>
    <xf numFmtId="2" fontId="9" fillId="5" borderId="1" xfId="0" applyNumberFormat="1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16" fontId="16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4" fillId="2" borderId="0" xfId="0" applyFont="1" applyFill="1"/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57150</xdr:rowOff>
    </xdr:from>
    <xdr:to>
      <xdr:col>2</xdr:col>
      <xdr:colOff>876300</xdr:colOff>
      <xdr:row>1</xdr:row>
      <xdr:rowOff>85725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7150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1219200</xdr:colOff>
      <xdr:row>0</xdr:row>
      <xdr:rowOff>123829</xdr:rowOff>
    </xdr:from>
    <xdr:to>
      <xdr:col>10</xdr:col>
      <xdr:colOff>2590800</xdr:colOff>
      <xdr:row>0</xdr:row>
      <xdr:rowOff>694616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9125" y="1238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866775</xdr:colOff>
      <xdr:row>1</xdr:row>
      <xdr:rowOff>28575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1219200</xdr:colOff>
      <xdr:row>0</xdr:row>
      <xdr:rowOff>123829</xdr:rowOff>
    </xdr:from>
    <xdr:to>
      <xdr:col>10</xdr:col>
      <xdr:colOff>2590800</xdr:colOff>
      <xdr:row>0</xdr:row>
      <xdr:rowOff>694616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9125" y="1238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866775</xdr:colOff>
      <xdr:row>1</xdr:row>
      <xdr:rowOff>28575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1219200</xdr:colOff>
      <xdr:row>0</xdr:row>
      <xdr:rowOff>123829</xdr:rowOff>
    </xdr:from>
    <xdr:to>
      <xdr:col>10</xdr:col>
      <xdr:colOff>2590800</xdr:colOff>
      <xdr:row>0</xdr:row>
      <xdr:rowOff>694616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9125" y="1238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57150</xdr:rowOff>
    </xdr:from>
    <xdr:to>
      <xdr:col>2</xdr:col>
      <xdr:colOff>876300</xdr:colOff>
      <xdr:row>1</xdr:row>
      <xdr:rowOff>85725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7150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1219200</xdr:colOff>
      <xdr:row>0</xdr:row>
      <xdr:rowOff>123829</xdr:rowOff>
    </xdr:from>
    <xdr:to>
      <xdr:col>10</xdr:col>
      <xdr:colOff>2590800</xdr:colOff>
      <xdr:row>0</xdr:row>
      <xdr:rowOff>694616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9125" y="1238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  <sheetName val="Sheet2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9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36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610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0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48</v>
          </cell>
        </row>
        <row r="60">
          <cell r="F60" t="str">
            <v>0281002744(REM)</v>
          </cell>
          <cell r="AK60">
            <v>15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69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0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98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91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67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140</v>
          </cell>
        </row>
        <row r="131">
          <cell r="F131" t="str">
            <v>0445120067(REM)</v>
          </cell>
          <cell r="AK131">
            <v>107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135</v>
          </cell>
        </row>
        <row r="149">
          <cell r="F149">
            <v>3418520004</v>
          </cell>
          <cell r="AK149">
            <v>181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36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88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558</v>
          </cell>
        </row>
        <row r="164">
          <cell r="F164" t="str">
            <v>F00RJ01479</v>
          </cell>
          <cell r="AK164">
            <v>170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25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562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50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48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21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47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0</v>
          </cell>
        </row>
        <row r="251">
          <cell r="F251">
            <v>9410618334</v>
          </cell>
          <cell r="AK251">
            <v>37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38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146</v>
          </cell>
        </row>
        <row r="280">
          <cell r="F280">
            <v>9413610308</v>
          </cell>
          <cell r="AK280">
            <v>180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14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2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1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0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12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0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0</v>
          </cell>
        </row>
        <row r="392">
          <cell r="F392" t="str">
            <v>0414673999</v>
          </cell>
          <cell r="AK392">
            <v>8</v>
          </cell>
        </row>
        <row r="393">
          <cell r="F393" t="str">
            <v>0445120345</v>
          </cell>
          <cell r="AK393">
            <v>12</v>
          </cell>
        </row>
        <row r="399">
          <cell r="F399" t="str">
            <v>`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35" t="s">
        <v>28</v>
      </c>
      <c r="C1" s="135"/>
      <c r="D1" s="135"/>
      <c r="E1" s="135"/>
      <c r="F1" s="135"/>
      <c r="G1" s="135"/>
      <c r="H1" s="135"/>
      <c r="I1" s="135"/>
      <c r="J1" s="135"/>
      <c r="K1" s="135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36" t="s">
        <v>27</v>
      </c>
      <c r="D13" s="137"/>
      <c r="E13" s="137"/>
      <c r="F13" s="137"/>
      <c r="G13" s="137"/>
      <c r="H13" s="138"/>
      <c r="I13" s="133" t="s">
        <v>43</v>
      </c>
      <c r="J13" s="134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39" t="s">
        <v>17</v>
      </c>
      <c r="C21" s="139"/>
      <c r="D21" s="139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39" t="s">
        <v>19</v>
      </c>
      <c r="C26" s="139"/>
      <c r="D26" s="139"/>
      <c r="E26" s="43"/>
      <c r="J26" s="43" t="s">
        <v>20</v>
      </c>
      <c r="K26" s="15"/>
    </row>
    <row r="27" spans="2:12" ht="15" x14ac:dyDescent="0.25">
      <c r="B27" s="139" t="s">
        <v>21</v>
      </c>
      <c r="C27" s="139"/>
      <c r="D27" s="139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32" t="s">
        <v>22</v>
      </c>
      <c r="J29" s="132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35" t="s">
        <v>28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36" t="s">
        <v>27</v>
      </c>
      <c r="D11" s="137"/>
      <c r="E11" s="137"/>
      <c r="F11" s="137"/>
      <c r="G11" s="137"/>
      <c r="H11" s="138"/>
      <c r="I11" s="47"/>
      <c r="J11" s="140" t="s">
        <v>47</v>
      </c>
      <c r="K11" s="141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39" t="s">
        <v>17</v>
      </c>
      <c r="C19" s="139"/>
      <c r="D19" s="139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39" t="s">
        <v>19</v>
      </c>
      <c r="C24" s="139"/>
      <c r="D24" s="139"/>
      <c r="E24" s="46"/>
      <c r="K24" s="46" t="s">
        <v>20</v>
      </c>
      <c r="L24" s="15"/>
    </row>
    <row r="25" spans="2:13" ht="15" x14ac:dyDescent="0.25">
      <c r="B25" s="139" t="s">
        <v>21</v>
      </c>
      <c r="C25" s="139"/>
      <c r="D25" s="139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32" t="s">
        <v>22</v>
      </c>
      <c r="K27" s="132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showGridLines="0" topLeftCell="A7" zoomScaleNormal="100" workbookViewId="0">
      <selection activeCell="L15" sqref="L15:L17"/>
    </sheetView>
  </sheetViews>
  <sheetFormatPr defaultRowHeight="15" x14ac:dyDescent="0.25"/>
  <cols>
    <col min="1" max="1" width="4" style="110" customWidth="1"/>
    <col min="2" max="2" width="28.7109375" customWidth="1"/>
    <col min="3" max="3" width="22.140625" bestFit="1" customWidth="1"/>
    <col min="4" max="4" width="14.5703125" style="89" customWidth="1"/>
    <col min="5" max="5" width="9.140625" style="89" customWidth="1"/>
    <col min="6" max="7" width="9.140625" style="89" hidden="1" customWidth="1"/>
    <col min="8" max="9" width="9.140625" style="111" hidden="1" customWidth="1"/>
    <col min="10" max="11" width="19.42578125" style="92" customWidth="1"/>
    <col min="12" max="13" width="19.42578125" style="89" customWidth="1"/>
    <col min="14" max="14" width="41.5703125" customWidth="1"/>
  </cols>
  <sheetData>
    <row r="1" spans="1:17" ht="17.25" customHeight="1" x14ac:dyDescent="0.25">
      <c r="A1" s="96" t="s">
        <v>64</v>
      </c>
      <c r="B1" s="74"/>
      <c r="C1" s="75" t="s">
        <v>94</v>
      </c>
      <c r="D1" s="76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1:17" ht="15.75" customHeight="1" x14ac:dyDescent="0.25">
      <c r="A2" s="96" t="s">
        <v>65</v>
      </c>
      <c r="B2" s="74"/>
      <c r="C2" s="78" t="s">
        <v>95</v>
      </c>
      <c r="D2" s="76"/>
      <c r="E2" s="142"/>
      <c r="F2" s="142"/>
      <c r="G2" s="142"/>
      <c r="H2" s="142"/>
      <c r="I2" s="142"/>
      <c r="J2" s="142"/>
      <c r="K2" s="142"/>
      <c r="L2" s="142"/>
      <c r="M2" s="142"/>
      <c r="N2" s="143"/>
    </row>
    <row r="3" spans="1:17" ht="15.75" customHeight="1" x14ac:dyDescent="0.25">
      <c r="A3" s="96" t="s">
        <v>66</v>
      </c>
      <c r="B3" s="77"/>
      <c r="C3" s="78" t="s">
        <v>59</v>
      </c>
      <c r="D3" s="76"/>
      <c r="E3" s="77"/>
      <c r="F3" s="77"/>
      <c r="G3" s="77"/>
      <c r="H3" s="97"/>
      <c r="I3" s="97"/>
      <c r="J3" s="79"/>
      <c r="K3" s="79"/>
      <c r="L3" s="77"/>
      <c r="M3" s="77"/>
    </row>
    <row r="4" spans="1:17" ht="15.75" customHeight="1" x14ac:dyDescent="0.25">
      <c r="A4" s="96" t="s">
        <v>67</v>
      </c>
      <c r="B4" s="77"/>
      <c r="C4" s="78" t="s">
        <v>68</v>
      </c>
      <c r="D4" s="76"/>
      <c r="E4" s="80"/>
      <c r="F4" s="80"/>
      <c r="G4" s="80"/>
      <c r="H4" s="98"/>
      <c r="I4" s="98"/>
      <c r="J4" s="81"/>
      <c r="K4" s="81"/>
      <c r="L4" s="80"/>
      <c r="M4" s="80"/>
    </row>
    <row r="5" spans="1:17" ht="15.75" x14ac:dyDescent="0.25">
      <c r="A5" s="96" t="s">
        <v>69</v>
      </c>
      <c r="B5" s="75"/>
      <c r="C5" s="75" t="s">
        <v>70</v>
      </c>
      <c r="D5" s="82"/>
      <c r="E5" s="80"/>
      <c r="F5" s="80"/>
      <c r="G5" s="80"/>
      <c r="H5" s="98"/>
      <c r="I5" s="98"/>
      <c r="J5" s="81"/>
      <c r="K5" s="81"/>
      <c r="L5" s="80"/>
      <c r="M5" s="80"/>
      <c r="Q5" t="s">
        <v>96</v>
      </c>
    </row>
    <row r="6" spans="1:17" ht="15.75" x14ac:dyDescent="0.25">
      <c r="A6" s="96" t="s">
        <v>71</v>
      </c>
      <c r="B6" s="75"/>
      <c r="C6" s="75" t="s">
        <v>97</v>
      </c>
      <c r="D6" s="82"/>
      <c r="E6" s="99"/>
      <c r="F6" s="80"/>
      <c r="G6" s="80"/>
      <c r="H6" s="98"/>
      <c r="I6" s="98"/>
      <c r="J6" s="81"/>
      <c r="K6" s="81"/>
      <c r="L6" s="80"/>
      <c r="M6" s="80"/>
    </row>
    <row r="7" spans="1:17" ht="15.75" x14ac:dyDescent="0.25">
      <c r="A7" s="96" t="s">
        <v>72</v>
      </c>
      <c r="B7" s="75"/>
      <c r="C7" s="75" t="s">
        <v>98</v>
      </c>
      <c r="D7" s="82"/>
      <c r="E7" s="80"/>
      <c r="F7" s="80"/>
      <c r="G7" s="80"/>
      <c r="H7" s="98"/>
      <c r="I7" s="98"/>
      <c r="J7" s="81"/>
      <c r="K7" s="81"/>
      <c r="L7" s="80"/>
      <c r="M7" s="80"/>
    </row>
    <row r="8" spans="1:17" ht="15.75" x14ac:dyDescent="0.25">
      <c r="A8" s="96" t="s">
        <v>73</v>
      </c>
      <c r="B8" s="75"/>
      <c r="C8" s="78" t="s">
        <v>59</v>
      </c>
      <c r="D8" s="82"/>
      <c r="E8" s="80"/>
      <c r="F8" s="80"/>
      <c r="G8" s="80"/>
      <c r="H8" s="98"/>
      <c r="I8" s="98"/>
      <c r="J8" s="81"/>
      <c r="K8" s="81"/>
      <c r="L8" s="80"/>
      <c r="M8" s="80"/>
    </row>
    <row r="9" spans="1:17" ht="15.75" x14ac:dyDescent="0.25">
      <c r="A9" s="96" t="s">
        <v>74</v>
      </c>
      <c r="B9" s="75"/>
      <c r="C9" s="78" t="s">
        <v>59</v>
      </c>
      <c r="D9" s="82"/>
      <c r="E9" s="80"/>
      <c r="F9" s="80"/>
      <c r="G9" s="80"/>
      <c r="H9" s="98"/>
      <c r="I9" s="98"/>
      <c r="J9" s="81"/>
      <c r="K9" s="81"/>
      <c r="L9" s="80"/>
      <c r="M9" s="80"/>
    </row>
    <row r="10" spans="1:17" ht="15.75" x14ac:dyDescent="0.25">
      <c r="A10" s="77"/>
      <c r="B10" s="75"/>
      <c r="C10" s="75"/>
      <c r="D10" s="82"/>
      <c r="E10" s="82"/>
      <c r="F10" s="82"/>
      <c r="G10" s="82" t="s">
        <v>99</v>
      </c>
      <c r="H10" s="100"/>
      <c r="I10" s="100"/>
      <c r="J10" s="83"/>
      <c r="K10" s="83"/>
      <c r="L10" s="82"/>
      <c r="M10" s="82"/>
      <c r="O10" s="84"/>
      <c r="P10" s="84"/>
    </row>
    <row r="11" spans="1:17" ht="26.25" customHeight="1" x14ac:dyDescent="0.25">
      <c r="A11" s="101" t="s">
        <v>75</v>
      </c>
      <c r="B11" s="102" t="s">
        <v>7</v>
      </c>
      <c r="C11" s="103" t="s">
        <v>76</v>
      </c>
      <c r="D11" s="103" t="s">
        <v>60</v>
      </c>
      <c r="E11" s="85" t="s">
        <v>9</v>
      </c>
      <c r="F11" s="104" t="s">
        <v>100</v>
      </c>
      <c r="G11" s="104" t="s">
        <v>101</v>
      </c>
      <c r="H11" s="105"/>
      <c r="I11" s="105"/>
      <c r="J11" s="106" t="s">
        <v>77</v>
      </c>
      <c r="K11" s="106" t="s">
        <v>78</v>
      </c>
      <c r="L11" s="104" t="s">
        <v>79</v>
      </c>
      <c r="M11" s="104" t="s">
        <v>80</v>
      </c>
      <c r="N11" s="107" t="s">
        <v>13</v>
      </c>
      <c r="O11" s="87"/>
      <c r="P11" s="84"/>
    </row>
    <row r="12" spans="1:17" ht="23.25" customHeight="1" x14ac:dyDescent="0.25">
      <c r="A12" s="85">
        <v>1</v>
      </c>
      <c r="B12" s="102" t="s">
        <v>102</v>
      </c>
      <c r="C12" s="108" t="s">
        <v>103</v>
      </c>
      <c r="D12" s="103">
        <v>9432612849</v>
      </c>
      <c r="E12" s="85">
        <v>6</v>
      </c>
      <c r="F12" s="85">
        <f>INDEX('[1]Balance (Stock Control)'!$AK:$AK,MATCH(C12,'[1]Balance (Stock Control)'!$F:$F,0))</f>
        <v>96</v>
      </c>
      <c r="G12" s="85"/>
      <c r="H12" s="88"/>
      <c r="I12" s="88"/>
      <c r="J12" s="86">
        <v>37.414439999999999</v>
      </c>
      <c r="K12" s="86">
        <f>J12*E12</f>
        <v>224.48663999999999</v>
      </c>
      <c r="L12" s="85" t="s">
        <v>24</v>
      </c>
      <c r="M12" s="85" t="s">
        <v>63</v>
      </c>
      <c r="N12" s="109"/>
      <c r="O12" s="87"/>
      <c r="P12" s="84"/>
    </row>
    <row r="13" spans="1:17" ht="23.25" customHeight="1" x14ac:dyDescent="0.25">
      <c r="A13" s="85">
        <v>2</v>
      </c>
      <c r="B13" s="102" t="s">
        <v>62</v>
      </c>
      <c r="C13" s="103">
        <v>9413610587</v>
      </c>
      <c r="D13" s="103" t="s">
        <v>59</v>
      </c>
      <c r="E13" s="85">
        <v>6</v>
      </c>
      <c r="F13" s="85">
        <f>INDEX('[1]Balance (Stock Control)'!$AK:$AK,MATCH(C13,'[1]Balance (Stock Control)'!$F:$F,0))</f>
        <v>66</v>
      </c>
      <c r="G13" s="85"/>
      <c r="H13" s="88"/>
      <c r="I13" s="88"/>
      <c r="J13" s="86">
        <v>39.80472167832167</v>
      </c>
      <c r="K13" s="86">
        <f t="shared" ref="K13:K17" si="0">J13*E13</f>
        <v>238.82833006993002</v>
      </c>
      <c r="L13" s="85" t="s">
        <v>24</v>
      </c>
      <c r="M13" s="85" t="s">
        <v>63</v>
      </c>
      <c r="N13" s="109" t="s">
        <v>104</v>
      </c>
      <c r="O13" s="87"/>
      <c r="P13" s="84"/>
    </row>
    <row r="14" spans="1:17" ht="23.25" customHeight="1" x14ac:dyDescent="0.25">
      <c r="A14" s="85">
        <v>3</v>
      </c>
      <c r="B14" s="102" t="s">
        <v>105</v>
      </c>
      <c r="C14" s="103">
        <v>9413610586</v>
      </c>
      <c r="D14" s="103">
        <v>9413610011</v>
      </c>
      <c r="E14" s="85">
        <v>6</v>
      </c>
      <c r="F14" s="85">
        <f>INDEX('[1]Balance (Stock Control)'!$AK:$AK,MATCH(C14,'[1]Balance (Stock Control)'!$F:$F,0))</f>
        <v>66</v>
      </c>
      <c r="G14" s="85"/>
      <c r="H14" s="88"/>
      <c r="I14" s="88"/>
      <c r="J14" s="86">
        <v>11.906999999999998</v>
      </c>
      <c r="K14" s="86">
        <f t="shared" si="0"/>
        <v>71.441999999999993</v>
      </c>
      <c r="L14" s="85" t="s">
        <v>106</v>
      </c>
      <c r="M14" s="85" t="s">
        <v>63</v>
      </c>
      <c r="N14" s="109" t="s">
        <v>107</v>
      </c>
      <c r="O14" s="87"/>
      <c r="P14" s="84"/>
    </row>
    <row r="15" spans="1:17" ht="23.25" customHeight="1" x14ac:dyDescent="0.25">
      <c r="A15" s="85">
        <v>4</v>
      </c>
      <c r="B15" s="102" t="s">
        <v>108</v>
      </c>
      <c r="C15" s="103" t="s">
        <v>109</v>
      </c>
      <c r="D15" s="103" t="s">
        <v>59</v>
      </c>
      <c r="E15" s="85">
        <v>6</v>
      </c>
      <c r="F15" s="85" t="e">
        <f>INDEX('[1]Balance (Stock Control)'!$AK:$AK,MATCH(C15,'[1]Balance (Stock Control)'!$F:$F,0))</f>
        <v>#N/A</v>
      </c>
      <c r="G15" s="85"/>
      <c r="H15" s="88">
        <v>2500</v>
      </c>
      <c r="I15" s="88">
        <v>3150</v>
      </c>
      <c r="J15" s="86">
        <v>0.95454545454545459</v>
      </c>
      <c r="K15" s="86">
        <f t="shared" si="0"/>
        <v>5.7272727272727275</v>
      </c>
      <c r="L15" s="85" t="s">
        <v>110</v>
      </c>
      <c r="M15" s="85" t="s">
        <v>110</v>
      </c>
      <c r="N15" s="109"/>
      <c r="O15" s="87"/>
      <c r="P15" s="84"/>
    </row>
    <row r="16" spans="1:17" ht="23.25" customHeight="1" x14ac:dyDescent="0.25">
      <c r="A16" s="85">
        <v>5</v>
      </c>
      <c r="B16" s="102" t="s">
        <v>111</v>
      </c>
      <c r="C16" s="103" t="s">
        <v>109</v>
      </c>
      <c r="D16" s="103" t="s">
        <v>59</v>
      </c>
      <c r="E16" s="85">
        <v>1</v>
      </c>
      <c r="F16" s="85" t="e">
        <f>INDEX('[1]Balance (Stock Control)'!$AK:$AK,MATCH(C16,'[1]Balance (Stock Control)'!$F:$F,0))</f>
        <v>#N/A</v>
      </c>
      <c r="G16" s="85"/>
      <c r="H16" s="88">
        <v>5000</v>
      </c>
      <c r="I16" s="88">
        <v>6300</v>
      </c>
      <c r="J16" s="86">
        <v>1.9090909090909092</v>
      </c>
      <c r="K16" s="86">
        <f t="shared" si="0"/>
        <v>1.9090909090909092</v>
      </c>
      <c r="L16" s="85" t="s">
        <v>110</v>
      </c>
      <c r="M16" s="85" t="s">
        <v>110</v>
      </c>
      <c r="N16" s="109"/>
      <c r="O16" s="87"/>
      <c r="P16" s="84"/>
    </row>
    <row r="17" spans="1:16" ht="23.25" customHeight="1" x14ac:dyDescent="0.25">
      <c r="A17" s="85">
        <v>6</v>
      </c>
      <c r="B17" s="102" t="s">
        <v>112</v>
      </c>
      <c r="C17" s="103" t="s">
        <v>109</v>
      </c>
      <c r="D17" s="103" t="s">
        <v>59</v>
      </c>
      <c r="E17" s="85">
        <v>1</v>
      </c>
      <c r="F17" s="85" t="e">
        <f>INDEX('[1]Balance (Stock Control)'!$AK:$AK,MATCH(C17,'[1]Balance (Stock Control)'!$F:$F,0))</f>
        <v>#N/A</v>
      </c>
      <c r="G17" s="85"/>
      <c r="H17" s="88">
        <v>35000</v>
      </c>
      <c r="I17" s="88">
        <v>44100</v>
      </c>
      <c r="J17" s="86">
        <v>13.363636363636363</v>
      </c>
      <c r="K17" s="86">
        <f t="shared" si="0"/>
        <v>13.363636363636363</v>
      </c>
      <c r="L17" s="85" t="s">
        <v>110</v>
      </c>
      <c r="M17" s="85" t="s">
        <v>110</v>
      </c>
      <c r="N17" s="109"/>
      <c r="O17" s="87"/>
      <c r="P17" s="84"/>
    </row>
    <row r="18" spans="1:16" ht="22.5" customHeight="1" x14ac:dyDescent="0.25">
      <c r="J18" s="86" t="s">
        <v>81</v>
      </c>
      <c r="K18" s="86">
        <f>SUM(K12:K17)</f>
        <v>555.75697006993005</v>
      </c>
    </row>
    <row r="19" spans="1:16" ht="27.75" customHeight="1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</row>
    <row r="21" spans="1:16" x14ac:dyDescent="0.25">
      <c r="B21" s="90" t="s">
        <v>82</v>
      </c>
      <c r="C21" s="91">
        <v>45252</v>
      </c>
      <c r="D21"/>
      <c r="E21"/>
    </row>
    <row r="22" spans="1:16" x14ac:dyDescent="0.25">
      <c r="B22" s="90" t="s">
        <v>83</v>
      </c>
      <c r="C22" s="91">
        <v>45252</v>
      </c>
      <c r="D22"/>
      <c r="E22"/>
    </row>
    <row r="23" spans="1:16" x14ac:dyDescent="0.25">
      <c r="B23" s="90" t="s">
        <v>84</v>
      </c>
      <c r="C23" s="93"/>
      <c r="D23"/>
      <c r="E23"/>
    </row>
    <row r="24" spans="1:16" ht="15.75" x14ac:dyDescent="0.25">
      <c r="B24" s="94" t="s">
        <v>85</v>
      </c>
      <c r="C24" s="94" t="s">
        <v>86</v>
      </c>
      <c r="D24" s="94"/>
      <c r="E24" s="94"/>
    </row>
    <row r="25" spans="1:16" ht="15.75" x14ac:dyDescent="0.25">
      <c r="B25" s="94"/>
      <c r="C25" s="94" t="s">
        <v>87</v>
      </c>
      <c r="D25" s="94"/>
      <c r="E25" s="94"/>
    </row>
    <row r="26" spans="1:16" ht="15.75" x14ac:dyDescent="0.25">
      <c r="B26" s="95"/>
      <c r="C26" s="94"/>
      <c r="D26" s="94"/>
      <c r="E26" s="94"/>
    </row>
  </sheetData>
  <mergeCells count="3">
    <mergeCell ref="E1:N1"/>
    <mergeCell ref="E2:N2"/>
    <mergeCell ref="A19:N19"/>
  </mergeCells>
  <conditionalFormatting sqref="E6">
    <cfRule type="duplicateValues" dxfId="5" priority="4"/>
  </conditionalFormatting>
  <conditionalFormatting sqref="E6">
    <cfRule type="duplicateValues" dxfId="4" priority="5"/>
  </conditionalFormatting>
  <conditionalFormatting sqref="E6">
    <cfRule type="duplicateValues" dxfId="3" priority="6"/>
  </conditionalFormatting>
  <conditionalFormatting sqref="C12">
    <cfRule type="duplicateValues" dxfId="2" priority="1"/>
  </conditionalFormatting>
  <conditionalFormatting sqref="C12">
    <cfRule type="duplicateValues" dxfId="1" priority="2"/>
  </conditionalFormatting>
  <conditionalFormatting sqref="C12">
    <cfRule type="duplicateValues" dxfId="0" priority="3"/>
  </conditionalFormatting>
  <pageMargins left="0.7" right="0.7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opLeftCell="B9" zoomScaleNormal="100" workbookViewId="0">
      <selection activeCell="I17" sqref="I17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1.855468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43.14062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35" t="s">
        <v>54</v>
      </c>
      <c r="C1" s="135"/>
      <c r="D1" s="135"/>
      <c r="E1" s="135"/>
      <c r="F1" s="135"/>
      <c r="G1" s="135"/>
      <c r="H1" s="135"/>
      <c r="I1" s="135"/>
      <c r="J1" s="135"/>
      <c r="K1" s="135"/>
    </row>
    <row r="2" spans="2:12" s="3" customFormat="1" ht="30" customHeight="1" x14ac:dyDescent="0.25">
      <c r="B2" s="49" t="s">
        <v>0</v>
      </c>
      <c r="C2" s="49"/>
      <c r="D2" s="63" t="s">
        <v>88</v>
      </c>
      <c r="E2" s="63"/>
      <c r="F2" s="50"/>
      <c r="G2" s="51"/>
      <c r="H2" s="52"/>
      <c r="I2" s="113"/>
      <c r="J2" s="50" t="s">
        <v>90</v>
      </c>
      <c r="K2" s="52"/>
    </row>
    <row r="3" spans="2:12" s="3" customFormat="1" ht="30" customHeight="1" x14ac:dyDescent="0.25">
      <c r="B3" s="49" t="s">
        <v>1</v>
      </c>
      <c r="C3" s="49"/>
      <c r="D3" s="63" t="s">
        <v>89</v>
      </c>
      <c r="E3" s="63"/>
      <c r="F3" s="50"/>
      <c r="G3" s="51"/>
      <c r="H3" s="52"/>
      <c r="I3" s="52"/>
      <c r="J3" s="50" t="s">
        <v>91</v>
      </c>
      <c r="K3" s="66"/>
    </row>
    <row r="4" spans="2:12" s="3" customFormat="1" ht="35.25" customHeight="1" x14ac:dyDescent="0.25">
      <c r="B4" s="49" t="s">
        <v>2</v>
      </c>
      <c r="C4" s="49"/>
      <c r="D4" s="63" t="s">
        <v>114</v>
      </c>
      <c r="E4" s="63"/>
      <c r="F4" s="50"/>
      <c r="G4" s="51"/>
      <c r="H4" s="52"/>
      <c r="I4" s="52"/>
      <c r="J4" s="149" t="s">
        <v>93</v>
      </c>
      <c r="K4" s="149"/>
    </row>
    <row r="5" spans="2:12" s="3" customFormat="1" ht="30" customHeight="1" x14ac:dyDescent="0.25">
      <c r="B5" s="49" t="s">
        <v>3</v>
      </c>
      <c r="C5" s="49"/>
      <c r="D5" s="63" t="s">
        <v>92</v>
      </c>
      <c r="E5" s="63"/>
      <c r="F5" s="50"/>
      <c r="G5" s="51"/>
      <c r="H5" s="52"/>
      <c r="I5" s="52"/>
      <c r="J5" s="50" t="s">
        <v>58</v>
      </c>
      <c r="K5" s="53" t="s">
        <v>113</v>
      </c>
      <c r="L5" s="42"/>
    </row>
    <row r="6" spans="2:12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2"/>
      <c r="J6" s="50" t="s">
        <v>48</v>
      </c>
      <c r="K6" s="53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s="124" customFormat="1" ht="30.75" customHeight="1" x14ac:dyDescent="0.25">
      <c r="B9" s="119">
        <v>1</v>
      </c>
      <c r="C9" s="120" t="s">
        <v>24</v>
      </c>
      <c r="D9" s="119" t="s">
        <v>102</v>
      </c>
      <c r="E9" s="119" t="s">
        <v>103</v>
      </c>
      <c r="F9" s="119">
        <v>9432612849</v>
      </c>
      <c r="G9" s="119">
        <v>6</v>
      </c>
      <c r="H9" s="121">
        <v>31.85</v>
      </c>
      <c r="I9" s="122">
        <f>H9*G9</f>
        <v>191.10000000000002</v>
      </c>
      <c r="J9" s="123" t="s">
        <v>23</v>
      </c>
      <c r="K9" s="119" t="s">
        <v>63</v>
      </c>
    </row>
    <row r="10" spans="2:12" s="124" customFormat="1" ht="30.75" customHeight="1" x14ac:dyDescent="0.25">
      <c r="B10" s="119">
        <v>2</v>
      </c>
      <c r="C10" s="120" t="s">
        <v>24</v>
      </c>
      <c r="D10" s="119" t="s">
        <v>62</v>
      </c>
      <c r="E10" s="119">
        <v>9413610587</v>
      </c>
      <c r="F10" s="119" t="s">
        <v>59</v>
      </c>
      <c r="G10" s="119">
        <v>6</v>
      </c>
      <c r="H10" s="121">
        <v>33.89</v>
      </c>
      <c r="I10" s="122">
        <f t="shared" ref="I10:I14" si="0">H10*G10</f>
        <v>203.34</v>
      </c>
      <c r="J10" s="123" t="s">
        <v>23</v>
      </c>
      <c r="K10" s="119" t="s">
        <v>63</v>
      </c>
    </row>
    <row r="11" spans="2:12" s="124" customFormat="1" ht="30.75" customHeight="1" x14ac:dyDescent="0.25">
      <c r="B11" s="119">
        <v>3</v>
      </c>
      <c r="C11" s="120" t="s">
        <v>106</v>
      </c>
      <c r="D11" s="119" t="s">
        <v>105</v>
      </c>
      <c r="E11" s="119">
        <v>9413610586</v>
      </c>
      <c r="F11" s="119">
        <v>9413610011</v>
      </c>
      <c r="G11" s="119">
        <v>6</v>
      </c>
      <c r="H11" s="121">
        <v>10.14</v>
      </c>
      <c r="I11" s="122">
        <f t="shared" si="0"/>
        <v>60.84</v>
      </c>
      <c r="J11" s="123" t="s">
        <v>23</v>
      </c>
      <c r="K11" s="119" t="s">
        <v>63</v>
      </c>
    </row>
    <row r="12" spans="2:12" s="125" customFormat="1" ht="30.75" customHeight="1" x14ac:dyDescent="0.25">
      <c r="B12" s="126">
        <v>4</v>
      </c>
      <c r="C12" s="127" t="s">
        <v>110</v>
      </c>
      <c r="D12" s="126" t="s">
        <v>108</v>
      </c>
      <c r="E12" s="126"/>
      <c r="F12" s="126"/>
      <c r="G12" s="126">
        <v>6</v>
      </c>
      <c r="H12" s="128">
        <v>0.95454545454545459</v>
      </c>
      <c r="I12" s="129">
        <v>5.7272727272727275</v>
      </c>
      <c r="J12" s="130" t="s">
        <v>23</v>
      </c>
      <c r="K12" s="57" t="s">
        <v>110</v>
      </c>
    </row>
    <row r="13" spans="2:12" s="125" customFormat="1" ht="30.75" customHeight="1" x14ac:dyDescent="0.25">
      <c r="B13" s="126">
        <v>5</v>
      </c>
      <c r="C13" s="127" t="s">
        <v>110</v>
      </c>
      <c r="D13" s="126" t="s">
        <v>111</v>
      </c>
      <c r="E13" s="126"/>
      <c r="F13" s="126"/>
      <c r="G13" s="126">
        <v>1</v>
      </c>
      <c r="H13" s="128">
        <v>1.9090909090909092</v>
      </c>
      <c r="I13" s="129">
        <v>1.9090909090909092</v>
      </c>
      <c r="J13" s="130" t="s">
        <v>23</v>
      </c>
      <c r="K13" s="57" t="s">
        <v>110</v>
      </c>
    </row>
    <row r="14" spans="2:12" ht="30.75" customHeight="1" x14ac:dyDescent="0.25">
      <c r="B14" s="57">
        <v>6</v>
      </c>
      <c r="C14" s="58" t="s">
        <v>110</v>
      </c>
      <c r="D14" s="57" t="s">
        <v>112</v>
      </c>
      <c r="E14" s="57" t="s">
        <v>109</v>
      </c>
      <c r="F14" s="57" t="s">
        <v>59</v>
      </c>
      <c r="G14" s="57">
        <v>1</v>
      </c>
      <c r="H14" s="112">
        <v>13.363636363636363</v>
      </c>
      <c r="I14" s="71">
        <f t="shared" si="0"/>
        <v>13.363636363636363</v>
      </c>
      <c r="J14" s="67" t="s">
        <v>23</v>
      </c>
      <c r="K14" s="57" t="s">
        <v>110</v>
      </c>
    </row>
    <row r="15" spans="2:12" ht="30.75" customHeight="1" x14ac:dyDescent="0.25">
      <c r="B15" s="57"/>
      <c r="C15" s="146" t="s">
        <v>56</v>
      </c>
      <c r="D15" s="147"/>
      <c r="E15" s="147"/>
      <c r="F15" s="147"/>
      <c r="G15" s="147"/>
      <c r="H15" s="148"/>
      <c r="I15" s="71">
        <f>SUM(I9:I14)</f>
        <v>476.28000000000014</v>
      </c>
      <c r="J15" s="67" t="s">
        <v>23</v>
      </c>
    </row>
    <row r="16" spans="2:12" ht="24" customHeight="1" x14ac:dyDescent="0.25">
      <c r="B16" s="22"/>
      <c r="C16" s="146" t="s">
        <v>61</v>
      </c>
      <c r="D16" s="147"/>
      <c r="E16" s="147"/>
      <c r="F16" s="147"/>
      <c r="G16" s="147"/>
      <c r="H16" s="148"/>
      <c r="I16" s="73">
        <f>35000</f>
        <v>35000</v>
      </c>
      <c r="J16" s="67" t="s">
        <v>31</v>
      </c>
      <c r="K16" s="70"/>
    </row>
    <row r="17" spans="2:13" ht="24" customHeight="1" x14ac:dyDescent="0.25">
      <c r="B17" s="22"/>
      <c r="C17" s="146" t="s">
        <v>115</v>
      </c>
      <c r="D17" s="147"/>
      <c r="E17" s="147"/>
      <c r="F17" s="147"/>
      <c r="G17" s="147"/>
      <c r="H17" s="148"/>
      <c r="I17" s="73">
        <f>6*1500</f>
        <v>9000</v>
      </c>
      <c r="J17" s="67" t="s">
        <v>31</v>
      </c>
      <c r="K17" s="70"/>
    </row>
    <row r="18" spans="2:13" s="11" customFormat="1" ht="30" customHeight="1" x14ac:dyDescent="0.25">
      <c r="B18"/>
      <c r="C18" s="150" t="s">
        <v>52</v>
      </c>
      <c r="D18" s="150"/>
      <c r="E18" s="150"/>
      <c r="F18" s="150"/>
      <c r="G18" s="150"/>
      <c r="H18" s="150"/>
      <c r="I18" s="69">
        <f>I15</f>
        <v>476.28000000000014</v>
      </c>
      <c r="J18" s="67" t="s">
        <v>23</v>
      </c>
      <c r="K18" s="72"/>
      <c r="L18" s="1"/>
      <c r="M18" s="25"/>
    </row>
    <row r="19" spans="2:13" ht="24" customHeight="1" x14ac:dyDescent="0.25">
      <c r="B19" s="59"/>
      <c r="C19" s="150"/>
      <c r="D19" s="150"/>
      <c r="E19" s="150"/>
      <c r="F19" s="150"/>
      <c r="G19" s="150"/>
      <c r="H19" s="150"/>
      <c r="I19" s="68">
        <f>SUM(I16:I17)</f>
        <v>44000</v>
      </c>
      <c r="J19" s="67" t="s">
        <v>31</v>
      </c>
      <c r="K19" s="65"/>
    </row>
    <row r="20" spans="2:13" ht="30" customHeight="1" x14ac:dyDescent="0.25">
      <c r="B20" s="49" t="s">
        <v>14</v>
      </c>
      <c r="C20" s="56"/>
      <c r="D20" s="49" t="s">
        <v>55</v>
      </c>
      <c r="E20" s="49"/>
      <c r="F20" s="49"/>
      <c r="G20" s="55"/>
      <c r="H20" s="56"/>
      <c r="I20" s="68"/>
      <c r="J20" s="56"/>
      <c r="K20" s="62"/>
    </row>
    <row r="21" spans="2:13" ht="30" customHeight="1" x14ac:dyDescent="0.25">
      <c r="B21" s="49" t="s">
        <v>49</v>
      </c>
      <c r="C21" s="56"/>
      <c r="D21" s="49" t="s">
        <v>50</v>
      </c>
      <c r="E21" s="49"/>
      <c r="F21" s="49"/>
      <c r="G21" s="55"/>
      <c r="H21" s="56"/>
      <c r="I21" s="56"/>
      <c r="J21" s="56"/>
      <c r="K21" s="56"/>
    </row>
    <row r="22" spans="2:13" ht="30" customHeight="1" x14ac:dyDescent="0.25">
      <c r="B22" s="49" t="s">
        <v>15</v>
      </c>
      <c r="C22" s="56"/>
      <c r="D22" s="49" t="s">
        <v>16</v>
      </c>
      <c r="E22" s="49"/>
      <c r="F22" s="49"/>
      <c r="G22" s="55"/>
      <c r="H22" s="56"/>
      <c r="I22" s="56"/>
      <c r="J22" s="56"/>
      <c r="K22" s="56"/>
    </row>
    <row r="23" spans="2:13" ht="15" customHeight="1" x14ac:dyDescent="0.25">
      <c r="B23" s="49"/>
      <c r="C23" s="56"/>
      <c r="D23" s="56"/>
      <c r="E23" s="56"/>
      <c r="F23" s="56"/>
      <c r="G23" s="55"/>
      <c r="H23" s="56"/>
      <c r="I23" s="56"/>
      <c r="J23" s="56"/>
      <c r="K23" s="56"/>
    </row>
    <row r="24" spans="2:13" ht="30" customHeight="1" x14ac:dyDescent="0.25">
      <c r="B24" s="145" t="s">
        <v>17</v>
      </c>
      <c r="C24" s="145"/>
      <c r="D24" s="145"/>
      <c r="E24" s="114"/>
      <c r="F24" s="114"/>
      <c r="G24" s="55"/>
      <c r="H24" s="56"/>
      <c r="I24" s="56"/>
      <c r="J24" s="114" t="s">
        <v>18</v>
      </c>
      <c r="K24" s="49"/>
      <c r="L24" s="9"/>
    </row>
    <row r="25" spans="2:13" ht="3" customHeight="1" x14ac:dyDescent="0.3">
      <c r="B25" s="114"/>
      <c r="C25" s="114"/>
      <c r="D25" s="114"/>
      <c r="E25" s="114"/>
      <c r="F25" s="114"/>
      <c r="G25" s="55"/>
      <c r="H25" s="56"/>
      <c r="I25" s="56"/>
      <c r="J25" s="60"/>
      <c r="K25" s="61"/>
      <c r="L25" s="9"/>
    </row>
    <row r="26" spans="2:13" ht="5.25" customHeight="1" x14ac:dyDescent="0.3">
      <c r="B26" s="114"/>
      <c r="C26" s="114"/>
      <c r="D26" s="114"/>
      <c r="E26" s="114"/>
      <c r="F26" s="114"/>
      <c r="G26" s="55"/>
      <c r="H26" s="56"/>
      <c r="I26" s="56"/>
      <c r="J26" s="60"/>
      <c r="K26" s="64"/>
    </row>
    <row r="27" spans="2:13" ht="3" customHeight="1" x14ac:dyDescent="0.3">
      <c r="B27" s="114"/>
      <c r="C27" s="114"/>
      <c r="D27" s="114"/>
      <c r="E27" s="114"/>
      <c r="F27" s="114"/>
      <c r="G27" s="55"/>
      <c r="H27" s="56"/>
      <c r="I27" s="56"/>
      <c r="J27" s="60"/>
      <c r="K27" s="61"/>
    </row>
    <row r="28" spans="2:13" x14ac:dyDescent="0.25">
      <c r="B28" s="145" t="s">
        <v>19</v>
      </c>
      <c r="C28" s="145"/>
      <c r="D28" s="145"/>
      <c r="E28" s="114"/>
      <c r="F28" s="114"/>
      <c r="G28" s="55"/>
      <c r="H28" s="56"/>
      <c r="I28" s="56"/>
      <c r="J28" s="114" t="s">
        <v>20</v>
      </c>
      <c r="K28" s="61"/>
    </row>
    <row r="29" spans="2:13" x14ac:dyDescent="0.25">
      <c r="B29" s="145" t="s">
        <v>21</v>
      </c>
      <c r="C29" s="145"/>
      <c r="D29" s="145"/>
      <c r="E29" s="114"/>
      <c r="F29" s="114"/>
      <c r="G29" s="55"/>
      <c r="H29" s="56"/>
      <c r="I29" s="56"/>
      <c r="J29" s="114" t="s">
        <v>21</v>
      </c>
      <c r="K29" s="61"/>
    </row>
  </sheetData>
  <mergeCells count="9">
    <mergeCell ref="B24:D24"/>
    <mergeCell ref="B28:D28"/>
    <mergeCell ref="B29:D29"/>
    <mergeCell ref="C15:H15"/>
    <mergeCell ref="B1:K1"/>
    <mergeCell ref="J4:K4"/>
    <mergeCell ref="C16:H16"/>
    <mergeCell ref="C17:H17"/>
    <mergeCell ref="C18:H19"/>
  </mergeCells>
  <pageMargins left="0.7" right="0.21" top="0.55000000000000004" bottom="0.75" header="0.3" footer="0.3"/>
  <pageSetup scale="6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opLeftCell="B7" zoomScaleNormal="100" workbookViewId="0">
      <selection activeCell="I12" sqref="I12:I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1.855468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43.14062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35" t="s">
        <v>54</v>
      </c>
      <c r="C1" s="135"/>
      <c r="D1" s="135"/>
      <c r="E1" s="135"/>
      <c r="F1" s="135"/>
      <c r="G1" s="135"/>
      <c r="H1" s="135"/>
      <c r="I1" s="135"/>
      <c r="J1" s="135"/>
      <c r="K1" s="135"/>
    </row>
    <row r="2" spans="2:12" s="3" customFormat="1" ht="30" customHeight="1" x14ac:dyDescent="0.25">
      <c r="B2" s="49" t="s">
        <v>0</v>
      </c>
      <c r="C2" s="49"/>
      <c r="D2" s="63" t="s">
        <v>88</v>
      </c>
      <c r="E2" s="63"/>
      <c r="F2" s="50"/>
      <c r="G2" s="51"/>
      <c r="H2" s="52"/>
      <c r="I2" s="113"/>
      <c r="J2" s="50" t="s">
        <v>90</v>
      </c>
      <c r="K2" s="52"/>
    </row>
    <row r="3" spans="2:12" s="3" customFormat="1" ht="30" customHeight="1" x14ac:dyDescent="0.25">
      <c r="B3" s="49" t="s">
        <v>1</v>
      </c>
      <c r="C3" s="49"/>
      <c r="D3" s="63" t="s">
        <v>89</v>
      </c>
      <c r="E3" s="63"/>
      <c r="F3" s="50"/>
      <c r="G3" s="51"/>
      <c r="H3" s="52"/>
      <c r="I3" s="52"/>
      <c r="J3" s="50" t="s">
        <v>91</v>
      </c>
      <c r="K3" s="66"/>
    </row>
    <row r="4" spans="2:12" s="3" customFormat="1" ht="35.25" customHeight="1" x14ac:dyDescent="0.25">
      <c r="B4" s="49" t="s">
        <v>2</v>
      </c>
      <c r="C4" s="49"/>
      <c r="D4" s="63" t="s">
        <v>114</v>
      </c>
      <c r="E4" s="63"/>
      <c r="F4" s="50"/>
      <c r="G4" s="51"/>
      <c r="H4" s="52"/>
      <c r="I4" s="52"/>
      <c r="J4" s="149" t="s">
        <v>93</v>
      </c>
      <c r="K4" s="149"/>
    </row>
    <row r="5" spans="2:12" s="3" customFormat="1" ht="30" customHeight="1" x14ac:dyDescent="0.25">
      <c r="B5" s="49" t="s">
        <v>3</v>
      </c>
      <c r="C5" s="49"/>
      <c r="D5" s="63" t="s">
        <v>92</v>
      </c>
      <c r="E5" s="63"/>
      <c r="F5" s="50"/>
      <c r="G5" s="51"/>
      <c r="H5" s="52"/>
      <c r="I5" s="52"/>
      <c r="J5" s="50" t="s">
        <v>58</v>
      </c>
      <c r="K5" s="53" t="s">
        <v>113</v>
      </c>
      <c r="L5" s="42"/>
    </row>
    <row r="6" spans="2:12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2"/>
      <c r="J6" s="50" t="s">
        <v>48</v>
      </c>
      <c r="K6" s="53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s="124" customFormat="1" ht="30.75" customHeight="1" x14ac:dyDescent="0.25">
      <c r="B9" s="119">
        <v>1</v>
      </c>
      <c r="C9" s="120" t="s">
        <v>24</v>
      </c>
      <c r="D9" s="119" t="s">
        <v>102</v>
      </c>
      <c r="E9" s="119" t="s">
        <v>103</v>
      </c>
      <c r="F9" s="119">
        <v>9432612849</v>
      </c>
      <c r="G9" s="119">
        <v>6</v>
      </c>
      <c r="H9" s="121">
        <v>37.414439999999999</v>
      </c>
      <c r="I9" s="122">
        <f>H9*G9</f>
        <v>224.48663999999999</v>
      </c>
      <c r="J9" s="123" t="s">
        <v>23</v>
      </c>
      <c r="K9" s="119" t="s">
        <v>63</v>
      </c>
    </row>
    <row r="10" spans="2:12" s="124" customFormat="1" ht="30.75" customHeight="1" x14ac:dyDescent="0.25">
      <c r="B10" s="119">
        <v>2</v>
      </c>
      <c r="C10" s="120" t="s">
        <v>24</v>
      </c>
      <c r="D10" s="119" t="s">
        <v>62</v>
      </c>
      <c r="E10" s="119">
        <v>9413610587</v>
      </c>
      <c r="F10" s="119" t="s">
        <v>59</v>
      </c>
      <c r="G10" s="119">
        <v>6</v>
      </c>
      <c r="H10" s="121">
        <v>39.80472167832167</v>
      </c>
      <c r="I10" s="122">
        <f t="shared" ref="I10:I14" si="0">H10*G10</f>
        <v>238.82833006993002</v>
      </c>
      <c r="J10" s="123" t="s">
        <v>23</v>
      </c>
      <c r="K10" s="119" t="s">
        <v>63</v>
      </c>
    </row>
    <row r="11" spans="2:12" s="124" customFormat="1" ht="30.75" customHeight="1" x14ac:dyDescent="0.25">
      <c r="B11" s="119">
        <v>3</v>
      </c>
      <c r="C11" s="120" t="s">
        <v>106</v>
      </c>
      <c r="D11" s="119" t="s">
        <v>105</v>
      </c>
      <c r="E11" s="119">
        <v>9413610586</v>
      </c>
      <c r="F11" s="119">
        <v>9413610011</v>
      </c>
      <c r="G11" s="119">
        <v>6</v>
      </c>
      <c r="H11" s="121">
        <v>11.906999999999998</v>
      </c>
      <c r="I11" s="122">
        <f t="shared" si="0"/>
        <v>71.441999999999993</v>
      </c>
      <c r="J11" s="123" t="s">
        <v>23</v>
      </c>
      <c r="K11" s="119" t="s">
        <v>63</v>
      </c>
    </row>
    <row r="12" spans="2:12" ht="30.75" customHeight="1" x14ac:dyDescent="0.25">
      <c r="B12" s="57">
        <v>4</v>
      </c>
      <c r="C12" s="58" t="s">
        <v>110</v>
      </c>
      <c r="D12" s="57" t="s">
        <v>108</v>
      </c>
      <c r="E12" s="57" t="s">
        <v>109</v>
      </c>
      <c r="F12" s="57" t="s">
        <v>59</v>
      </c>
      <c r="G12" s="57">
        <v>6</v>
      </c>
      <c r="H12" s="112">
        <v>0.95454545454545459</v>
      </c>
      <c r="I12" s="71">
        <f t="shared" si="0"/>
        <v>5.7272727272727275</v>
      </c>
      <c r="J12" s="67" t="s">
        <v>23</v>
      </c>
      <c r="K12" s="57" t="s">
        <v>110</v>
      </c>
    </row>
    <row r="13" spans="2:12" ht="30.75" customHeight="1" x14ac:dyDescent="0.25">
      <c r="B13" s="57">
        <v>5</v>
      </c>
      <c r="C13" s="58" t="s">
        <v>110</v>
      </c>
      <c r="D13" s="57" t="s">
        <v>111</v>
      </c>
      <c r="E13" s="57" t="s">
        <v>109</v>
      </c>
      <c r="F13" s="57" t="s">
        <v>59</v>
      </c>
      <c r="G13" s="57">
        <v>1</v>
      </c>
      <c r="H13" s="112">
        <v>1.9090909090909092</v>
      </c>
      <c r="I13" s="71">
        <f t="shared" si="0"/>
        <v>1.9090909090909092</v>
      </c>
      <c r="J13" s="67" t="s">
        <v>23</v>
      </c>
      <c r="K13" s="57" t="s">
        <v>110</v>
      </c>
    </row>
    <row r="14" spans="2:12" ht="30.75" customHeight="1" x14ac:dyDescent="0.25">
      <c r="B14" s="57">
        <v>6</v>
      </c>
      <c r="C14" s="58" t="s">
        <v>110</v>
      </c>
      <c r="D14" s="57" t="s">
        <v>112</v>
      </c>
      <c r="E14" s="57" t="s">
        <v>109</v>
      </c>
      <c r="F14" s="57" t="s">
        <v>59</v>
      </c>
      <c r="G14" s="57">
        <v>1</v>
      </c>
      <c r="H14" s="112">
        <v>13.363636363636363</v>
      </c>
      <c r="I14" s="71">
        <f t="shared" si="0"/>
        <v>13.363636363636363</v>
      </c>
      <c r="J14" s="67" t="s">
        <v>23</v>
      </c>
      <c r="K14" s="57" t="s">
        <v>110</v>
      </c>
    </row>
    <row r="15" spans="2:12" ht="30.75" customHeight="1" x14ac:dyDescent="0.25">
      <c r="B15" s="57">
        <v>6</v>
      </c>
      <c r="C15" s="146" t="s">
        <v>56</v>
      </c>
      <c r="D15" s="147"/>
      <c r="E15" s="147"/>
      <c r="F15" s="147"/>
      <c r="G15" s="147"/>
      <c r="H15" s="148"/>
      <c r="I15" s="71">
        <f>SUM(I9:I14)</f>
        <v>555.75697006993005</v>
      </c>
      <c r="J15" s="67" t="s">
        <v>23</v>
      </c>
    </row>
    <row r="16" spans="2:12" ht="24" customHeight="1" x14ac:dyDescent="0.25">
      <c r="B16" s="22"/>
      <c r="C16" s="146" t="s">
        <v>61</v>
      </c>
      <c r="D16" s="147"/>
      <c r="E16" s="147"/>
      <c r="F16" s="147"/>
      <c r="G16" s="147"/>
      <c r="H16" s="148"/>
      <c r="I16" s="73">
        <v>52000</v>
      </c>
      <c r="J16" s="67" t="s">
        <v>31</v>
      </c>
      <c r="K16" s="70"/>
    </row>
    <row r="17" spans="2:13" ht="24" customHeight="1" x14ac:dyDescent="0.25">
      <c r="B17" s="22"/>
      <c r="C17" s="146" t="s">
        <v>115</v>
      </c>
      <c r="D17" s="147"/>
      <c r="E17" s="147"/>
      <c r="F17" s="147"/>
      <c r="G17" s="147"/>
      <c r="H17" s="148"/>
      <c r="I17" s="73">
        <f>6*5000</f>
        <v>30000</v>
      </c>
      <c r="J17" s="67" t="s">
        <v>31</v>
      </c>
      <c r="K17" s="70"/>
    </row>
    <row r="18" spans="2:13" s="11" customFormat="1" ht="30" customHeight="1" x14ac:dyDescent="0.25">
      <c r="B18"/>
      <c r="C18" s="150" t="s">
        <v>52</v>
      </c>
      <c r="D18" s="150"/>
      <c r="E18" s="150"/>
      <c r="F18" s="150"/>
      <c r="G18" s="150"/>
      <c r="H18" s="150"/>
      <c r="I18" s="69">
        <f>I15</f>
        <v>555.75697006993005</v>
      </c>
      <c r="J18" s="67" t="s">
        <v>23</v>
      </c>
      <c r="K18" s="72"/>
      <c r="L18" s="1"/>
      <c r="M18" s="25"/>
    </row>
    <row r="19" spans="2:13" ht="24" customHeight="1" x14ac:dyDescent="0.25">
      <c r="B19" s="59"/>
      <c r="C19" s="150"/>
      <c r="D19" s="150"/>
      <c r="E19" s="150"/>
      <c r="F19" s="150"/>
      <c r="G19" s="150"/>
      <c r="H19" s="150"/>
      <c r="I19" s="68">
        <f>SUM(I16:I17)</f>
        <v>82000</v>
      </c>
      <c r="J19" s="67" t="s">
        <v>31</v>
      </c>
      <c r="K19" s="65"/>
    </row>
    <row r="20" spans="2:13" ht="30" customHeight="1" x14ac:dyDescent="0.25">
      <c r="B20" s="49" t="s">
        <v>14</v>
      </c>
      <c r="C20" s="56"/>
      <c r="D20" s="49" t="s">
        <v>55</v>
      </c>
      <c r="E20" s="49"/>
      <c r="F20" s="49"/>
      <c r="G20" s="55"/>
      <c r="H20" s="56"/>
      <c r="I20" s="68"/>
      <c r="J20" s="56"/>
      <c r="K20" s="62"/>
    </row>
    <row r="21" spans="2:13" ht="30" customHeight="1" x14ac:dyDescent="0.25">
      <c r="B21" s="49" t="s">
        <v>49</v>
      </c>
      <c r="C21" s="56"/>
      <c r="D21" s="49" t="s">
        <v>50</v>
      </c>
      <c r="E21" s="49"/>
      <c r="F21" s="49"/>
      <c r="G21" s="55"/>
      <c r="H21" s="56"/>
      <c r="I21" s="56"/>
      <c r="J21" s="56"/>
      <c r="K21" s="56"/>
    </row>
    <row r="22" spans="2:13" ht="30" customHeight="1" x14ac:dyDescent="0.25">
      <c r="B22" s="49" t="s">
        <v>15</v>
      </c>
      <c r="C22" s="56"/>
      <c r="D22" s="49" t="s">
        <v>16</v>
      </c>
      <c r="E22" s="49"/>
      <c r="F22" s="49"/>
      <c r="G22" s="55"/>
      <c r="H22" s="56"/>
      <c r="I22" s="56"/>
      <c r="J22" s="56"/>
      <c r="K22" s="56"/>
    </row>
    <row r="23" spans="2:13" ht="15" customHeight="1" x14ac:dyDescent="0.25">
      <c r="B23" s="49"/>
      <c r="C23" s="56"/>
      <c r="D23" s="56"/>
      <c r="E23" s="56"/>
      <c r="F23" s="56"/>
      <c r="G23" s="55"/>
      <c r="H23" s="56"/>
      <c r="I23" s="56"/>
      <c r="J23" s="56"/>
      <c r="K23" s="56"/>
    </row>
    <row r="24" spans="2:13" ht="30" customHeight="1" x14ac:dyDescent="0.25">
      <c r="B24" s="145" t="s">
        <v>17</v>
      </c>
      <c r="C24" s="145"/>
      <c r="D24" s="145"/>
      <c r="E24" s="114"/>
      <c r="F24" s="114"/>
      <c r="G24" s="55"/>
      <c r="H24" s="56"/>
      <c r="I24" s="56"/>
      <c r="J24" s="114" t="s">
        <v>18</v>
      </c>
      <c r="K24" s="49"/>
      <c r="L24" s="9"/>
    </row>
    <row r="25" spans="2:13" ht="3" customHeight="1" x14ac:dyDescent="0.3">
      <c r="B25" s="114"/>
      <c r="C25" s="114"/>
      <c r="D25" s="114"/>
      <c r="E25" s="114"/>
      <c r="F25" s="114"/>
      <c r="G25" s="55"/>
      <c r="H25" s="56"/>
      <c r="I25" s="56"/>
      <c r="J25" s="60"/>
      <c r="K25" s="61"/>
      <c r="L25" s="9"/>
    </row>
    <row r="26" spans="2:13" ht="5.25" customHeight="1" x14ac:dyDescent="0.3">
      <c r="B26" s="114"/>
      <c r="C26" s="114"/>
      <c r="D26" s="114"/>
      <c r="E26" s="114"/>
      <c r="F26" s="114"/>
      <c r="G26" s="55"/>
      <c r="H26" s="56"/>
      <c r="I26" s="56"/>
      <c r="J26" s="60"/>
      <c r="K26" s="64"/>
    </row>
    <row r="27" spans="2:13" ht="3" customHeight="1" x14ac:dyDescent="0.3">
      <c r="B27" s="114"/>
      <c r="C27" s="114"/>
      <c r="D27" s="114"/>
      <c r="E27" s="114"/>
      <c r="F27" s="114"/>
      <c r="G27" s="55"/>
      <c r="H27" s="56"/>
      <c r="I27" s="56"/>
      <c r="J27" s="60"/>
      <c r="K27" s="61"/>
    </row>
    <row r="28" spans="2:13" x14ac:dyDescent="0.25">
      <c r="B28" s="145" t="s">
        <v>19</v>
      </c>
      <c r="C28" s="145"/>
      <c r="D28" s="145"/>
      <c r="E28" s="114"/>
      <c r="F28" s="114"/>
      <c r="G28" s="55"/>
      <c r="H28" s="56"/>
      <c r="I28" s="56"/>
      <c r="J28" s="114" t="s">
        <v>20</v>
      </c>
      <c r="K28" s="61"/>
    </row>
    <row r="29" spans="2:13" x14ac:dyDescent="0.25">
      <c r="B29" s="145" t="s">
        <v>21</v>
      </c>
      <c r="C29" s="145"/>
      <c r="D29" s="145"/>
      <c r="E29" s="114"/>
      <c r="F29" s="114"/>
      <c r="G29" s="55"/>
      <c r="H29" s="56"/>
      <c r="I29" s="56"/>
      <c r="J29" s="114" t="s">
        <v>21</v>
      </c>
      <c r="K29" s="61"/>
    </row>
  </sheetData>
  <mergeCells count="9">
    <mergeCell ref="B24:D24"/>
    <mergeCell ref="B28:D28"/>
    <mergeCell ref="B29:D29"/>
    <mergeCell ref="B1:K1"/>
    <mergeCell ref="J4:K4"/>
    <mergeCell ref="C15:H15"/>
    <mergeCell ref="C16:H16"/>
    <mergeCell ref="C17:H17"/>
    <mergeCell ref="C18:H19"/>
  </mergeCells>
  <pageMargins left="0.7" right="0.21" top="0.55000000000000004" bottom="0.75" header="0.3" footer="0.3"/>
  <pageSetup scale="6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opLeftCell="B7" zoomScaleNormal="100" workbookViewId="0">
      <selection activeCell="I14" sqref="I14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1.855468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43.14062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135" t="s">
        <v>54</v>
      </c>
      <c r="C1" s="135"/>
      <c r="D1" s="135"/>
      <c r="E1" s="135"/>
      <c r="F1" s="135"/>
      <c r="G1" s="135"/>
      <c r="H1" s="135"/>
      <c r="I1" s="135"/>
      <c r="J1" s="135"/>
      <c r="K1" s="135"/>
    </row>
    <row r="2" spans="2:13" s="3" customFormat="1" ht="30" customHeight="1" x14ac:dyDescent="0.25">
      <c r="B2" s="49" t="s">
        <v>0</v>
      </c>
      <c r="C2" s="49"/>
      <c r="D2" s="63" t="s">
        <v>88</v>
      </c>
      <c r="E2" s="63"/>
      <c r="F2" s="50"/>
      <c r="G2" s="51"/>
      <c r="H2" s="52"/>
      <c r="I2" s="115"/>
      <c r="J2" s="50" t="s">
        <v>90</v>
      </c>
      <c r="K2" s="52"/>
    </row>
    <row r="3" spans="2:13" s="3" customFormat="1" ht="30" customHeight="1" x14ac:dyDescent="0.25">
      <c r="B3" s="49" t="s">
        <v>1</v>
      </c>
      <c r="C3" s="49"/>
      <c r="D3" s="63" t="s">
        <v>89</v>
      </c>
      <c r="E3" s="63"/>
      <c r="F3" s="50"/>
      <c r="G3" s="51"/>
      <c r="H3" s="52"/>
      <c r="I3" s="52"/>
      <c r="J3" s="50" t="s">
        <v>91</v>
      </c>
      <c r="K3" s="66"/>
    </row>
    <row r="4" spans="2:13" s="3" customFormat="1" ht="35.25" customHeight="1" x14ac:dyDescent="0.25">
      <c r="B4" s="49" t="s">
        <v>2</v>
      </c>
      <c r="C4" s="49"/>
      <c r="D4" s="63" t="s">
        <v>114</v>
      </c>
      <c r="E4" s="63"/>
      <c r="F4" s="50"/>
      <c r="G4" s="51"/>
      <c r="H4" s="52"/>
      <c r="I4" s="52"/>
      <c r="J4" s="149" t="s">
        <v>93</v>
      </c>
      <c r="K4" s="149"/>
    </row>
    <row r="5" spans="2:13" s="3" customFormat="1" ht="30" customHeight="1" x14ac:dyDescent="0.25">
      <c r="B5" s="49" t="s">
        <v>3</v>
      </c>
      <c r="C5" s="49"/>
      <c r="D5" s="63" t="s">
        <v>92</v>
      </c>
      <c r="E5" s="63"/>
      <c r="F5" s="50"/>
      <c r="G5" s="51"/>
      <c r="H5" s="52"/>
      <c r="I5" s="52"/>
      <c r="J5" s="50" t="s">
        <v>58</v>
      </c>
      <c r="K5" s="53" t="s">
        <v>113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2"/>
      <c r="J6" s="50" t="s">
        <v>48</v>
      </c>
      <c r="K6" s="53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30.75" customHeight="1" x14ac:dyDescent="0.25">
      <c r="B9" s="57">
        <v>4</v>
      </c>
      <c r="C9" s="58" t="s">
        <v>110</v>
      </c>
      <c r="D9" s="57" t="s">
        <v>108</v>
      </c>
      <c r="E9" s="57" t="s">
        <v>109</v>
      </c>
      <c r="F9" s="57" t="s">
        <v>59</v>
      </c>
      <c r="G9" s="57">
        <v>6</v>
      </c>
      <c r="H9" s="112">
        <v>0.95454545454545459</v>
      </c>
      <c r="I9" s="71">
        <f t="shared" ref="I9:I11" si="0">H9*G9</f>
        <v>5.7272727272727275</v>
      </c>
      <c r="J9" s="67" t="s">
        <v>23</v>
      </c>
      <c r="K9" s="57" t="s">
        <v>110</v>
      </c>
    </row>
    <row r="10" spans="2:13" ht="30.75" customHeight="1" x14ac:dyDescent="0.25">
      <c r="B10" s="57">
        <v>5</v>
      </c>
      <c r="C10" s="58" t="s">
        <v>110</v>
      </c>
      <c r="D10" s="57" t="s">
        <v>111</v>
      </c>
      <c r="E10" s="57" t="s">
        <v>109</v>
      </c>
      <c r="F10" s="57" t="s">
        <v>59</v>
      </c>
      <c r="G10" s="57">
        <v>1</v>
      </c>
      <c r="H10" s="112">
        <v>1.9090909090909092</v>
      </c>
      <c r="I10" s="71">
        <f t="shared" si="0"/>
        <v>1.9090909090909092</v>
      </c>
      <c r="J10" s="67" t="s">
        <v>23</v>
      </c>
      <c r="K10" s="57" t="s">
        <v>110</v>
      </c>
    </row>
    <row r="11" spans="2:13" ht="30.75" customHeight="1" x14ac:dyDescent="0.25">
      <c r="B11" s="57">
        <v>6</v>
      </c>
      <c r="C11" s="58" t="s">
        <v>110</v>
      </c>
      <c r="D11" s="57" t="s">
        <v>112</v>
      </c>
      <c r="E11" s="57" t="s">
        <v>109</v>
      </c>
      <c r="F11" s="57" t="s">
        <v>59</v>
      </c>
      <c r="G11" s="57">
        <v>1</v>
      </c>
      <c r="H11" s="112">
        <v>13.363636363636363</v>
      </c>
      <c r="I11" s="71">
        <f t="shared" si="0"/>
        <v>13.363636363636363</v>
      </c>
      <c r="J11" s="67" t="s">
        <v>23</v>
      </c>
      <c r="K11" s="57" t="s">
        <v>110</v>
      </c>
    </row>
    <row r="12" spans="2:13" ht="30.75" customHeight="1" x14ac:dyDescent="0.25">
      <c r="B12" s="57">
        <v>6</v>
      </c>
      <c r="C12" s="146" t="s">
        <v>56</v>
      </c>
      <c r="D12" s="147"/>
      <c r="E12" s="147"/>
      <c r="F12" s="147"/>
      <c r="G12" s="147"/>
      <c r="H12" s="148"/>
      <c r="I12" s="71">
        <f>SUM(I9:I11)</f>
        <v>21</v>
      </c>
      <c r="J12" s="67" t="s">
        <v>23</v>
      </c>
    </row>
    <row r="13" spans="2:13" ht="24" customHeight="1" x14ac:dyDescent="0.25">
      <c r="B13" s="22"/>
      <c r="C13" s="146" t="s">
        <v>61</v>
      </c>
      <c r="D13" s="147"/>
      <c r="E13" s="147"/>
      <c r="F13" s="147"/>
      <c r="G13" s="147"/>
      <c r="H13" s="148"/>
      <c r="I13" s="73">
        <v>52000</v>
      </c>
      <c r="J13" s="67" t="s">
        <v>31</v>
      </c>
      <c r="K13" s="70"/>
    </row>
    <row r="14" spans="2:13" ht="24" customHeight="1" x14ac:dyDescent="0.25">
      <c r="B14" s="22"/>
      <c r="C14" s="146" t="s">
        <v>115</v>
      </c>
      <c r="D14" s="147"/>
      <c r="E14" s="147"/>
      <c r="F14" s="147"/>
      <c r="G14" s="147"/>
      <c r="H14" s="148"/>
      <c r="I14" s="73">
        <f>6*5000</f>
        <v>30000</v>
      </c>
      <c r="J14" s="67" t="s">
        <v>31</v>
      </c>
      <c r="K14" s="70"/>
    </row>
    <row r="15" spans="2:13" s="11" customFormat="1" ht="30" customHeight="1" x14ac:dyDescent="0.25">
      <c r="B15"/>
      <c r="C15" s="150" t="s">
        <v>52</v>
      </c>
      <c r="D15" s="150"/>
      <c r="E15" s="150"/>
      <c r="F15" s="150"/>
      <c r="G15" s="150"/>
      <c r="H15" s="150"/>
      <c r="I15" s="69">
        <f>I12</f>
        <v>21</v>
      </c>
      <c r="J15" s="67" t="s">
        <v>23</v>
      </c>
      <c r="K15" s="72"/>
      <c r="L15" s="1"/>
      <c r="M15" s="25"/>
    </row>
    <row r="16" spans="2:13" ht="24" customHeight="1" x14ac:dyDescent="0.25">
      <c r="B16" s="59"/>
      <c r="C16" s="150"/>
      <c r="D16" s="150"/>
      <c r="E16" s="150"/>
      <c r="F16" s="150"/>
      <c r="G16" s="150"/>
      <c r="H16" s="150"/>
      <c r="I16" s="68">
        <f>SUM(I13:I14)</f>
        <v>82000</v>
      </c>
      <c r="J16" s="67" t="s">
        <v>31</v>
      </c>
      <c r="K16" s="65"/>
    </row>
    <row r="17" spans="2:12" ht="30" customHeight="1" x14ac:dyDescent="0.25">
      <c r="B17" s="49" t="s">
        <v>14</v>
      </c>
      <c r="C17" s="56"/>
      <c r="D17" s="49" t="s">
        <v>55</v>
      </c>
      <c r="E17" s="49"/>
      <c r="F17" s="49"/>
      <c r="G17" s="55"/>
      <c r="H17" s="56"/>
      <c r="I17" s="68"/>
      <c r="J17" s="56"/>
      <c r="K17" s="62"/>
    </row>
    <row r="18" spans="2:12" ht="30" customHeight="1" x14ac:dyDescent="0.25">
      <c r="B18" s="49" t="s">
        <v>49</v>
      </c>
      <c r="C18" s="56"/>
      <c r="D18" s="49" t="s">
        <v>50</v>
      </c>
      <c r="E18" s="49"/>
      <c r="F18" s="49"/>
      <c r="G18" s="55"/>
      <c r="H18" s="56"/>
      <c r="I18" s="56"/>
      <c r="J18" s="56"/>
      <c r="K18" s="56"/>
    </row>
    <row r="19" spans="2:12" ht="30" customHeight="1" x14ac:dyDescent="0.25">
      <c r="B19" s="49" t="s">
        <v>15</v>
      </c>
      <c r="C19" s="56"/>
      <c r="D19" s="49" t="s">
        <v>16</v>
      </c>
      <c r="E19" s="49"/>
      <c r="F19" s="49"/>
      <c r="G19" s="55"/>
      <c r="H19" s="56"/>
      <c r="I19" s="56"/>
      <c r="J19" s="56"/>
      <c r="K19" s="56"/>
    </row>
    <row r="20" spans="2:12" ht="15" customHeight="1" x14ac:dyDescent="0.25">
      <c r="B20" s="49"/>
      <c r="C20" s="56"/>
      <c r="D20" s="56"/>
      <c r="E20" s="56"/>
      <c r="F20" s="56"/>
      <c r="G20" s="55"/>
      <c r="H20" s="56"/>
      <c r="I20" s="56"/>
      <c r="J20" s="56"/>
      <c r="K20" s="56"/>
    </row>
    <row r="21" spans="2:12" ht="30" customHeight="1" x14ac:dyDescent="0.25">
      <c r="B21" s="145" t="s">
        <v>17</v>
      </c>
      <c r="C21" s="145"/>
      <c r="D21" s="145"/>
      <c r="E21" s="116"/>
      <c r="F21" s="116"/>
      <c r="G21" s="55"/>
      <c r="H21" s="56"/>
      <c r="I21" s="56"/>
      <c r="J21" s="116" t="s">
        <v>18</v>
      </c>
      <c r="K21" s="49"/>
      <c r="L21" s="9"/>
    </row>
    <row r="22" spans="2:12" ht="3" customHeight="1" x14ac:dyDescent="0.3">
      <c r="B22" s="116"/>
      <c r="C22" s="116"/>
      <c r="D22" s="116"/>
      <c r="E22" s="116"/>
      <c r="F22" s="116"/>
      <c r="G22" s="55"/>
      <c r="H22" s="56"/>
      <c r="I22" s="56"/>
      <c r="J22" s="60"/>
      <c r="K22" s="61"/>
      <c r="L22" s="9"/>
    </row>
    <row r="23" spans="2:12" ht="5.25" customHeight="1" x14ac:dyDescent="0.3">
      <c r="B23" s="116"/>
      <c r="C23" s="116"/>
      <c r="D23" s="116"/>
      <c r="E23" s="116"/>
      <c r="F23" s="116"/>
      <c r="G23" s="55"/>
      <c r="H23" s="56"/>
      <c r="I23" s="56"/>
      <c r="J23" s="60"/>
      <c r="K23" s="64"/>
    </row>
    <row r="24" spans="2:12" ht="3" customHeight="1" x14ac:dyDescent="0.3">
      <c r="B24" s="116"/>
      <c r="C24" s="116"/>
      <c r="D24" s="116"/>
      <c r="E24" s="116"/>
      <c r="F24" s="116"/>
      <c r="G24" s="55"/>
      <c r="H24" s="56"/>
      <c r="I24" s="56"/>
      <c r="J24" s="60"/>
      <c r="K24" s="61"/>
    </row>
    <row r="25" spans="2:12" x14ac:dyDescent="0.25">
      <c r="B25" s="145" t="s">
        <v>19</v>
      </c>
      <c r="C25" s="145"/>
      <c r="D25" s="145"/>
      <c r="E25" s="116"/>
      <c r="F25" s="116"/>
      <c r="G25" s="55"/>
      <c r="H25" s="56"/>
      <c r="I25" s="56"/>
      <c r="J25" s="116" t="s">
        <v>20</v>
      </c>
      <c r="K25" s="61"/>
    </row>
    <row r="26" spans="2:12" x14ac:dyDescent="0.25">
      <c r="B26" s="145" t="s">
        <v>21</v>
      </c>
      <c r="C26" s="145"/>
      <c r="D26" s="145"/>
      <c r="E26" s="116"/>
      <c r="F26" s="116"/>
      <c r="G26" s="55"/>
      <c r="H26" s="56"/>
      <c r="I26" s="56"/>
      <c r="J26" s="116" t="s">
        <v>21</v>
      </c>
      <c r="K26" s="61"/>
    </row>
  </sheetData>
  <mergeCells count="9">
    <mergeCell ref="B21:D21"/>
    <mergeCell ref="B25:D25"/>
    <mergeCell ref="B26:D26"/>
    <mergeCell ref="B1:K1"/>
    <mergeCell ref="J4:K4"/>
    <mergeCell ref="C12:H12"/>
    <mergeCell ref="C13:H13"/>
    <mergeCell ref="C14:H14"/>
    <mergeCell ref="C15:H16"/>
  </mergeCells>
  <pageMargins left="0.7" right="0.21" top="0.55000000000000004" bottom="0.75" header="0.3" footer="0.3"/>
  <pageSetup scale="6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topLeftCell="B3" zoomScaleNormal="100" workbookViewId="0">
      <selection activeCell="J22" sqref="J22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1.855468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43.14062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35" t="s">
        <v>54</v>
      </c>
      <c r="C1" s="135"/>
      <c r="D1" s="135"/>
      <c r="E1" s="135"/>
      <c r="F1" s="135"/>
      <c r="G1" s="135"/>
      <c r="H1" s="135"/>
      <c r="I1" s="135"/>
      <c r="J1" s="135"/>
      <c r="K1" s="135"/>
    </row>
    <row r="2" spans="2:12" s="3" customFormat="1" ht="30" customHeight="1" x14ac:dyDescent="0.25">
      <c r="B2" s="49" t="s">
        <v>0</v>
      </c>
      <c r="C2" s="49"/>
      <c r="D2" s="63" t="s">
        <v>88</v>
      </c>
      <c r="E2" s="63"/>
      <c r="F2" s="50"/>
      <c r="G2" s="51"/>
      <c r="H2" s="52"/>
      <c r="I2" s="117"/>
      <c r="J2" s="50" t="s">
        <v>90</v>
      </c>
      <c r="K2" s="52"/>
    </row>
    <row r="3" spans="2:12" s="3" customFormat="1" ht="30" customHeight="1" x14ac:dyDescent="0.25">
      <c r="B3" s="49" t="s">
        <v>1</v>
      </c>
      <c r="C3" s="49"/>
      <c r="D3" s="63" t="s">
        <v>89</v>
      </c>
      <c r="E3" s="63"/>
      <c r="F3" s="50"/>
      <c r="G3" s="51"/>
      <c r="H3" s="52"/>
      <c r="I3" s="52"/>
      <c r="J3" s="50" t="s">
        <v>91</v>
      </c>
      <c r="K3" s="66"/>
    </row>
    <row r="4" spans="2:12" s="3" customFormat="1" ht="35.25" customHeight="1" x14ac:dyDescent="0.25">
      <c r="B4" s="49" t="s">
        <v>2</v>
      </c>
      <c r="C4" s="49"/>
      <c r="D4" s="63" t="s">
        <v>114</v>
      </c>
      <c r="E4" s="63"/>
      <c r="F4" s="50"/>
      <c r="G4" s="51"/>
      <c r="H4" s="52"/>
      <c r="I4" s="52"/>
      <c r="J4" s="149" t="s">
        <v>93</v>
      </c>
      <c r="K4" s="149"/>
    </row>
    <row r="5" spans="2:12" s="3" customFormat="1" ht="30" customHeight="1" x14ac:dyDescent="0.25">
      <c r="B5" s="49" t="s">
        <v>3</v>
      </c>
      <c r="C5" s="49"/>
      <c r="D5" s="63" t="s">
        <v>92</v>
      </c>
      <c r="E5" s="63"/>
      <c r="F5" s="50"/>
      <c r="G5" s="51"/>
      <c r="H5" s="52"/>
      <c r="I5" s="52"/>
      <c r="J5" s="50" t="s">
        <v>58</v>
      </c>
      <c r="K5" s="53" t="s">
        <v>113</v>
      </c>
      <c r="L5" s="42"/>
    </row>
    <row r="6" spans="2:12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2"/>
      <c r="J6" s="50" t="s">
        <v>48</v>
      </c>
      <c r="K6" s="53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s="124" customFormat="1" ht="30.75" customHeight="1" x14ac:dyDescent="0.25">
      <c r="B9" s="119">
        <v>1</v>
      </c>
      <c r="C9" s="120" t="s">
        <v>24</v>
      </c>
      <c r="D9" s="119" t="s">
        <v>102</v>
      </c>
      <c r="E9" s="119" t="s">
        <v>103</v>
      </c>
      <c r="F9" s="119">
        <v>9432612849</v>
      </c>
      <c r="G9" s="119">
        <v>6</v>
      </c>
      <c r="H9" s="121">
        <v>31.85</v>
      </c>
      <c r="I9" s="122">
        <f>H9*G9</f>
        <v>191.10000000000002</v>
      </c>
      <c r="J9" s="123" t="s">
        <v>23</v>
      </c>
      <c r="K9" s="119" t="s">
        <v>63</v>
      </c>
    </row>
    <row r="10" spans="2:12" s="124" customFormat="1" ht="30.75" customHeight="1" x14ac:dyDescent="0.25">
      <c r="B10" s="119">
        <v>2</v>
      </c>
      <c r="C10" s="120" t="s">
        <v>24</v>
      </c>
      <c r="D10" s="119" t="s">
        <v>62</v>
      </c>
      <c r="E10" s="119">
        <v>9413610587</v>
      </c>
      <c r="F10" s="119" t="s">
        <v>59</v>
      </c>
      <c r="G10" s="119">
        <v>6</v>
      </c>
      <c r="H10" s="121">
        <v>33.89</v>
      </c>
      <c r="I10" s="122">
        <f t="shared" ref="I10:I14" si="0">H10*G10</f>
        <v>203.34</v>
      </c>
      <c r="J10" s="123" t="s">
        <v>23</v>
      </c>
      <c r="K10" s="119" t="s">
        <v>63</v>
      </c>
    </row>
    <row r="11" spans="2:12" s="124" customFormat="1" ht="30.75" customHeight="1" x14ac:dyDescent="0.25">
      <c r="B11" s="119">
        <v>3</v>
      </c>
      <c r="C11" s="120" t="s">
        <v>106</v>
      </c>
      <c r="D11" s="119" t="s">
        <v>105</v>
      </c>
      <c r="E11" s="119">
        <v>9413610586</v>
      </c>
      <c r="F11" s="119">
        <v>9413610011</v>
      </c>
      <c r="G11" s="119">
        <v>6</v>
      </c>
      <c r="H11" s="121">
        <v>10.14</v>
      </c>
      <c r="I11" s="122">
        <f t="shared" si="0"/>
        <v>60.84</v>
      </c>
      <c r="J11" s="123" t="s">
        <v>23</v>
      </c>
      <c r="K11" s="119" t="s">
        <v>63</v>
      </c>
    </row>
    <row r="12" spans="2:12" s="124" customFormat="1" ht="30.75" customHeight="1" x14ac:dyDescent="0.25">
      <c r="B12" s="119">
        <v>4</v>
      </c>
      <c r="C12" s="120" t="s">
        <v>110</v>
      </c>
      <c r="D12" s="119" t="s">
        <v>108</v>
      </c>
      <c r="E12" s="119"/>
      <c r="F12" s="119"/>
      <c r="G12" s="119">
        <v>6</v>
      </c>
      <c r="H12" s="121">
        <v>0.95454545454545459</v>
      </c>
      <c r="I12" s="122">
        <v>5.7272727272727275</v>
      </c>
      <c r="J12" s="123" t="s">
        <v>23</v>
      </c>
      <c r="K12" s="119" t="s">
        <v>110</v>
      </c>
    </row>
    <row r="13" spans="2:12" s="124" customFormat="1" ht="30.75" customHeight="1" x14ac:dyDescent="0.25">
      <c r="B13" s="119">
        <v>5</v>
      </c>
      <c r="C13" s="120" t="s">
        <v>110</v>
      </c>
      <c r="D13" s="119" t="s">
        <v>111</v>
      </c>
      <c r="E13" s="119"/>
      <c r="F13" s="119"/>
      <c r="G13" s="119">
        <v>1</v>
      </c>
      <c r="H13" s="121">
        <v>1.9090909090909092</v>
      </c>
      <c r="I13" s="122">
        <v>1.9090909090909092</v>
      </c>
      <c r="J13" s="123" t="s">
        <v>23</v>
      </c>
      <c r="K13" s="119" t="s">
        <v>110</v>
      </c>
    </row>
    <row r="14" spans="2:12" s="156" customFormat="1" ht="30.75" customHeight="1" x14ac:dyDescent="0.25">
      <c r="B14" s="151">
        <v>6</v>
      </c>
      <c r="C14" s="152" t="s">
        <v>110</v>
      </c>
      <c r="D14" s="151" t="s">
        <v>112</v>
      </c>
      <c r="E14" s="151" t="s">
        <v>109</v>
      </c>
      <c r="F14" s="151" t="s">
        <v>59</v>
      </c>
      <c r="G14" s="151">
        <v>1</v>
      </c>
      <c r="H14" s="153">
        <v>13.363636363636363</v>
      </c>
      <c r="I14" s="154">
        <f t="shared" si="0"/>
        <v>13.363636363636363</v>
      </c>
      <c r="J14" s="155" t="s">
        <v>23</v>
      </c>
      <c r="K14" s="151" t="s">
        <v>110</v>
      </c>
    </row>
    <row r="15" spans="2:12" ht="30.75" customHeight="1" x14ac:dyDescent="0.25">
      <c r="B15" s="57"/>
      <c r="C15" s="146" t="s">
        <v>56</v>
      </c>
      <c r="D15" s="147"/>
      <c r="E15" s="147"/>
      <c r="F15" s="147"/>
      <c r="G15" s="147"/>
      <c r="H15" s="148"/>
      <c r="I15" s="131">
        <f>I14</f>
        <v>13.363636363636363</v>
      </c>
      <c r="J15" s="67" t="s">
        <v>23</v>
      </c>
    </row>
    <row r="16" spans="2:12" ht="24" customHeight="1" x14ac:dyDescent="0.25">
      <c r="B16" s="22"/>
      <c r="C16" s="146" t="s">
        <v>61</v>
      </c>
      <c r="D16" s="147"/>
      <c r="E16" s="147"/>
      <c r="F16" s="147"/>
      <c r="G16" s="147"/>
      <c r="H16" s="148"/>
      <c r="I16" s="73">
        <f>35000</f>
        <v>35000</v>
      </c>
      <c r="J16" s="67" t="s">
        <v>31</v>
      </c>
      <c r="K16" s="70"/>
    </row>
    <row r="17" spans="2:13" ht="24" customHeight="1" x14ac:dyDescent="0.25">
      <c r="B17" s="22"/>
      <c r="C17" s="146" t="s">
        <v>115</v>
      </c>
      <c r="D17" s="147"/>
      <c r="E17" s="147"/>
      <c r="F17" s="147"/>
      <c r="G17" s="147"/>
      <c r="H17" s="148"/>
      <c r="I17" s="73">
        <f>6*1500</f>
        <v>9000</v>
      </c>
      <c r="J17" s="67" t="s">
        <v>31</v>
      </c>
      <c r="K17" s="70"/>
    </row>
    <row r="18" spans="2:13" s="11" customFormat="1" ht="30" customHeight="1" x14ac:dyDescent="0.25">
      <c r="B18"/>
      <c r="C18" s="150" t="s">
        <v>52</v>
      </c>
      <c r="D18" s="150"/>
      <c r="E18" s="150"/>
      <c r="F18" s="150"/>
      <c r="G18" s="150"/>
      <c r="H18" s="150"/>
      <c r="I18" s="73">
        <f>I15</f>
        <v>13.363636363636363</v>
      </c>
      <c r="J18" s="67" t="s">
        <v>23</v>
      </c>
      <c r="K18" s="72"/>
      <c r="L18" s="1"/>
      <c r="M18" s="25"/>
    </row>
    <row r="19" spans="2:13" ht="24" customHeight="1" x14ac:dyDescent="0.25">
      <c r="B19" s="59"/>
      <c r="C19" s="150"/>
      <c r="D19" s="150"/>
      <c r="E19" s="150"/>
      <c r="F19" s="150"/>
      <c r="G19" s="150"/>
      <c r="H19" s="150"/>
      <c r="I19" s="68">
        <f>SUM(I16:I17)</f>
        <v>44000</v>
      </c>
      <c r="J19" s="67" t="s">
        <v>31</v>
      </c>
      <c r="K19" s="65"/>
    </row>
    <row r="20" spans="2:13" ht="30" customHeight="1" x14ac:dyDescent="0.25">
      <c r="B20" s="49" t="s">
        <v>14</v>
      </c>
      <c r="C20" s="56"/>
      <c r="D20" s="49" t="s">
        <v>55</v>
      </c>
      <c r="E20" s="49"/>
      <c r="F20" s="49"/>
      <c r="G20" s="55"/>
      <c r="H20" s="56"/>
      <c r="I20" s="68"/>
      <c r="J20" s="56"/>
      <c r="K20" s="62"/>
    </row>
    <row r="21" spans="2:13" ht="30" customHeight="1" x14ac:dyDescent="0.25">
      <c r="B21" s="49" t="s">
        <v>49</v>
      </c>
      <c r="C21" s="56"/>
      <c r="D21" s="49" t="s">
        <v>50</v>
      </c>
      <c r="E21" s="49"/>
      <c r="F21" s="49"/>
      <c r="G21" s="55"/>
      <c r="H21" s="56"/>
      <c r="I21" s="56"/>
      <c r="J21" s="56"/>
      <c r="K21" s="56"/>
    </row>
    <row r="22" spans="2:13" ht="30" customHeight="1" x14ac:dyDescent="0.25">
      <c r="B22" s="49" t="s">
        <v>15</v>
      </c>
      <c r="C22" s="56"/>
      <c r="D22" s="49" t="s">
        <v>16</v>
      </c>
      <c r="E22" s="49"/>
      <c r="F22" s="49"/>
      <c r="G22" s="55"/>
      <c r="H22" s="56"/>
      <c r="I22" s="56"/>
      <c r="J22" s="56"/>
      <c r="K22" s="56"/>
    </row>
    <row r="23" spans="2:13" ht="15" customHeight="1" x14ac:dyDescent="0.25">
      <c r="B23" s="49"/>
      <c r="C23" s="56"/>
      <c r="D23" s="56"/>
      <c r="E23" s="56"/>
      <c r="F23" s="56"/>
      <c r="G23" s="55"/>
      <c r="H23" s="56"/>
      <c r="I23" s="56"/>
      <c r="J23" s="56"/>
      <c r="K23" s="56"/>
    </row>
    <row r="24" spans="2:13" ht="30" customHeight="1" x14ac:dyDescent="0.25">
      <c r="B24" s="145" t="s">
        <v>17</v>
      </c>
      <c r="C24" s="145"/>
      <c r="D24" s="145"/>
      <c r="E24" s="118"/>
      <c r="F24" s="118"/>
      <c r="G24" s="55"/>
      <c r="H24" s="56"/>
      <c r="I24" s="56"/>
      <c r="J24" s="118" t="s">
        <v>18</v>
      </c>
      <c r="K24" s="49"/>
      <c r="L24" s="9"/>
    </row>
    <row r="25" spans="2:13" ht="3" customHeight="1" x14ac:dyDescent="0.3">
      <c r="B25" s="118"/>
      <c r="C25" s="118"/>
      <c r="D25" s="118"/>
      <c r="E25" s="118"/>
      <c r="F25" s="118"/>
      <c r="G25" s="55"/>
      <c r="H25" s="56"/>
      <c r="I25" s="56"/>
      <c r="J25" s="60"/>
      <c r="K25" s="61"/>
      <c r="L25" s="9"/>
    </row>
    <row r="26" spans="2:13" ht="5.25" customHeight="1" x14ac:dyDescent="0.3">
      <c r="B26" s="118"/>
      <c r="C26" s="118"/>
      <c r="D26" s="118"/>
      <c r="E26" s="118"/>
      <c r="F26" s="118"/>
      <c r="G26" s="55"/>
      <c r="H26" s="56"/>
      <c r="I26" s="56"/>
      <c r="J26" s="60"/>
      <c r="K26" s="64"/>
    </row>
    <row r="27" spans="2:13" ht="3" customHeight="1" x14ac:dyDescent="0.3">
      <c r="B27" s="118"/>
      <c r="C27" s="118"/>
      <c r="D27" s="118"/>
      <c r="E27" s="118"/>
      <c r="F27" s="118"/>
      <c r="G27" s="55"/>
      <c r="H27" s="56"/>
      <c r="I27" s="56"/>
      <c r="J27" s="60"/>
      <c r="K27" s="61"/>
    </row>
    <row r="28" spans="2:13" x14ac:dyDescent="0.25">
      <c r="B28" s="145" t="s">
        <v>19</v>
      </c>
      <c r="C28" s="145"/>
      <c r="D28" s="145"/>
      <c r="E28" s="118"/>
      <c r="F28" s="118"/>
      <c r="G28" s="55"/>
      <c r="H28" s="56"/>
      <c r="I28" s="56"/>
      <c r="J28" s="118" t="s">
        <v>20</v>
      </c>
      <c r="K28" s="61"/>
    </row>
    <row r="29" spans="2:13" x14ac:dyDescent="0.25">
      <c r="B29" s="145" t="s">
        <v>21</v>
      </c>
      <c r="C29" s="145"/>
      <c r="D29" s="145"/>
      <c r="E29" s="118"/>
      <c r="F29" s="118"/>
      <c r="G29" s="55"/>
      <c r="H29" s="56"/>
      <c r="I29" s="56"/>
      <c r="J29" s="118" t="s">
        <v>21</v>
      </c>
      <c r="K29" s="61"/>
    </row>
  </sheetData>
  <mergeCells count="9">
    <mergeCell ref="B24:D24"/>
    <mergeCell ref="B28:D28"/>
    <mergeCell ref="B29:D29"/>
    <mergeCell ref="B1:K1"/>
    <mergeCell ref="J4:K4"/>
    <mergeCell ref="C15:H15"/>
    <mergeCell ref="C16:H16"/>
    <mergeCell ref="C17:H17"/>
    <mergeCell ref="C18:H19"/>
  </mergeCells>
  <pageMargins left="0.7" right="0.21" top="0.55000000000000004" bottom="0.75" header="0.3" footer="0.3"/>
  <pageSetup scale="6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MLM</vt:lpstr>
      <vt:lpstr>MLM Part</vt:lpstr>
      <vt:lpstr>0157 (Quo)</vt:lpstr>
      <vt:lpstr>Quo2(USD)  (3)</vt:lpstr>
      <vt:lpstr>Quo2(USD)  (4)</vt:lpstr>
      <vt:lpstr>Quo2(USD)  (5)</vt:lpstr>
      <vt:lpstr>Quo2(USD)  (6)</vt:lpstr>
      <vt:lpstr>'Quo2(USD)  (3)'!Print_Area</vt:lpstr>
      <vt:lpstr>'Quo2(USD)  (4)'!Print_Area</vt:lpstr>
      <vt:lpstr>'Quo2(USD)  (5)'!Print_Area</vt:lpstr>
      <vt:lpstr>'Quo2(USD)  (6)'!Print_Area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2024-01-24T04:26:20Z</dcterms:modified>
</cp:coreProperties>
</file>