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155" tabRatio="601" firstSheet="1" activeTab="1"/>
  </bookViews>
  <sheets>
    <sheet name="CCO (21.11.23 MESPL) (4)" sheetId="79" state="hidden" r:id="rId1"/>
    <sheet name="CCO (21.11.23 MESPL) (3)" sheetId="78" r:id="rId2"/>
    <sheet name="Part Lists" sheetId="63" state="hidden" r:id="rId3"/>
    <sheet name="Customer Supply" sheetId="22" state="hidden" r:id="rId4"/>
  </sheets>
  <definedNames>
    <definedName name="_xlnm._FilterDatabase" localSheetId="1" hidden="1">'CCO (21.11.23 MESPL) (3)'!$B$16:$N$63</definedName>
    <definedName name="_xlnm._FilterDatabase" localSheetId="0" hidden="1">'CCO (21.11.23 MESPL) (4)'!$B$16:$N$27</definedName>
    <definedName name="_xlnm.Print_Area" localSheetId="1">'CCO (21.11.23 MESPL) (3)'!$B$1:$N$79</definedName>
    <definedName name="_xlnm.Print_Area" localSheetId="0">'CCO (21.11.23 MESPL) (4)'!$B$1:$N$43</definedName>
    <definedName name="_xlnm.Print_Area" localSheetId="2">'Part Lists'!$B$1:$N$64</definedName>
    <definedName name="_xlnm.Print_Titles" localSheetId="1">'CCO (21.11.23 MESPL) (3)'!$16:$16</definedName>
    <definedName name="_xlnm.Print_Titles" localSheetId="0">'CCO (21.11.23 MESPL) (4)'!$16:$16</definedName>
  </definedNames>
  <calcPr calcId="152511"/>
</workbook>
</file>

<file path=xl/calcChain.xml><?xml version="1.0" encoding="utf-8"?>
<calcChain xmlns="http://schemas.openxmlformats.org/spreadsheetml/2006/main">
  <c r="K56" i="78" l="1"/>
  <c r="K57" i="78"/>
  <c r="K58" i="78"/>
  <c r="K59" i="78"/>
  <c r="K18" i="79" l="1"/>
  <c r="K19" i="79"/>
  <c r="K20" i="79"/>
  <c r="K21" i="79"/>
  <c r="K22" i="79"/>
  <c r="K23" i="79"/>
  <c r="K17" i="79"/>
  <c r="K24" i="79" s="1"/>
  <c r="K27" i="79" l="1"/>
  <c r="I54" i="78" l="1"/>
  <c r="I53" i="78"/>
  <c r="I52" i="78"/>
  <c r="I51" i="78"/>
  <c r="I50" i="78"/>
  <c r="I49" i="78"/>
  <c r="I48" i="78"/>
  <c r="K52" i="78" l="1"/>
  <c r="K48" i="78"/>
  <c r="K49" i="78"/>
  <c r="K53" i="78"/>
  <c r="K54" i="78"/>
  <c r="K50" i="78"/>
  <c r="K55" i="78"/>
  <c r="K51" i="78"/>
  <c r="K43" i="78"/>
  <c r="K44" i="78"/>
  <c r="K45" i="78"/>
  <c r="K46" i="78"/>
  <c r="K47" i="78"/>
  <c r="K42" i="78"/>
  <c r="K41" i="78"/>
  <c r="K40" i="78"/>
  <c r="K37" i="78"/>
  <c r="K39" i="78"/>
  <c r="K38" i="78"/>
  <c r="K36" i="78"/>
  <c r="K35" i="78"/>
  <c r="K34" i="78"/>
  <c r="K33" i="78"/>
  <c r="K32" i="78"/>
  <c r="K31" i="78"/>
  <c r="K30" i="78"/>
  <c r="K29" i="78"/>
  <c r="K28" i="78"/>
  <c r="K27" i="78"/>
  <c r="K26" i="78"/>
  <c r="K25" i="78"/>
  <c r="K24" i="78"/>
  <c r="K23" i="78"/>
  <c r="K22" i="78"/>
  <c r="K21" i="78"/>
  <c r="K20" i="78"/>
  <c r="K19" i="78"/>
  <c r="K18" i="78"/>
  <c r="K17" i="78"/>
  <c r="K60" i="78" l="1"/>
  <c r="K63" i="78" s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<sst xmlns="http://schemas.openxmlformats.org/spreadsheetml/2006/main" count="685" uniqueCount="209">
  <si>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</si>
  <si>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</si>
  <si>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</si>
  <si>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</si>
  <si>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</si>
  <si>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</si>
  <si>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</si>
  <si>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</si>
  <si>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</si>
  <si>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</si>
  <si>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</si>
  <si>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</si>
  <si>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</si>
  <si>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</si>
  <si>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</si>
  <si>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</si>
  <si>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</si>
  <si>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</si>
  <si>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</si>
  <si>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</si>
  <si>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</si>
  <si>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</si>
  <si>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</si>
  <si>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</si>
  <si>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</si>
  <si>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</si>
  <si>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</si>
  <si>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</si>
  <si>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</si>
  <si>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</si>
  <si>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</si>
  <si>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</si>
  <si>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</si>
  <si>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</si>
  <si>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</si>
  <si>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</si>
  <si>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</si>
  <si>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</si>
  <si>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</si>
  <si>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</si>
  <si>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</si>
  <si>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</si>
  <si>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</si>
  <si>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</si>
  <si>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</si>
  <si>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</si>
  <si>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</si>
  <si>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</si>
  <si>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</si>
  <si>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</si>
  <si>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</si>
  <si>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</si>
  <si>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</si>
  <si>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</si>
  <si>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</si>
  <si>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</si>
  <si>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</si>
  <si>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</si>
  <si>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</si>
  <si>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</si>
  <si>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</si>
  <si>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</si>
  <si>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</si>
  <si>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</si>
  <si>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</si>
  <si>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</si>
  <si>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</si>
  <si>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</si>
  <si>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</si>
  <si>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</si>
  <si>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</si>
  <si>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</si>
  <si>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</si>
  <si>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</si>
  <si>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</si>
  <si>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</si>
  <si>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</si>
  <si>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</si>
  <si>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</si>
  <si>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</si>
  <si>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</si>
  <si>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</si>
  <si>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</si>
  <si>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</si>
  <si>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</si>
  <si>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</si>
  <si>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</si>
  <si>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</si>
  <si>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</si>
  <si>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</si>
  <si>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</si>
  <si>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</si>
  <si>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</si>
  <si>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</si>
  <si>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</si>
  <si>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</si>
  <si>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</si>
  <si>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</si>
  <si>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</si>
  <si>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</si>
  <si>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</si>
  <si>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</si>
  <si>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</si>
  <si>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</si>
  <si>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</si>
  <si>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</si>
  <si>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</si>
  <si>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</si>
  <si>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</si>
  <si>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</si>
  <si>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</si>
  <si>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</si>
  <si>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</si>
  <si>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</si>
  <si>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</si>
  <si>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</si>
  <si>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</si>
  <si>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</si>
  <si>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</si>
  <si>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</si>
  <si>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</si>
  <si>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 xml:space="preserve">Price Valid            : </t>
  </si>
  <si>
    <t>Delivery Time        : We can delivery your components within (4) days after your confirm and part complete date.</t>
  </si>
  <si>
    <t>: Volvo</t>
  </si>
  <si>
    <t>: 10-Oct-2023</t>
  </si>
  <si>
    <t>Washer</t>
  </si>
  <si>
    <t>O-Ring</t>
  </si>
  <si>
    <t>Volvo</t>
  </si>
  <si>
    <t>OEM</t>
  </si>
  <si>
    <t>S'part Charges</t>
  </si>
  <si>
    <t>Ex Stock only 1pc</t>
  </si>
  <si>
    <t>: RMN/CCO/2023/10/0048</t>
  </si>
  <si>
    <t>: RMN/QUO/2023/06/0013</t>
  </si>
  <si>
    <t>: 200-2023050038</t>
  </si>
  <si>
    <t>: Win Strategic Co.,ltd.</t>
  </si>
  <si>
    <t>: Ko Naung Naung Tun</t>
  </si>
  <si>
    <t>: 09-250276548</t>
  </si>
  <si>
    <t>: EC210DL/ 282907</t>
  </si>
  <si>
    <t>: D5E/ 12393816</t>
  </si>
  <si>
    <t>Valve Gasket Wear</t>
  </si>
  <si>
    <t>Oil returm Pipe</t>
  </si>
  <si>
    <t>Gasket</t>
  </si>
  <si>
    <t>Thermostat</t>
  </si>
  <si>
    <t>V-ribbed belt</t>
  </si>
  <si>
    <t>Temperature sensor</t>
  </si>
  <si>
    <t>Regulator</t>
  </si>
  <si>
    <t xml:space="preserve">Gasket </t>
  </si>
  <si>
    <t>Sealing Ring</t>
  </si>
  <si>
    <t>Nozzle</t>
  </si>
  <si>
    <t>Valve Sed</t>
  </si>
  <si>
    <t>Valve Ball</t>
  </si>
  <si>
    <t>Part set seal ring</t>
  </si>
  <si>
    <t>Pressure Relief Valve</t>
  </si>
  <si>
    <t>Hight pressure pump</t>
  </si>
  <si>
    <t>Stud</t>
  </si>
  <si>
    <t>Spacer Steeve</t>
  </si>
  <si>
    <t>Hexagon nut</t>
  </si>
  <si>
    <t>Cylinder head gasket</t>
  </si>
  <si>
    <t>Stund</t>
  </si>
  <si>
    <t>Deutz</t>
  </si>
  <si>
    <t>04291468</t>
  </si>
  <si>
    <t>04204458</t>
  </si>
  <si>
    <t>20450736(REM)</t>
  </si>
  <si>
    <t>01183394</t>
  </si>
  <si>
    <t>F00MA45251</t>
  </si>
  <si>
    <t>04258906</t>
  </si>
  <si>
    <t>04221386</t>
  </si>
  <si>
    <t>0433171964</t>
  </si>
  <si>
    <t>F00RJ01479</t>
  </si>
  <si>
    <t>F00VC05001</t>
  </si>
  <si>
    <t>F00VC05008</t>
  </si>
  <si>
    <t>F00VC99002</t>
  </si>
  <si>
    <t>F00RJ01482</t>
  </si>
  <si>
    <t>F00RJ01453</t>
  </si>
  <si>
    <t>BOSCH_G</t>
  </si>
  <si>
    <t>0414693005</t>
  </si>
  <si>
    <t>22819604(REM)</t>
  </si>
  <si>
    <t>20847865N</t>
  </si>
  <si>
    <t>01182379</t>
  </si>
  <si>
    <t>Ex Stock only 3pcs</t>
  </si>
  <si>
    <t xml:space="preserve">Ex Stock </t>
  </si>
  <si>
    <t>Service charges for water pump repair</t>
  </si>
  <si>
    <t>We are agreed for below quotation for (Engine Overhaul) as below information:</t>
  </si>
  <si>
    <t>Customer Supply</t>
  </si>
  <si>
    <t>Ex Stock in Multipart</t>
  </si>
  <si>
    <t>0281002744</t>
  </si>
  <si>
    <t>UPD Unit Price</t>
  </si>
  <si>
    <t xml:space="preserve">Note: </t>
  </si>
  <si>
    <t xml:space="preserve"> </t>
  </si>
  <si>
    <t>Service charges for Engine overhaul</t>
  </si>
  <si>
    <t>V belt pulley</t>
  </si>
  <si>
    <t>Valve Seat</t>
  </si>
  <si>
    <t>Inlet Valve</t>
  </si>
  <si>
    <t>Exhaust Valve</t>
  </si>
  <si>
    <t>Valve Guide</t>
  </si>
  <si>
    <t>Seal</t>
  </si>
  <si>
    <t>Plane Gasket</t>
  </si>
  <si>
    <t>Additional</t>
  </si>
  <si>
    <t>SRP</t>
  </si>
  <si>
    <t>04252442</t>
  </si>
  <si>
    <t>04288053</t>
  </si>
  <si>
    <t>04606893</t>
  </si>
  <si>
    <t>04201238/20405897</t>
  </si>
  <si>
    <t>Customer Supply Additional</t>
  </si>
  <si>
    <t>Turbocharger</t>
  </si>
  <si>
    <t>983303-CEI</t>
  </si>
  <si>
    <t>HILIQI</t>
  </si>
  <si>
    <t>Duplicate/Cancel</t>
  </si>
  <si>
    <t>(29-Jan-24)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</si>
</sst>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219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2" fontId="27" fillId="0" borderId="1" xfId="0" applyNumberFormat="1" applyFont="1" applyFill="1" applyBorder="1" applyAlignment="1" applyProtection="1">
      <alignment horizontal="center" vertical="center" wrapText="1"/>
    </xf>
    <xf numFmtId="0" fontId="39" fillId="0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2" fontId="27" fillId="4" borderId="1" xfId="0" applyNumberFormat="1" applyFont="1" applyFill="1" applyBorder="1" applyAlignment="1" applyProtection="1">
      <alignment horizontal="center" vertical="center" wrapText="1"/>
    </xf>
    <xf numFmtId="0" fontId="26" fillId="4" borderId="1" xfId="0" applyFont="1" applyFill="1" applyBorder="1" applyAlignment="1" applyProtection="1">
      <alignment horizontal="center" vertical="center" wrapText="1"/>
    </xf>
    <xf numFmtId="0" fontId="27" fillId="4" borderId="7" xfId="0" applyFont="1" applyFill="1" applyBorder="1" applyAlignment="1" applyProtection="1">
      <alignment horizontal="center" vertical="center" wrapText="1"/>
    </xf>
    <xf numFmtId="2" fontId="26" fillId="0" borderId="1" xfId="0" applyNumberFormat="1" applyFont="1" applyFill="1" applyBorder="1" applyAlignment="1" applyProtection="1">
      <alignment horizontal="center" vertical="center" wrapText="1"/>
    </xf>
    <xf numFmtId="0" fontId="0" fillId="4" borderId="1" xfId="0" applyFont="1" applyFill="1" applyBorder="1" applyAlignment="1">
      <alignment horizontal="left" vertical="center"/>
    </xf>
    <xf numFmtId="2" fontId="27" fillId="3" borderId="1" xfId="0" applyNumberFormat="1" applyFont="1" applyFill="1" applyBorder="1" applyAlignment="1" applyProtection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wrapText="1"/>
    </xf>
    <xf numFmtId="0" fontId="27" fillId="3" borderId="7" xfId="0" applyFont="1" applyFill="1" applyBorder="1" applyAlignment="1" applyProtection="1">
      <alignment horizontal="center" vertical="center" wrapText="1"/>
    </xf>
    <xf numFmtId="0" fontId="27" fillId="5" borderId="1" xfId="0" applyFont="1" applyFill="1" applyBorder="1" applyAlignment="1" applyProtection="1">
      <alignment horizontal="center" vertical="center" wrapText="1"/>
    </xf>
    <xf numFmtId="0" fontId="1" fillId="4" borderId="1" xfId="0" quotePrefix="1" applyNumberFormat="1" applyFont="1" applyFill="1" applyBorder="1" applyAlignment="1">
      <alignment horizontal="center" vertical="center"/>
    </xf>
    <xf numFmtId="43" fontId="35" fillId="4" borderId="1" xfId="6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43" fontId="0" fillId="4" borderId="0" xfId="62" applyFont="1" applyFill="1"/>
    <xf numFmtId="0" fontId="0" fillId="0" borderId="0" xfId="0" applyFill="1" applyAlignment="1">
      <alignment horizontal="center"/>
    </xf>
    <xf numFmtId="0" fontId="21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7" fillId="0" borderId="7" xfId="0" applyFont="1" applyFill="1" applyBorder="1" applyAlignment="1" applyProtection="1">
      <alignment horizontal="center" vertical="center"/>
    </xf>
    <xf numFmtId="0" fontId="28" fillId="4" borderId="7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5" fillId="4" borderId="0" xfId="0" applyFont="1" applyFill="1" applyAlignment="1">
      <alignment horizontal="center"/>
    </xf>
    <xf numFmtId="0" fontId="35" fillId="4" borderId="1" xfId="0" applyFont="1" applyFill="1" applyBorder="1" applyAlignment="1">
      <alignment horizontal="left" vertical="center"/>
    </xf>
    <xf numFmtId="0" fontId="35" fillId="4" borderId="0" xfId="0" applyFont="1" applyFill="1" applyAlignment="1">
      <alignment horizontal="center"/>
    </xf>
    <xf numFmtId="0" fontId="35" fillId="4" borderId="0" xfId="0" applyFont="1" applyFill="1"/>
    <xf numFmtId="0" fontId="27" fillId="4" borderId="0" xfId="0" applyFont="1" applyFill="1" applyBorder="1" applyAlignment="1" applyProtection="1">
      <alignment horizontal="center" vertical="center"/>
    </xf>
    <xf numFmtId="0" fontId="27" fillId="4" borderId="7" xfId="0" applyFont="1" applyFill="1" applyBorder="1" applyAlignment="1" applyProtection="1">
      <alignment horizontal="center" vertical="center"/>
    </xf>
    <xf numFmtId="0" fontId="27" fillId="4" borderId="0" xfId="0" applyFont="1" applyFill="1" applyBorder="1" applyAlignment="1" applyProtection="1">
      <alignment horizontal="center" vertical="center" wrapText="1"/>
    </xf>
    <xf numFmtId="43" fontId="23" fillId="4" borderId="0" xfId="0" applyNumberFormat="1" applyFont="1" applyFill="1" applyProtection="1"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7" fillId="4" borderId="7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28" fillId="4" borderId="7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1" fontId="27" fillId="0" borderId="1" xfId="0" applyNumberFormat="1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>
      <alignment horizontal="left" vertical="center"/>
    </xf>
    <xf numFmtId="43" fontId="0" fillId="4" borderId="0" xfId="0" applyNumberFormat="1" applyFill="1"/>
    <xf numFmtId="0" fontId="25" fillId="3" borderId="0" xfId="0" applyFont="1" applyFill="1" applyAlignment="1">
      <alignment horizontal="center"/>
    </xf>
    <xf numFmtId="0" fontId="35" fillId="3" borderId="0" xfId="0" applyFont="1" applyFill="1" applyAlignment="1">
      <alignment horizontal="center"/>
    </xf>
    <xf numFmtId="0" fontId="35" fillId="3" borderId="0" xfId="0" applyFont="1" applyFill="1"/>
    <xf numFmtId="165" fontId="35" fillId="3" borderId="0" xfId="0" applyNumberFormat="1" applyFont="1" applyFill="1" applyAlignment="1">
      <alignment horizontal="center"/>
    </xf>
    <xf numFmtId="0" fontId="21" fillId="0" borderId="0" xfId="0" applyFont="1" applyFill="1" applyAlignment="1" applyProtection="1">
      <alignment horizontal="center"/>
      <protection locked="0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27" fillId="4" borderId="2" xfId="0" applyFont="1" applyFill="1" applyBorder="1" applyAlignment="1" applyProtection="1">
      <alignment horizontal="center" vertical="center"/>
    </xf>
    <xf numFmtId="0" fontId="27" fillId="4" borderId="3" xfId="0" applyFont="1" applyFill="1" applyBorder="1" applyAlignment="1" applyProtection="1">
      <alignment horizontal="center" vertical="center"/>
    </xf>
    <xf numFmtId="0" fontId="27" fillId="4" borderId="7" xfId="0" applyFont="1" applyFill="1" applyBorder="1" applyAlignment="1" applyProtection="1">
      <alignment horizontal="center" vertical="center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95250</xdr:colOff>
      <xdr:row>0</xdr:row>
      <xdr:rowOff>28575</xdr:rowOff>
    </xdr:from>
    <xdr:to>
      <xdr:col>13</xdr:col>
      <xdr:colOff>1340623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63075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95250</xdr:colOff>
      <xdr:row>0</xdr:row>
      <xdr:rowOff>28575</xdr:rowOff>
    </xdr:from>
    <xdr:to>
      <xdr:col>13</xdr:col>
      <xdr:colOff>1340623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150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8"/>
  <sheetViews>
    <sheetView topLeftCell="A12" zoomScaleNormal="100" workbookViewId="0">
      <selection activeCell="A19" sqref="A19:XFD21"/>
    </sheetView>
  </sheetViews>
  <sheetFormatPr defaultRowHeight="26.25" customHeight="1"/>
  <cols>
    <col min="1" max="1" width="5.140625" style="145" customWidth="1"/>
    <col min="2" max="2" width="5.5703125" style="16" customWidth="1"/>
    <col min="3" max="3" width="20.28515625" style="16" customWidth="1"/>
    <col min="4" max="4" width="11.28515625" style="145" customWidth="1"/>
    <col min="5" max="5" width="17.140625" style="145" customWidth="1"/>
    <col min="6" max="6" width="21.28515625" style="145" customWidth="1"/>
    <col min="7" max="8" width="5.85546875" style="16" customWidth="1"/>
    <col min="9" max="9" width="12.7109375" style="16" customWidth="1"/>
    <col min="10" max="10" width="14.85546875" style="16" hidden="1" customWidth="1"/>
    <col min="11" max="11" width="13.7109375" style="16" customWidth="1"/>
    <col min="12" max="13" width="12.140625" style="16" customWidth="1"/>
    <col min="14" max="14" width="20.140625" style="36" customWidth="1"/>
    <col min="15" max="15" width="25.42578125" hidden="1" customWidth="1"/>
    <col min="16" max="16" width="19" style="163" customWidth="1"/>
    <col min="17" max="17" width="12.7109375" customWidth="1"/>
    <col min="21" max="21" width="9.140625" style="163"/>
  </cols>
  <sheetData>
    <row r="1" spans="1:19" ht="17.25" customHeight="1">
      <c r="B1" s="194" t="s">
        <v>33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9" ht="17.25" customHeight="1"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</row>
    <row r="3" spans="1:19" ht="17.25" customHeight="1"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</row>
    <row r="4" spans="1:19" ht="3.75" customHeight="1">
      <c r="B4" s="55"/>
      <c r="C4" s="55"/>
      <c r="D4" s="128"/>
      <c r="E4" s="128"/>
      <c r="F4" s="129"/>
      <c r="G4" s="23"/>
      <c r="H4" s="55"/>
      <c r="I4" s="55"/>
      <c r="J4" s="55"/>
      <c r="K4" s="55"/>
      <c r="L4" s="55"/>
      <c r="M4" s="55"/>
      <c r="N4" s="35"/>
    </row>
    <row r="5" spans="1:19" ht="15" customHeight="1">
      <c r="B5" s="98" t="s">
        <v>13</v>
      </c>
      <c r="C5" s="21"/>
      <c r="D5" s="130"/>
      <c r="E5" s="130"/>
      <c r="F5" s="130"/>
      <c r="G5" s="96" t="s">
        <v>134</v>
      </c>
      <c r="H5" s="125"/>
      <c r="K5" s="20"/>
      <c r="L5" s="98" t="s">
        <v>14</v>
      </c>
      <c r="M5" s="111" t="s">
        <v>131</v>
      </c>
      <c r="N5" s="101"/>
    </row>
    <row r="6" spans="1:19" ht="15" customHeight="1">
      <c r="B6" s="98" t="s">
        <v>0</v>
      </c>
      <c r="C6" s="21"/>
      <c r="D6" s="130"/>
      <c r="E6" s="130"/>
      <c r="F6" s="130"/>
      <c r="G6" s="96" t="s">
        <v>135</v>
      </c>
      <c r="H6" s="125"/>
      <c r="I6" s="15"/>
      <c r="J6" s="15"/>
      <c r="K6" s="20"/>
      <c r="L6" s="98" t="s">
        <v>15</v>
      </c>
      <c r="M6" s="97" t="s">
        <v>124</v>
      </c>
      <c r="N6" s="101"/>
    </row>
    <row r="7" spans="1:19" ht="15" customHeight="1">
      <c r="B7" s="98" t="s">
        <v>1</v>
      </c>
      <c r="C7" s="21"/>
      <c r="D7" s="130"/>
      <c r="E7" s="130"/>
      <c r="F7" s="130"/>
      <c r="G7" s="96" t="s">
        <v>136</v>
      </c>
      <c r="H7" s="125"/>
      <c r="K7" s="22"/>
      <c r="L7" s="99" t="s">
        <v>16</v>
      </c>
      <c r="M7" s="102" t="s">
        <v>132</v>
      </c>
      <c r="N7" s="101"/>
    </row>
    <row r="8" spans="1:19" ht="15" customHeight="1">
      <c r="B8" s="98" t="s">
        <v>34</v>
      </c>
      <c r="C8" s="21"/>
      <c r="D8" s="130"/>
      <c r="E8" s="130"/>
      <c r="F8" s="130"/>
      <c r="G8" s="96" t="s">
        <v>123</v>
      </c>
      <c r="H8" s="96"/>
      <c r="K8" s="20"/>
      <c r="L8" s="98" t="s">
        <v>17</v>
      </c>
      <c r="M8" s="195" t="s">
        <v>133</v>
      </c>
      <c r="N8" s="196"/>
    </row>
    <row r="9" spans="1:19" ht="15" customHeight="1">
      <c r="B9" s="98" t="s">
        <v>35</v>
      </c>
      <c r="C9" s="21"/>
      <c r="D9" s="130"/>
      <c r="E9" s="130"/>
      <c r="F9" s="130"/>
      <c r="G9" s="96" t="s">
        <v>137</v>
      </c>
      <c r="H9" s="97"/>
      <c r="K9" s="31"/>
      <c r="L9" s="100" t="s">
        <v>19</v>
      </c>
      <c r="M9" s="197" t="s">
        <v>58</v>
      </c>
      <c r="N9" s="197"/>
    </row>
    <row r="10" spans="1:19" ht="15" customHeight="1">
      <c r="B10" s="98" t="s">
        <v>8</v>
      </c>
      <c r="C10" s="21"/>
      <c r="D10" s="130"/>
      <c r="E10" s="130"/>
      <c r="F10" s="130"/>
      <c r="G10" s="96" t="s">
        <v>52</v>
      </c>
      <c r="H10" s="126"/>
      <c r="K10" s="31"/>
      <c r="L10" s="31"/>
      <c r="M10" s="118"/>
      <c r="N10" s="118"/>
    </row>
    <row r="11" spans="1:19" ht="15" customHeight="1">
      <c r="B11" s="98" t="s">
        <v>18</v>
      </c>
      <c r="C11" s="21"/>
      <c r="D11" s="130"/>
      <c r="E11" s="130"/>
      <c r="F11" s="130"/>
      <c r="G11" s="96" t="s">
        <v>138</v>
      </c>
      <c r="H11" s="96"/>
      <c r="I11" s="23"/>
      <c r="J11" s="23"/>
      <c r="K11" s="15"/>
      <c r="L11" s="15"/>
      <c r="M11" s="118"/>
      <c r="N11" s="118"/>
    </row>
    <row r="12" spans="1:19" ht="15" customHeight="1">
      <c r="B12" s="98" t="s">
        <v>24</v>
      </c>
      <c r="C12" s="21"/>
      <c r="D12" s="130"/>
      <c r="E12" s="130"/>
      <c r="F12" s="130"/>
      <c r="G12" s="97" t="s">
        <v>40</v>
      </c>
      <c r="H12" s="126"/>
      <c r="I12" s="23"/>
      <c r="J12" s="23"/>
      <c r="K12" s="23"/>
      <c r="L12" s="23"/>
      <c r="M12" s="24"/>
      <c r="N12" s="95"/>
    </row>
    <row r="13" spans="1:19" ht="13.5" customHeight="1">
      <c r="B13" s="98"/>
      <c r="C13" s="21"/>
      <c r="D13" s="130"/>
      <c r="E13" s="130"/>
      <c r="F13" s="130"/>
      <c r="G13" s="97"/>
      <c r="H13" s="185"/>
      <c r="I13" s="23"/>
      <c r="J13" s="23"/>
      <c r="K13" s="23"/>
      <c r="L13" s="23"/>
      <c r="M13" s="24"/>
      <c r="N13" s="95"/>
    </row>
    <row r="14" spans="1:19" ht="20.25" customHeight="1">
      <c r="A14" s="149"/>
      <c r="B14" s="15" t="s">
        <v>182</v>
      </c>
      <c r="C14" s="15"/>
      <c r="D14" s="131"/>
      <c r="E14" s="131"/>
      <c r="F14" s="132"/>
      <c r="G14" s="15"/>
      <c r="H14" s="15"/>
      <c r="I14" s="15"/>
      <c r="J14" s="15"/>
      <c r="K14" s="15"/>
      <c r="L14" s="15"/>
      <c r="M14" s="15"/>
      <c r="N14" s="109"/>
    </row>
    <row r="15" spans="1:19" ht="13.5" customHeight="1">
      <c r="A15" s="149"/>
      <c r="B15" s="15"/>
      <c r="C15" s="15"/>
      <c r="D15" s="131"/>
      <c r="E15" s="131"/>
      <c r="F15" s="132"/>
      <c r="G15" s="15"/>
      <c r="H15" s="15"/>
      <c r="I15" s="15"/>
      <c r="J15" s="15"/>
      <c r="K15" s="15"/>
      <c r="L15" s="15"/>
      <c r="M15" s="15"/>
      <c r="N15" s="109"/>
    </row>
    <row r="16" spans="1:19" ht="28.5" customHeight="1">
      <c r="A16" s="114"/>
      <c r="B16" s="39" t="s">
        <v>6</v>
      </c>
      <c r="C16" s="39" t="s">
        <v>19</v>
      </c>
      <c r="D16" s="133" t="s">
        <v>30</v>
      </c>
      <c r="E16" s="133" t="s">
        <v>9</v>
      </c>
      <c r="F16" s="134" t="s">
        <v>25</v>
      </c>
      <c r="G16" s="39" t="s">
        <v>3</v>
      </c>
      <c r="H16" s="39" t="s">
        <v>20</v>
      </c>
      <c r="I16" s="42" t="s">
        <v>10</v>
      </c>
      <c r="J16" s="160" t="s">
        <v>186</v>
      </c>
      <c r="K16" s="42" t="s">
        <v>4</v>
      </c>
      <c r="L16" s="42" t="s">
        <v>39</v>
      </c>
      <c r="M16" s="42" t="s">
        <v>5</v>
      </c>
      <c r="N16" s="94" t="s">
        <v>114</v>
      </c>
      <c r="Q16" s="112"/>
      <c r="R16" s="112"/>
      <c r="S16" s="112"/>
    </row>
    <row r="17" spans="1:21" s="175" customFormat="1" ht="27.75" customHeight="1">
      <c r="A17" s="172"/>
      <c r="B17" s="133">
        <v>1</v>
      </c>
      <c r="C17" s="133" t="s">
        <v>204</v>
      </c>
      <c r="D17" s="133" t="s">
        <v>206</v>
      </c>
      <c r="E17" s="133">
        <v>11589880000</v>
      </c>
      <c r="F17" s="134">
        <v>21092586</v>
      </c>
      <c r="G17" s="133">
        <v>1</v>
      </c>
      <c r="H17" s="133" t="s">
        <v>45</v>
      </c>
      <c r="I17" s="152">
        <v>425.93040000000002</v>
      </c>
      <c r="J17" s="152"/>
      <c r="K17" s="152">
        <f>I17*G17</f>
        <v>425.93040000000002</v>
      </c>
      <c r="L17" s="134" t="s">
        <v>43</v>
      </c>
      <c r="M17" s="134" t="s">
        <v>59</v>
      </c>
      <c r="N17" s="154" t="s">
        <v>197</v>
      </c>
      <c r="O17" s="173"/>
      <c r="P17" s="174"/>
      <c r="U17" s="174"/>
    </row>
    <row r="18" spans="1:21" s="175" customFormat="1" ht="27.75" customHeight="1">
      <c r="A18" s="172"/>
      <c r="B18" s="133">
        <v>2</v>
      </c>
      <c r="C18" s="133" t="s">
        <v>141</v>
      </c>
      <c r="D18" s="133" t="s">
        <v>83</v>
      </c>
      <c r="E18" s="133">
        <v>20858564</v>
      </c>
      <c r="F18" s="134"/>
      <c r="G18" s="133">
        <v>1</v>
      </c>
      <c r="H18" s="133" t="s">
        <v>45</v>
      </c>
      <c r="I18" s="152">
        <v>5.0955882352941178</v>
      </c>
      <c r="J18" s="152"/>
      <c r="K18" s="152">
        <f t="shared" ref="K18:K23" si="0">I18*G18</f>
        <v>5.0955882352941178</v>
      </c>
      <c r="L18" s="134" t="s">
        <v>43</v>
      </c>
      <c r="M18" s="134" t="s">
        <v>83</v>
      </c>
      <c r="N18" s="154" t="s">
        <v>197</v>
      </c>
      <c r="O18" s="173"/>
      <c r="P18" s="188"/>
      <c r="U18" s="174"/>
    </row>
    <row r="19" spans="1:21" s="191" customFormat="1" ht="27.75" customHeight="1">
      <c r="A19" s="189"/>
      <c r="B19" s="57">
        <v>3</v>
      </c>
      <c r="C19" s="57" t="s">
        <v>141</v>
      </c>
      <c r="D19" s="57" t="s">
        <v>83</v>
      </c>
      <c r="E19" s="57">
        <v>21792306</v>
      </c>
      <c r="F19" s="58"/>
      <c r="G19" s="57">
        <v>1</v>
      </c>
      <c r="H19" s="57" t="s">
        <v>45</v>
      </c>
      <c r="I19" s="157">
        <v>5.0955882352941178</v>
      </c>
      <c r="J19" s="157"/>
      <c r="K19" s="157">
        <f t="shared" si="0"/>
        <v>5.0955882352941178</v>
      </c>
      <c r="L19" s="58" t="s">
        <v>43</v>
      </c>
      <c r="M19" s="58" t="s">
        <v>83</v>
      </c>
      <c r="N19" s="159" t="s">
        <v>197</v>
      </c>
      <c r="O19" s="187"/>
      <c r="P19" s="159" t="s">
        <v>207</v>
      </c>
      <c r="U19" s="190"/>
    </row>
    <row r="20" spans="1:21" s="191" customFormat="1" ht="27.75" customHeight="1">
      <c r="A20" s="189"/>
      <c r="B20" s="57">
        <v>4</v>
      </c>
      <c r="C20" s="57" t="s">
        <v>154</v>
      </c>
      <c r="D20" s="57" t="s">
        <v>83</v>
      </c>
      <c r="E20" s="57">
        <v>20412318</v>
      </c>
      <c r="F20" s="58"/>
      <c r="G20" s="57">
        <v>4</v>
      </c>
      <c r="H20" s="57" t="s">
        <v>26</v>
      </c>
      <c r="I20" s="157">
        <v>1.6985294117647058</v>
      </c>
      <c r="J20" s="157"/>
      <c r="K20" s="157">
        <f t="shared" si="0"/>
        <v>6.7941176470588234</v>
      </c>
      <c r="L20" s="58" t="s">
        <v>43</v>
      </c>
      <c r="M20" s="58" t="s">
        <v>83</v>
      </c>
      <c r="N20" s="159" t="s">
        <v>197</v>
      </c>
      <c r="O20" s="187"/>
      <c r="P20" s="159" t="s">
        <v>207</v>
      </c>
      <c r="U20" s="190"/>
    </row>
    <row r="21" spans="1:21" s="191" customFormat="1" ht="27.75" customHeight="1">
      <c r="A21" s="189"/>
      <c r="B21" s="57">
        <v>5</v>
      </c>
      <c r="C21" s="57" t="s">
        <v>156</v>
      </c>
      <c r="D21" s="57" t="s">
        <v>83</v>
      </c>
      <c r="E21" s="57">
        <v>20517048</v>
      </c>
      <c r="F21" s="58"/>
      <c r="G21" s="57">
        <v>4</v>
      </c>
      <c r="H21" s="57" t="s">
        <v>26</v>
      </c>
      <c r="I21" s="157">
        <v>0.1698529411764706</v>
      </c>
      <c r="J21" s="157"/>
      <c r="K21" s="157">
        <f t="shared" si="0"/>
        <v>0.67941176470588238</v>
      </c>
      <c r="L21" s="58" t="s">
        <v>43</v>
      </c>
      <c r="M21" s="58" t="s">
        <v>83</v>
      </c>
      <c r="N21" s="159" t="s">
        <v>197</v>
      </c>
      <c r="O21" s="187"/>
      <c r="P21" s="159" t="s">
        <v>207</v>
      </c>
      <c r="U21" s="190"/>
    </row>
    <row r="22" spans="1:21" s="175" customFormat="1" ht="27.75" customHeight="1">
      <c r="A22" s="172"/>
      <c r="B22" s="133">
        <v>6</v>
      </c>
      <c r="C22" s="133" t="s">
        <v>154</v>
      </c>
      <c r="D22" s="133" t="s">
        <v>83</v>
      </c>
      <c r="E22" s="133">
        <v>20459235</v>
      </c>
      <c r="F22" s="134"/>
      <c r="G22" s="133">
        <v>4</v>
      </c>
      <c r="H22" s="133" t="s">
        <v>26</v>
      </c>
      <c r="I22" s="152">
        <v>1.6985294117647058</v>
      </c>
      <c r="J22" s="152"/>
      <c r="K22" s="152">
        <f t="shared" si="0"/>
        <v>6.7941176470588234</v>
      </c>
      <c r="L22" s="134" t="s">
        <v>43</v>
      </c>
      <c r="M22" s="134" t="s">
        <v>83</v>
      </c>
      <c r="N22" s="154" t="s">
        <v>197</v>
      </c>
      <c r="O22" s="173"/>
      <c r="P22" s="174"/>
      <c r="U22" s="174"/>
    </row>
    <row r="23" spans="1:21" s="175" customFormat="1" ht="27.75" customHeight="1">
      <c r="A23" s="172"/>
      <c r="B23" s="133">
        <v>7</v>
      </c>
      <c r="C23" s="133" t="s">
        <v>156</v>
      </c>
      <c r="D23" s="133" t="s">
        <v>127</v>
      </c>
      <c r="E23" s="133" t="s">
        <v>205</v>
      </c>
      <c r="F23" s="134">
        <v>983303</v>
      </c>
      <c r="G23" s="133">
        <v>4</v>
      </c>
      <c r="H23" s="133" t="s">
        <v>26</v>
      </c>
      <c r="I23" s="152">
        <v>0.96581779411764723</v>
      </c>
      <c r="J23" s="152"/>
      <c r="K23" s="152">
        <f t="shared" si="0"/>
        <v>3.8632711764705889</v>
      </c>
      <c r="L23" s="134" t="s">
        <v>43</v>
      </c>
      <c r="M23" s="134" t="s">
        <v>59</v>
      </c>
      <c r="N23" s="154" t="s">
        <v>197</v>
      </c>
      <c r="O23" s="173"/>
      <c r="P23" s="174"/>
      <c r="U23" s="174"/>
    </row>
    <row r="24" spans="1:21" s="175" customFormat="1" ht="28.5" customHeight="1">
      <c r="A24" s="172"/>
      <c r="B24" s="176"/>
      <c r="C24" s="198" t="s">
        <v>129</v>
      </c>
      <c r="D24" s="199"/>
      <c r="E24" s="199"/>
      <c r="F24" s="199"/>
      <c r="G24" s="199"/>
      <c r="H24" s="199"/>
      <c r="I24" s="200"/>
      <c r="J24" s="182"/>
      <c r="K24" s="152">
        <f>SUM(K17:K23)</f>
        <v>454.25249470588244</v>
      </c>
      <c r="L24" s="134" t="s">
        <v>43</v>
      </c>
      <c r="M24" s="178"/>
      <c r="N24" s="178"/>
      <c r="P24" s="174"/>
      <c r="U24" s="174"/>
    </row>
    <row r="25" spans="1:21" ht="28.5" hidden="1" customHeight="1">
      <c r="A25" s="114" t="s">
        <v>188</v>
      </c>
      <c r="B25" s="17"/>
      <c r="C25" s="201" t="s">
        <v>189</v>
      </c>
      <c r="D25" s="202"/>
      <c r="E25" s="202"/>
      <c r="F25" s="202"/>
      <c r="G25" s="202"/>
      <c r="H25" s="202"/>
      <c r="I25" s="203"/>
      <c r="J25" s="183"/>
      <c r="K25" s="186"/>
      <c r="L25" s="70" t="s">
        <v>43</v>
      </c>
      <c r="M25" s="146"/>
      <c r="N25" s="146"/>
    </row>
    <row r="26" spans="1:21" ht="28.5" hidden="1" customHeight="1">
      <c r="A26" s="114"/>
      <c r="B26" s="17"/>
      <c r="C26" s="201" t="s">
        <v>181</v>
      </c>
      <c r="D26" s="202"/>
      <c r="E26" s="202"/>
      <c r="F26" s="202"/>
      <c r="G26" s="202"/>
      <c r="H26" s="202"/>
      <c r="I26" s="203"/>
      <c r="J26" s="183"/>
      <c r="K26" s="186"/>
      <c r="L26" s="70" t="s">
        <v>43</v>
      </c>
      <c r="M26" s="146"/>
      <c r="N26" s="146"/>
    </row>
    <row r="27" spans="1:21" s="117" customFormat="1" ht="28.5" customHeight="1">
      <c r="A27" s="114"/>
      <c r="B27" s="122"/>
      <c r="C27" s="204" t="s">
        <v>32</v>
      </c>
      <c r="D27" s="205"/>
      <c r="E27" s="205"/>
      <c r="F27" s="205"/>
      <c r="G27" s="205"/>
      <c r="H27" s="205"/>
      <c r="I27" s="206"/>
      <c r="J27" s="184"/>
      <c r="K27" s="155">
        <f>SUM(K24:K26)</f>
        <v>454.25249470588244</v>
      </c>
      <c r="L27" s="153" t="s">
        <v>43</v>
      </c>
      <c r="M27" s="123"/>
      <c r="N27" s="124"/>
      <c r="P27" s="166"/>
      <c r="U27" s="166"/>
    </row>
    <row r="28" spans="1:21" s="112" customFormat="1" ht="7.5" customHeight="1">
      <c r="A28" s="114"/>
      <c r="B28" s="115"/>
      <c r="C28" s="119"/>
      <c r="D28" s="119"/>
      <c r="E28" s="119"/>
      <c r="F28" s="127"/>
      <c r="G28" s="119"/>
      <c r="H28" s="119"/>
      <c r="I28" s="119"/>
      <c r="J28" s="119"/>
      <c r="K28" s="120"/>
      <c r="L28" s="119"/>
      <c r="M28" s="116"/>
      <c r="N28" s="113"/>
      <c r="P28" s="164"/>
      <c r="U28" s="164"/>
    </row>
    <row r="29" spans="1:21" ht="13.5" customHeight="1">
      <c r="A29" s="150"/>
      <c r="B29" s="93" t="s">
        <v>44</v>
      </c>
      <c r="C29" s="103"/>
      <c r="D29" s="135"/>
      <c r="E29" s="135"/>
      <c r="F29" s="135"/>
      <c r="G29" s="18"/>
      <c r="H29" s="18"/>
      <c r="I29" s="135"/>
      <c r="J29" s="135"/>
      <c r="K29" s="179"/>
      <c r="L29" s="18"/>
      <c r="M29" s="18"/>
      <c r="N29" s="26"/>
    </row>
    <row r="30" spans="1:21" ht="16.5" customHeight="1">
      <c r="A30" s="150"/>
      <c r="B30" s="207" t="s">
        <v>119</v>
      </c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6"/>
    </row>
    <row r="31" spans="1:21" ht="15" customHeight="1">
      <c r="A31" s="150"/>
      <c r="B31" s="93" t="s">
        <v>122</v>
      </c>
      <c r="C31" s="103"/>
      <c r="D31" s="135"/>
      <c r="E31" s="135"/>
      <c r="F31" s="135"/>
      <c r="G31" s="18"/>
      <c r="H31" s="18"/>
      <c r="I31" s="18"/>
      <c r="J31" s="18"/>
      <c r="K31" s="18"/>
      <c r="L31" s="18"/>
      <c r="M31" s="18"/>
      <c r="N31" s="26"/>
    </row>
    <row r="32" spans="1:21" ht="15" customHeight="1">
      <c r="A32" s="150"/>
      <c r="B32" s="93" t="s">
        <v>31</v>
      </c>
      <c r="C32" s="103"/>
      <c r="D32" s="135"/>
      <c r="E32" s="135"/>
      <c r="F32" s="135"/>
      <c r="G32" s="18"/>
      <c r="H32" s="18"/>
      <c r="I32" s="18"/>
      <c r="J32" s="18"/>
      <c r="K32" s="18"/>
      <c r="L32" s="18"/>
      <c r="M32" s="18"/>
      <c r="N32" s="26"/>
    </row>
    <row r="33" spans="1:21" ht="15" customHeight="1">
      <c r="A33" s="150"/>
      <c r="B33" s="93" t="s">
        <v>121</v>
      </c>
      <c r="C33" s="103"/>
      <c r="D33" s="135"/>
      <c r="E33" s="135"/>
      <c r="F33" s="135"/>
      <c r="G33" s="18"/>
      <c r="H33" s="18"/>
      <c r="I33" s="18"/>
      <c r="J33" s="18"/>
      <c r="K33" s="18"/>
      <c r="L33" s="18"/>
      <c r="M33" s="18" t="s">
        <v>188</v>
      </c>
      <c r="N33" s="26"/>
    </row>
    <row r="34" spans="1:21" ht="15" customHeight="1">
      <c r="A34" s="150"/>
      <c r="B34" s="23" t="s">
        <v>120</v>
      </c>
      <c r="C34" s="18"/>
      <c r="D34" s="136"/>
      <c r="E34" s="135"/>
      <c r="F34" s="135"/>
      <c r="G34" s="18"/>
      <c r="H34" s="18"/>
      <c r="I34" s="18"/>
      <c r="J34" s="18"/>
      <c r="K34" s="18"/>
      <c r="L34" s="18"/>
      <c r="M34" s="18"/>
      <c r="N34" s="26"/>
    </row>
    <row r="35" spans="1:21" ht="9" customHeight="1" thickBot="1">
      <c r="A35" s="150"/>
      <c r="B35" s="23"/>
      <c r="C35" s="18"/>
      <c r="D35" s="136"/>
      <c r="E35" s="135"/>
      <c r="F35" s="135"/>
      <c r="G35" s="18"/>
      <c r="H35" s="18"/>
      <c r="I35" s="18"/>
      <c r="J35" s="18"/>
      <c r="K35" s="18"/>
      <c r="L35" s="18"/>
      <c r="M35" s="18"/>
      <c r="N35" s="26"/>
    </row>
    <row r="36" spans="1:21" ht="16.5" customHeight="1" thickBot="1">
      <c r="A36" s="151"/>
      <c r="B36" s="108" t="s">
        <v>187</v>
      </c>
      <c r="C36" s="106"/>
      <c r="D36" s="137"/>
      <c r="E36" s="137"/>
      <c r="F36" s="138"/>
      <c r="G36" s="106"/>
      <c r="H36" s="106"/>
      <c r="I36" s="106"/>
      <c r="J36" s="106"/>
      <c r="K36" s="106"/>
      <c r="L36" s="106"/>
      <c r="M36" s="106"/>
      <c r="N36" s="107"/>
    </row>
    <row r="37" spans="1:21" s="117" customFormat="1" ht="28.5" customHeight="1">
      <c r="A37" s="151"/>
      <c r="B37" s="121"/>
      <c r="C37" s="19"/>
      <c r="D37" s="139"/>
      <c r="E37" s="139"/>
      <c r="F37" s="140"/>
      <c r="G37" s="19"/>
      <c r="H37" s="19"/>
      <c r="I37" s="19"/>
      <c r="J37" s="19"/>
      <c r="K37" s="19"/>
      <c r="L37" s="19"/>
      <c r="M37" s="19"/>
      <c r="N37" s="19"/>
      <c r="P37" s="166"/>
      <c r="U37" s="166"/>
    </row>
    <row r="38" spans="1:21" ht="21.75" customHeight="1">
      <c r="B38" s="208" t="s">
        <v>115</v>
      </c>
      <c r="C38" s="208"/>
      <c r="D38" s="141"/>
      <c r="E38" s="141"/>
      <c r="F38" s="141"/>
      <c r="G38" s="103"/>
      <c r="H38" s="27" t="s">
        <v>116</v>
      </c>
      <c r="I38" s="110"/>
      <c r="J38" s="110"/>
      <c r="K38" s="110"/>
      <c r="L38" s="181" t="s">
        <v>2</v>
      </c>
      <c r="M38" s="193" t="s">
        <v>2</v>
      </c>
      <c r="N38" s="193"/>
    </row>
    <row r="39" spans="1:21" ht="10.5" customHeight="1">
      <c r="B39" s="180"/>
      <c r="C39" s="180"/>
      <c r="D39" s="141"/>
      <c r="E39" s="141"/>
      <c r="F39" s="141"/>
      <c r="G39" s="103"/>
      <c r="H39" s="27"/>
      <c r="I39" s="181"/>
      <c r="J39" s="181"/>
      <c r="K39" s="181"/>
      <c r="L39" s="181"/>
      <c r="M39" s="181"/>
      <c r="N39" s="181"/>
    </row>
    <row r="40" spans="1:21" ht="21" customHeight="1">
      <c r="B40" s="180" t="s">
        <v>11</v>
      </c>
      <c r="C40" s="104"/>
      <c r="D40" s="142"/>
      <c r="E40" s="142"/>
      <c r="F40" s="142"/>
      <c r="G40" s="180" t="s">
        <v>11</v>
      </c>
      <c r="H40" s="180"/>
      <c r="I40" s="104"/>
      <c r="J40" s="104"/>
      <c r="K40" s="180" t="s">
        <v>11</v>
      </c>
      <c r="L40" s="27"/>
      <c r="M40" s="209" t="s">
        <v>41</v>
      </c>
      <c r="N40" s="209"/>
    </row>
    <row r="41" spans="1:21" ht="19.5" customHeight="1">
      <c r="B41" s="181" t="s">
        <v>12</v>
      </c>
      <c r="C41" s="105"/>
      <c r="D41" s="143"/>
      <c r="E41" s="143"/>
      <c r="F41" s="143"/>
      <c r="G41" s="181" t="s">
        <v>12</v>
      </c>
      <c r="H41" s="181"/>
      <c r="I41" s="103"/>
      <c r="J41" s="103"/>
      <c r="K41" s="181" t="s">
        <v>12</v>
      </c>
      <c r="L41" s="27"/>
      <c r="M41" s="193" t="s">
        <v>42</v>
      </c>
      <c r="N41" s="193"/>
    </row>
    <row r="42" spans="1:21" ht="21" customHeight="1">
      <c r="B42" s="210" t="s">
        <v>36</v>
      </c>
      <c r="C42" s="210"/>
      <c r="D42" s="141"/>
      <c r="E42" s="141"/>
      <c r="F42" s="141"/>
      <c r="G42" s="210" t="s">
        <v>117</v>
      </c>
      <c r="H42" s="210"/>
      <c r="I42" s="210"/>
      <c r="J42" s="180"/>
      <c r="K42" s="210" t="s">
        <v>7</v>
      </c>
      <c r="L42" s="210"/>
      <c r="M42" s="193" t="s">
        <v>37</v>
      </c>
      <c r="N42" s="193"/>
    </row>
    <row r="43" spans="1:21" ht="18" customHeight="1">
      <c r="B43" s="185"/>
      <c r="C43" s="185"/>
      <c r="D43" s="144"/>
      <c r="E43" s="144"/>
      <c r="F43" s="144"/>
      <c r="G43" s="18"/>
      <c r="I43" s="185"/>
      <c r="J43" s="185"/>
      <c r="K43" s="185"/>
      <c r="L43" s="185"/>
      <c r="M43" s="211" t="s">
        <v>118</v>
      </c>
      <c r="N43" s="211"/>
    </row>
    <row r="44" spans="1:21" ht="15.75">
      <c r="B44" s="18"/>
      <c r="C44" s="18"/>
      <c r="D44" s="135"/>
      <c r="E44" s="135"/>
      <c r="F44" s="135"/>
      <c r="G44" s="18"/>
      <c r="H44" s="18"/>
      <c r="K44" s="30"/>
      <c r="L44" s="30"/>
    </row>
    <row r="45" spans="1:21" ht="15.75">
      <c r="B45" s="18"/>
      <c r="C45" s="18"/>
      <c r="D45" s="135"/>
      <c r="E45" s="135"/>
      <c r="F45" s="135"/>
      <c r="G45" s="18"/>
      <c r="H45" s="18"/>
      <c r="I45" s="32"/>
      <c r="J45" s="32"/>
      <c r="K45" s="32"/>
      <c r="L45" s="32"/>
      <c r="M45" s="32"/>
      <c r="N45" s="38"/>
    </row>
    <row r="46" spans="1:21" ht="15">
      <c r="B46" s="18"/>
      <c r="C46" s="18"/>
      <c r="D46" s="135"/>
      <c r="E46" s="135"/>
      <c r="F46" s="135"/>
      <c r="G46" s="18"/>
      <c r="H46" s="18"/>
      <c r="I46" s="18"/>
      <c r="J46" s="18"/>
      <c r="K46" s="18"/>
      <c r="L46" s="18"/>
      <c r="M46" s="18"/>
      <c r="N46" s="26"/>
    </row>
    <row r="47" spans="1:21" ht="15">
      <c r="B47" s="18"/>
      <c r="C47" s="18"/>
      <c r="D47" s="135"/>
      <c r="E47" s="135"/>
      <c r="F47" s="135"/>
      <c r="G47" s="18"/>
      <c r="H47" s="18"/>
      <c r="I47" s="18"/>
      <c r="J47" s="18"/>
      <c r="K47" s="18"/>
      <c r="L47" s="18"/>
      <c r="M47" s="18"/>
      <c r="N47" s="26"/>
    </row>
    <row r="48" spans="1:21" ht="15">
      <c r="B48" s="18"/>
      <c r="C48" s="18"/>
      <c r="D48" s="135"/>
      <c r="E48" s="135"/>
      <c r="F48" s="135"/>
      <c r="G48" s="18"/>
      <c r="H48" s="18"/>
      <c r="I48" s="18"/>
      <c r="J48" s="18"/>
      <c r="K48" s="18"/>
      <c r="L48" s="18"/>
      <c r="M48" s="18"/>
      <c r="N48" s="26"/>
    </row>
    <row r="49" spans="2:14" ht="15">
      <c r="B49" s="18"/>
      <c r="C49" s="18"/>
      <c r="D49" s="135"/>
      <c r="E49" s="135"/>
      <c r="F49" s="135"/>
      <c r="G49" s="18"/>
      <c r="H49" s="18"/>
      <c r="I49" s="18"/>
      <c r="J49" s="18"/>
      <c r="K49" s="18"/>
      <c r="L49" s="18"/>
      <c r="M49" s="18"/>
      <c r="N49" s="26"/>
    </row>
    <row r="50" spans="2:14" ht="15">
      <c r="B50" s="18"/>
      <c r="C50" s="18"/>
      <c r="D50" s="135"/>
      <c r="E50" s="135"/>
      <c r="F50" s="135"/>
      <c r="G50" s="18"/>
      <c r="H50" s="18"/>
      <c r="I50" s="18"/>
      <c r="J50" s="18"/>
      <c r="K50" s="18"/>
      <c r="L50" s="18"/>
      <c r="M50" s="18"/>
      <c r="N50" s="26"/>
    </row>
    <row r="51" spans="2:14" ht="15">
      <c r="B51" s="18"/>
      <c r="C51" s="18"/>
      <c r="D51" s="135"/>
      <c r="E51" s="135"/>
      <c r="F51" s="135"/>
      <c r="G51" s="18"/>
      <c r="H51" s="18"/>
      <c r="I51" s="18"/>
      <c r="J51" s="18"/>
      <c r="K51" s="18"/>
      <c r="L51" s="18"/>
      <c r="M51" s="18"/>
      <c r="N51" s="26"/>
    </row>
    <row r="52" spans="2:14" ht="15">
      <c r="B52" s="18"/>
      <c r="C52" s="18"/>
      <c r="D52" s="135"/>
      <c r="E52" s="135"/>
      <c r="F52" s="135"/>
      <c r="G52" s="18"/>
      <c r="H52" s="18"/>
      <c r="I52" s="18"/>
      <c r="J52" s="18"/>
      <c r="K52" s="18"/>
      <c r="L52" s="18"/>
      <c r="M52" s="18"/>
      <c r="N52" s="26"/>
    </row>
    <row r="53" spans="2:14" ht="15">
      <c r="B53" s="18"/>
      <c r="C53" s="18"/>
      <c r="D53" s="135"/>
      <c r="E53" s="135"/>
      <c r="F53" s="135"/>
      <c r="G53" s="18"/>
      <c r="H53" s="18"/>
      <c r="I53" s="18"/>
      <c r="J53" s="18"/>
      <c r="K53" s="18"/>
      <c r="L53" s="18"/>
      <c r="M53" s="18"/>
      <c r="N53" s="26"/>
    </row>
    <row r="54" spans="2:14" ht="15">
      <c r="B54" s="18"/>
      <c r="C54" s="18"/>
      <c r="D54" s="135"/>
      <c r="E54" s="135"/>
      <c r="F54" s="135"/>
      <c r="G54" s="18"/>
      <c r="H54" s="18"/>
      <c r="I54" s="18"/>
      <c r="J54" s="18"/>
      <c r="K54" s="18"/>
      <c r="L54" s="18"/>
      <c r="M54" s="18"/>
      <c r="N54" s="26"/>
    </row>
    <row r="55" spans="2:14" ht="15">
      <c r="B55" s="18"/>
      <c r="C55" s="18"/>
      <c r="D55" s="135"/>
      <c r="E55" s="135"/>
      <c r="F55" s="135"/>
      <c r="G55" s="18"/>
      <c r="H55" s="18"/>
      <c r="I55" s="18"/>
      <c r="J55" s="18"/>
      <c r="K55" s="18"/>
      <c r="L55" s="18"/>
      <c r="M55" s="18"/>
      <c r="N55" s="26"/>
    </row>
    <row r="56" spans="2:14" ht="15">
      <c r="B56" s="18"/>
      <c r="C56" s="18"/>
      <c r="D56" s="135"/>
      <c r="E56" s="135"/>
      <c r="F56" s="135"/>
      <c r="G56" s="18"/>
      <c r="H56" s="18"/>
      <c r="I56" s="18"/>
      <c r="J56" s="18"/>
      <c r="K56" s="18"/>
      <c r="L56" s="18"/>
      <c r="M56" s="18"/>
      <c r="N56" s="26"/>
    </row>
    <row r="57" spans="2:14" ht="15">
      <c r="B57" s="18"/>
      <c r="C57" s="18"/>
      <c r="D57" s="135"/>
      <c r="E57" s="135"/>
      <c r="F57" s="135"/>
      <c r="G57" s="18"/>
      <c r="H57" s="18"/>
      <c r="I57" s="18"/>
      <c r="J57" s="18"/>
      <c r="K57" s="18"/>
      <c r="L57" s="18"/>
      <c r="M57" s="18"/>
      <c r="N57" s="26"/>
    </row>
    <row r="58" spans="2:14" ht="15">
      <c r="B58" s="18"/>
      <c r="C58" s="18"/>
      <c r="D58" s="135"/>
      <c r="E58" s="135"/>
      <c r="F58" s="135"/>
      <c r="G58" s="18"/>
      <c r="H58" s="18"/>
      <c r="I58" s="18"/>
      <c r="J58" s="18"/>
      <c r="K58" s="18"/>
      <c r="L58" s="18"/>
      <c r="M58" s="18"/>
      <c r="N58" s="26"/>
    </row>
    <row r="59" spans="2:14" ht="15">
      <c r="B59" s="18"/>
      <c r="C59" s="18"/>
      <c r="D59" s="135"/>
      <c r="E59" s="135"/>
      <c r="F59" s="135"/>
      <c r="G59" s="18"/>
      <c r="H59" s="18"/>
      <c r="I59" s="18"/>
      <c r="J59" s="18"/>
      <c r="K59" s="18"/>
      <c r="L59" s="18"/>
      <c r="M59" s="18"/>
      <c r="N59" s="26"/>
    </row>
    <row r="60" spans="2:14" ht="15">
      <c r="B60" s="18"/>
      <c r="C60" s="18"/>
      <c r="D60" s="135"/>
      <c r="E60" s="135"/>
      <c r="F60" s="135"/>
      <c r="G60" s="18"/>
      <c r="H60" s="18"/>
      <c r="I60" s="18"/>
      <c r="J60" s="18"/>
      <c r="K60" s="18"/>
      <c r="L60" s="18"/>
      <c r="M60" s="18"/>
      <c r="N60" s="26"/>
    </row>
    <row r="61" spans="2:14" ht="15">
      <c r="B61" s="18"/>
      <c r="C61" s="18"/>
      <c r="D61" s="135"/>
      <c r="E61" s="135"/>
      <c r="F61" s="135"/>
      <c r="G61" s="18"/>
      <c r="H61" s="18"/>
      <c r="I61" s="18"/>
      <c r="J61" s="18"/>
      <c r="K61" s="18"/>
      <c r="L61" s="18"/>
      <c r="M61" s="18"/>
      <c r="N61" s="26"/>
    </row>
    <row r="62" spans="2:14" ht="15">
      <c r="B62" s="18"/>
      <c r="C62" s="18"/>
      <c r="D62" s="135"/>
      <c r="E62" s="135"/>
      <c r="F62" s="135"/>
      <c r="G62" s="18"/>
      <c r="H62" s="18"/>
      <c r="I62" s="18"/>
      <c r="J62" s="18"/>
      <c r="K62" s="18"/>
      <c r="L62" s="18"/>
      <c r="M62" s="18"/>
      <c r="N62" s="26"/>
    </row>
    <row r="63" spans="2:14" ht="15">
      <c r="B63" s="18"/>
      <c r="C63" s="18"/>
      <c r="D63" s="135"/>
      <c r="E63" s="135"/>
      <c r="F63" s="135"/>
      <c r="G63" s="18"/>
      <c r="H63" s="18"/>
      <c r="I63" s="18"/>
      <c r="J63" s="18"/>
      <c r="K63" s="18"/>
      <c r="L63" s="18"/>
      <c r="M63" s="18"/>
      <c r="N63" s="26"/>
    </row>
    <row r="64" spans="2:14" ht="15">
      <c r="B64" s="18"/>
      <c r="C64" s="18"/>
      <c r="D64" s="135"/>
      <c r="E64" s="135"/>
      <c r="F64" s="135"/>
      <c r="G64" s="18"/>
      <c r="H64" s="18"/>
      <c r="I64" s="18"/>
      <c r="J64" s="18"/>
      <c r="K64" s="18"/>
      <c r="L64" s="18"/>
      <c r="M64" s="18"/>
      <c r="N64" s="26"/>
    </row>
    <row r="65" spans="1:21" ht="15">
      <c r="B65" s="18"/>
      <c r="C65" s="18"/>
      <c r="D65" s="135"/>
      <c r="E65" s="135"/>
      <c r="F65" s="135"/>
      <c r="G65" s="18"/>
      <c r="H65" s="18"/>
      <c r="I65" s="18"/>
      <c r="J65" s="18"/>
      <c r="K65" s="18"/>
      <c r="L65" s="18"/>
      <c r="M65" s="18"/>
      <c r="N65" s="26"/>
    </row>
    <row r="66" spans="1:21" ht="15">
      <c r="B66" s="18"/>
      <c r="C66" s="18"/>
      <c r="D66" s="135"/>
      <c r="E66" s="135"/>
      <c r="F66" s="135"/>
      <c r="G66" s="18"/>
      <c r="H66" s="18"/>
      <c r="I66" s="18"/>
      <c r="J66" s="18"/>
      <c r="K66" s="18"/>
      <c r="L66" s="18"/>
      <c r="M66" s="18"/>
      <c r="N66" s="26"/>
    </row>
    <row r="67" spans="1:21" ht="15">
      <c r="B67" s="18"/>
      <c r="C67" s="18"/>
      <c r="D67" s="135"/>
      <c r="E67" s="135"/>
      <c r="F67" s="135"/>
      <c r="G67" s="18"/>
      <c r="H67" s="18"/>
      <c r="I67" s="18"/>
      <c r="J67" s="18"/>
      <c r="K67" s="18"/>
      <c r="L67" s="18"/>
      <c r="M67" s="18"/>
      <c r="N67" s="26"/>
    </row>
    <row r="68" spans="1:21" ht="15">
      <c r="B68" s="18"/>
      <c r="C68" s="18"/>
      <c r="D68" s="135"/>
      <c r="E68" s="135"/>
      <c r="F68" s="135"/>
      <c r="G68" s="18"/>
      <c r="H68" s="18"/>
      <c r="I68" s="18"/>
      <c r="J68" s="18"/>
      <c r="K68" s="18"/>
      <c r="L68" s="18"/>
      <c r="M68" s="18"/>
      <c r="N68" s="26"/>
    </row>
    <row r="69" spans="1:21" ht="15">
      <c r="B69" s="18"/>
      <c r="C69" s="18"/>
      <c r="D69" s="135"/>
      <c r="E69" s="135"/>
      <c r="F69" s="135"/>
      <c r="G69" s="18"/>
      <c r="H69" s="18"/>
      <c r="I69" s="18"/>
      <c r="J69" s="18"/>
      <c r="K69" s="18"/>
      <c r="L69" s="18"/>
      <c r="M69" s="18"/>
      <c r="N69" s="26"/>
    </row>
    <row r="70" spans="1:21" ht="15">
      <c r="B70" s="18"/>
      <c r="C70" s="18"/>
      <c r="D70" s="135"/>
      <c r="E70" s="135"/>
      <c r="F70" s="135"/>
      <c r="G70" s="18"/>
      <c r="H70" s="18"/>
      <c r="I70" s="18"/>
      <c r="J70" s="18"/>
      <c r="K70" s="18"/>
      <c r="L70" s="18"/>
      <c r="M70" s="18"/>
      <c r="N70" s="26"/>
    </row>
    <row r="71" spans="1:21" ht="15">
      <c r="B71" s="18"/>
      <c r="C71" s="18"/>
      <c r="D71" s="135"/>
      <c r="E71" s="135"/>
      <c r="F71" s="135"/>
      <c r="G71" s="18"/>
      <c r="H71" s="18"/>
      <c r="I71" s="18"/>
      <c r="J71" s="18"/>
      <c r="K71" s="18"/>
      <c r="L71" s="18"/>
      <c r="M71" s="18"/>
      <c r="N71" s="26"/>
    </row>
    <row r="72" spans="1:21" ht="15">
      <c r="B72" s="18"/>
      <c r="C72" s="18"/>
      <c r="D72" s="135"/>
      <c r="E72" s="135"/>
      <c r="F72" s="135"/>
      <c r="G72" s="18"/>
      <c r="H72" s="18"/>
      <c r="I72" s="18"/>
      <c r="J72" s="18"/>
      <c r="K72" s="18"/>
      <c r="L72" s="18"/>
      <c r="M72" s="18"/>
      <c r="N72" s="26"/>
    </row>
    <row r="73" spans="1:21" s="16" customFormat="1" ht="15">
      <c r="A73" s="145"/>
      <c r="D73" s="145"/>
      <c r="E73" s="145"/>
      <c r="F73" s="145"/>
      <c r="N73" s="36"/>
      <c r="P73" s="43"/>
      <c r="U73" s="43"/>
    </row>
    <row r="74" spans="1:21" s="16" customFormat="1" ht="15">
      <c r="A74" s="145"/>
      <c r="D74" s="145"/>
      <c r="E74" s="145"/>
      <c r="F74" s="145"/>
      <c r="N74" s="36"/>
      <c r="P74" s="43"/>
      <c r="U74" s="43"/>
    </row>
    <row r="75" spans="1:21" s="16" customFormat="1" ht="15">
      <c r="A75" s="145"/>
      <c r="D75" s="145"/>
      <c r="E75" s="145"/>
      <c r="F75" s="145"/>
      <c r="N75" s="36"/>
      <c r="P75" s="43"/>
      <c r="U75" s="43"/>
    </row>
    <row r="76" spans="1:21" s="16" customFormat="1" ht="15">
      <c r="A76" s="145"/>
      <c r="D76" s="145"/>
      <c r="E76" s="145"/>
      <c r="F76" s="145"/>
      <c r="N76" s="36"/>
      <c r="P76" s="43"/>
      <c r="U76" s="43"/>
    </row>
    <row r="77" spans="1:21" s="16" customFormat="1" ht="15">
      <c r="A77" s="145"/>
      <c r="D77" s="145"/>
      <c r="E77" s="145"/>
      <c r="F77" s="145"/>
      <c r="N77" s="36"/>
      <c r="P77" s="43"/>
      <c r="U77" s="43"/>
    </row>
    <row r="78" spans="1:21" s="16" customFormat="1" ht="15">
      <c r="A78" s="145"/>
      <c r="D78" s="145"/>
      <c r="E78" s="145"/>
      <c r="F78" s="145"/>
      <c r="N78" s="36"/>
      <c r="P78" s="43"/>
      <c r="U78" s="43"/>
    </row>
  </sheetData>
  <autoFilter ref="B16:N27"/>
  <mergeCells count="17">
    <mergeCell ref="B42:C42"/>
    <mergeCell ref="G42:I42"/>
    <mergeCell ref="K42:L42"/>
    <mergeCell ref="M42:N42"/>
    <mergeCell ref="M43:N43"/>
    <mergeCell ref="M41:N41"/>
    <mergeCell ref="B1:N3"/>
    <mergeCell ref="M8:N8"/>
    <mergeCell ref="M9:N9"/>
    <mergeCell ref="C24:I24"/>
    <mergeCell ref="C25:I25"/>
    <mergeCell ref="C26:I26"/>
    <mergeCell ref="C27:I27"/>
    <mergeCell ref="B30:M30"/>
    <mergeCell ref="B38:C38"/>
    <mergeCell ref="M38:N38"/>
    <mergeCell ref="M40:N40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4"/>
  <sheetViews>
    <sheetView tabSelected="1" topLeftCell="A10" zoomScaleNormal="100" workbookViewId="0">
      <selection activeCell="I25" sqref="I25"/>
    </sheetView>
  </sheetViews>
  <sheetFormatPr defaultRowHeight="26.25" customHeight="1"/>
  <cols>
    <col min="1" max="1" width="5.140625" style="145" customWidth="1"/>
    <col min="2" max="2" width="5.5703125" style="16" customWidth="1"/>
    <col min="3" max="3" width="20.28515625" style="16" customWidth="1"/>
    <col min="4" max="4" width="11.28515625" style="145" customWidth="1"/>
    <col min="5" max="5" width="17.140625" style="145" customWidth="1"/>
    <col min="6" max="6" width="21.28515625" style="145" customWidth="1"/>
    <col min="7" max="8" width="5.85546875" style="16" customWidth="1"/>
    <col min="9" max="9" width="12.7109375" style="16" customWidth="1"/>
    <col min="10" max="10" width="14.85546875" style="16" hidden="1" customWidth="1"/>
    <col min="11" max="11" width="13.7109375" style="16" customWidth="1"/>
    <col min="12" max="12" width="12.140625" style="16" customWidth="1"/>
    <col min="13" max="13" width="8" style="16" customWidth="1"/>
    <col min="14" max="14" width="20.140625" style="36" customWidth="1"/>
    <col min="15" max="15" width="25.42578125" hidden="1" customWidth="1"/>
    <col min="16" max="16" width="12.7109375" style="163" customWidth="1"/>
    <col min="18" max="18" width="9.140625" style="163"/>
  </cols>
  <sheetData>
    <row r="1" spans="1:14" ht="17.25" customHeight="1">
      <c r="B1" s="194" t="s">
        <v>33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4" ht="17.25" customHeight="1"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</row>
    <row r="3" spans="1:14" ht="17.25" customHeight="1"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</row>
    <row r="4" spans="1:14" ht="3.75" customHeight="1">
      <c r="B4" s="55"/>
      <c r="C4" s="55"/>
      <c r="D4" s="128"/>
      <c r="E4" s="128"/>
      <c r="F4" s="129"/>
      <c r="G4" s="23"/>
      <c r="H4" s="55"/>
      <c r="I4" s="55"/>
      <c r="J4" s="55"/>
      <c r="K4" s="55"/>
      <c r="L4" s="55"/>
      <c r="M4" s="55"/>
      <c r="N4" s="35"/>
    </row>
    <row r="5" spans="1:14" ht="15" customHeight="1">
      <c r="B5" s="98" t="s">
        <v>13</v>
      </c>
      <c r="C5" s="21"/>
      <c r="D5" s="130"/>
      <c r="E5" s="130"/>
      <c r="F5" s="130"/>
      <c r="G5" s="96" t="s">
        <v>134</v>
      </c>
      <c r="H5" s="125"/>
      <c r="K5" s="20"/>
      <c r="L5" s="98" t="s">
        <v>14</v>
      </c>
      <c r="M5" s="111" t="s">
        <v>131</v>
      </c>
      <c r="N5" s="101"/>
    </row>
    <row r="6" spans="1:14" ht="15" customHeight="1">
      <c r="B6" s="98" t="s">
        <v>0</v>
      </c>
      <c r="C6" s="21"/>
      <c r="D6" s="130"/>
      <c r="E6" s="130"/>
      <c r="F6" s="130"/>
      <c r="G6" s="96" t="s">
        <v>135</v>
      </c>
      <c r="H6" s="125"/>
      <c r="I6" s="15"/>
      <c r="J6" s="15"/>
      <c r="K6" s="20"/>
      <c r="L6" s="98" t="s">
        <v>15</v>
      </c>
      <c r="M6" s="97" t="s">
        <v>124</v>
      </c>
      <c r="N6" s="101"/>
    </row>
    <row r="7" spans="1:14" ht="15" customHeight="1">
      <c r="B7" s="98" t="s">
        <v>1</v>
      </c>
      <c r="C7" s="21"/>
      <c r="D7" s="130"/>
      <c r="E7" s="130"/>
      <c r="F7" s="130"/>
      <c r="G7" s="96" t="s">
        <v>136</v>
      </c>
      <c r="H7" s="125"/>
      <c r="K7" s="22"/>
      <c r="L7" s="99" t="s">
        <v>16</v>
      </c>
      <c r="M7" s="102" t="s">
        <v>132</v>
      </c>
      <c r="N7" s="101"/>
    </row>
    <row r="8" spans="1:14" ht="15" customHeight="1">
      <c r="B8" s="98" t="s">
        <v>34</v>
      </c>
      <c r="C8" s="21"/>
      <c r="D8" s="130"/>
      <c r="E8" s="130"/>
      <c r="F8" s="130"/>
      <c r="G8" s="96" t="s">
        <v>123</v>
      </c>
      <c r="H8" s="96"/>
      <c r="K8" s="20"/>
      <c r="L8" s="98" t="s">
        <v>17</v>
      </c>
      <c r="M8" s="195" t="s">
        <v>133</v>
      </c>
      <c r="N8" s="196"/>
    </row>
    <row r="9" spans="1:14" ht="15" customHeight="1">
      <c r="B9" s="98" t="s">
        <v>35</v>
      </c>
      <c r="C9" s="21"/>
      <c r="D9" s="130"/>
      <c r="E9" s="130"/>
      <c r="F9" s="130"/>
      <c r="G9" s="96" t="s">
        <v>137</v>
      </c>
      <c r="H9" s="97"/>
      <c r="K9" s="31"/>
      <c r="L9" s="100" t="s">
        <v>19</v>
      </c>
      <c r="M9" s="197" t="s">
        <v>58</v>
      </c>
      <c r="N9" s="197"/>
    </row>
    <row r="10" spans="1:14" ht="15" customHeight="1">
      <c r="B10" s="98" t="s">
        <v>8</v>
      </c>
      <c r="C10" s="21"/>
      <c r="D10" s="130"/>
      <c r="E10" s="130"/>
      <c r="F10" s="130"/>
      <c r="G10" s="96" t="s">
        <v>52</v>
      </c>
      <c r="H10" s="126"/>
      <c r="K10" s="31"/>
      <c r="L10" s="31"/>
      <c r="M10" s="118"/>
      <c r="N10" s="118"/>
    </row>
    <row r="11" spans="1:14" ht="15" customHeight="1">
      <c r="B11" s="98" t="s">
        <v>18</v>
      </c>
      <c r="C11" s="21"/>
      <c r="D11" s="130"/>
      <c r="E11" s="130"/>
      <c r="F11" s="130"/>
      <c r="G11" s="96" t="s">
        <v>138</v>
      </c>
      <c r="H11" s="96"/>
      <c r="I11" s="23"/>
      <c r="J11" s="23"/>
      <c r="K11" s="15"/>
      <c r="L11" s="15"/>
      <c r="M11" s="118"/>
      <c r="N11" s="118"/>
    </row>
    <row r="12" spans="1:14" ht="15" customHeight="1">
      <c r="B12" s="98" t="s">
        <v>24</v>
      </c>
      <c r="C12" s="21"/>
      <c r="D12" s="130"/>
      <c r="E12" s="130"/>
      <c r="F12" s="130"/>
      <c r="G12" s="97" t="s">
        <v>40</v>
      </c>
      <c r="H12" s="126"/>
      <c r="I12" s="23"/>
      <c r="J12" s="23"/>
      <c r="K12" s="23"/>
      <c r="L12" s="23"/>
      <c r="M12" s="24"/>
      <c r="N12" s="95"/>
    </row>
    <row r="13" spans="1:14" ht="13.5" customHeight="1">
      <c r="B13" s="98"/>
      <c r="C13" s="21"/>
      <c r="D13" s="130"/>
      <c r="E13" s="130"/>
      <c r="F13" s="130"/>
      <c r="G13" s="97"/>
      <c r="H13" s="171"/>
      <c r="I13" s="23"/>
      <c r="J13" s="23"/>
      <c r="K13" s="23"/>
      <c r="L13" s="23"/>
      <c r="M13" s="24"/>
      <c r="N13" s="95"/>
    </row>
    <row r="14" spans="1:14" ht="20.25" customHeight="1">
      <c r="A14" s="149"/>
      <c r="B14" s="15" t="s">
        <v>182</v>
      </c>
      <c r="C14" s="15"/>
      <c r="D14" s="131"/>
      <c r="E14" s="131"/>
      <c r="F14" s="132"/>
      <c r="G14" s="15"/>
      <c r="H14" s="15"/>
      <c r="I14" s="15"/>
      <c r="J14" s="15"/>
      <c r="K14" s="15"/>
      <c r="L14" s="15"/>
      <c r="M14" s="15"/>
      <c r="N14" s="109"/>
    </row>
    <row r="15" spans="1:14" ht="13.5" customHeight="1">
      <c r="A15" s="149"/>
      <c r="B15" s="15"/>
      <c r="C15" s="15"/>
      <c r="D15" s="131"/>
      <c r="E15" s="131"/>
      <c r="F15" s="132"/>
      <c r="G15" s="15"/>
      <c r="H15" s="15"/>
      <c r="I15" s="15"/>
      <c r="J15" s="15"/>
      <c r="K15" s="15"/>
      <c r="L15" s="15"/>
      <c r="M15" s="15"/>
      <c r="N15" s="109"/>
    </row>
    <row r="16" spans="1:14" ht="28.5" customHeight="1">
      <c r="A16" s="114"/>
      <c r="B16" s="39" t="s">
        <v>6</v>
      </c>
      <c r="C16" s="39" t="s">
        <v>19</v>
      </c>
      <c r="D16" s="133" t="s">
        <v>30</v>
      </c>
      <c r="E16" s="133" t="s">
        <v>9</v>
      </c>
      <c r="F16" s="134" t="s">
        <v>25</v>
      </c>
      <c r="G16" s="39" t="s">
        <v>3</v>
      </c>
      <c r="H16" s="39" t="s">
        <v>20</v>
      </c>
      <c r="I16" s="42" t="s">
        <v>10</v>
      </c>
      <c r="J16" s="160" t="s">
        <v>186</v>
      </c>
      <c r="K16" s="42" t="s">
        <v>4</v>
      </c>
      <c r="L16" s="70" t="s">
        <v>39</v>
      </c>
      <c r="M16" s="42" t="s">
        <v>5</v>
      </c>
      <c r="N16" s="94" t="s">
        <v>114</v>
      </c>
    </row>
    <row r="17" spans="1:18" s="112" customFormat="1" ht="16.5" customHeight="1">
      <c r="A17" s="114"/>
      <c r="B17" s="133">
        <v>1</v>
      </c>
      <c r="C17" s="133" t="s">
        <v>140</v>
      </c>
      <c r="D17" s="133" t="s">
        <v>83</v>
      </c>
      <c r="E17" s="133">
        <v>20971646</v>
      </c>
      <c r="F17" s="134"/>
      <c r="G17" s="133">
        <v>1</v>
      </c>
      <c r="H17" s="133" t="s">
        <v>45</v>
      </c>
      <c r="I17" s="152">
        <v>34.363636363636367</v>
      </c>
      <c r="J17" s="152"/>
      <c r="K17" s="152">
        <f>I17*G17</f>
        <v>34.363636363636367</v>
      </c>
      <c r="L17" s="153" t="s">
        <v>43</v>
      </c>
      <c r="M17" s="134"/>
      <c r="N17" s="154"/>
      <c r="O17" s="112" t="s">
        <v>83</v>
      </c>
      <c r="P17" s="164"/>
      <c r="R17" s="164"/>
    </row>
    <row r="18" spans="1:18" s="112" customFormat="1" ht="16.5" customHeight="1">
      <c r="A18" s="114"/>
      <c r="B18" s="133">
        <v>2</v>
      </c>
      <c r="C18" s="133" t="s">
        <v>146</v>
      </c>
      <c r="D18" s="133" t="s">
        <v>159</v>
      </c>
      <c r="E18" s="133" t="s">
        <v>165</v>
      </c>
      <c r="F18" s="134">
        <v>20531832</v>
      </c>
      <c r="G18" s="133">
        <v>4</v>
      </c>
      <c r="H18" s="133" t="s">
        <v>26</v>
      </c>
      <c r="I18" s="152">
        <v>8.02184214527027</v>
      </c>
      <c r="J18" s="152"/>
      <c r="K18" s="152">
        <f t="shared" ref="K18:K51" si="0">I18*G18</f>
        <v>32.08736858108108</v>
      </c>
      <c r="L18" s="153" t="s">
        <v>43</v>
      </c>
      <c r="M18" s="134"/>
      <c r="N18" s="154"/>
      <c r="O18" s="112" t="s">
        <v>59</v>
      </c>
      <c r="P18" s="164"/>
      <c r="R18" s="164"/>
    </row>
    <row r="19" spans="1:18" s="112" customFormat="1" ht="16.5" customHeight="1">
      <c r="A19" s="114"/>
      <c r="B19" s="133">
        <v>3</v>
      </c>
      <c r="C19" s="133" t="s">
        <v>147</v>
      </c>
      <c r="D19" s="133" t="s">
        <v>83</v>
      </c>
      <c r="E19" s="133">
        <v>20502536</v>
      </c>
      <c r="F19" s="134"/>
      <c r="G19" s="133">
        <v>1</v>
      </c>
      <c r="H19" s="133" t="s">
        <v>45</v>
      </c>
      <c r="I19" s="152">
        <v>0.57272727272727275</v>
      </c>
      <c r="J19" s="152"/>
      <c r="K19" s="152">
        <f t="shared" si="0"/>
        <v>0.57272727272727275</v>
      </c>
      <c r="L19" s="153" t="s">
        <v>43</v>
      </c>
      <c r="M19" s="134"/>
      <c r="N19" s="154"/>
      <c r="O19" s="112" t="s">
        <v>83</v>
      </c>
      <c r="P19" s="164"/>
      <c r="R19" s="164"/>
    </row>
    <row r="20" spans="1:18" s="112" customFormat="1" ht="16.5" customHeight="1">
      <c r="A20" s="114"/>
      <c r="B20" s="133">
        <v>4</v>
      </c>
      <c r="C20" s="133" t="s">
        <v>148</v>
      </c>
      <c r="D20" s="133" t="s">
        <v>93</v>
      </c>
      <c r="E20" s="133" t="s">
        <v>167</v>
      </c>
      <c r="F20" s="134"/>
      <c r="G20" s="133">
        <v>4</v>
      </c>
      <c r="H20" s="133" t="s">
        <v>26</v>
      </c>
      <c r="I20" s="152">
        <v>79.306115183246064</v>
      </c>
      <c r="J20" s="152"/>
      <c r="K20" s="152">
        <f t="shared" si="0"/>
        <v>317.22446073298426</v>
      </c>
      <c r="L20" s="153" t="s">
        <v>43</v>
      </c>
      <c r="M20" s="134"/>
      <c r="N20" s="154"/>
      <c r="O20" s="112" t="s">
        <v>179</v>
      </c>
      <c r="P20" s="164"/>
      <c r="R20" s="164"/>
    </row>
    <row r="21" spans="1:18" s="112" customFormat="1" ht="16.5" customHeight="1">
      <c r="A21" s="114"/>
      <c r="B21" s="133">
        <v>5</v>
      </c>
      <c r="C21" s="133" t="s">
        <v>149</v>
      </c>
      <c r="D21" s="133" t="s">
        <v>93</v>
      </c>
      <c r="E21" s="133" t="s">
        <v>168</v>
      </c>
      <c r="F21" s="134"/>
      <c r="G21" s="133">
        <v>4</v>
      </c>
      <c r="H21" s="133" t="s">
        <v>26</v>
      </c>
      <c r="I21" s="152">
        <v>68.978079219512196</v>
      </c>
      <c r="J21" s="152"/>
      <c r="K21" s="152">
        <f t="shared" si="0"/>
        <v>275.91231687804878</v>
      </c>
      <c r="L21" s="153" t="s">
        <v>43</v>
      </c>
      <c r="M21" s="134"/>
      <c r="N21" s="154"/>
      <c r="O21" s="112" t="s">
        <v>59</v>
      </c>
      <c r="P21" s="164"/>
      <c r="R21" s="164"/>
    </row>
    <row r="22" spans="1:18" s="112" customFormat="1" ht="16.5" customHeight="1">
      <c r="A22" s="114"/>
      <c r="B22" s="133">
        <v>6</v>
      </c>
      <c r="C22" s="133" t="s">
        <v>150</v>
      </c>
      <c r="D22" s="133" t="s">
        <v>93</v>
      </c>
      <c r="E22" s="133" t="s">
        <v>169</v>
      </c>
      <c r="F22" s="134" t="s">
        <v>170</v>
      </c>
      <c r="G22" s="133">
        <v>4</v>
      </c>
      <c r="H22" s="133" t="s">
        <v>26</v>
      </c>
      <c r="I22" s="152">
        <v>0.53055692307692315</v>
      </c>
      <c r="J22" s="152"/>
      <c r="K22" s="152">
        <f t="shared" si="0"/>
        <v>2.1222276923076926</v>
      </c>
      <c r="L22" s="153" t="s">
        <v>43</v>
      </c>
      <c r="M22" s="134"/>
      <c r="N22" s="154"/>
      <c r="O22" s="112" t="s">
        <v>59</v>
      </c>
      <c r="P22" s="164"/>
      <c r="R22" s="164"/>
    </row>
    <row r="23" spans="1:18" s="112" customFormat="1" ht="16.5" customHeight="1">
      <c r="A23" s="114"/>
      <c r="B23" s="133">
        <v>7</v>
      </c>
      <c r="C23" s="133" t="s">
        <v>151</v>
      </c>
      <c r="D23" s="133" t="s">
        <v>93</v>
      </c>
      <c r="E23" s="133" t="s">
        <v>171</v>
      </c>
      <c r="F23" s="134"/>
      <c r="G23" s="133">
        <v>4</v>
      </c>
      <c r="H23" s="133" t="s">
        <v>26</v>
      </c>
      <c r="I23" s="152">
        <v>2.8400399999999992</v>
      </c>
      <c r="J23" s="152"/>
      <c r="K23" s="152">
        <f t="shared" si="0"/>
        <v>11.360159999999997</v>
      </c>
      <c r="L23" s="153" t="s">
        <v>43</v>
      </c>
      <c r="M23" s="134"/>
      <c r="N23" s="154"/>
      <c r="O23" s="112" t="s">
        <v>59</v>
      </c>
      <c r="P23" s="164"/>
      <c r="R23" s="164"/>
    </row>
    <row r="24" spans="1:18" s="112" customFormat="1" ht="16.5" customHeight="1">
      <c r="A24" s="114"/>
      <c r="B24" s="133">
        <v>8</v>
      </c>
      <c r="C24" s="133" t="s">
        <v>126</v>
      </c>
      <c r="D24" s="133" t="s">
        <v>93</v>
      </c>
      <c r="E24" s="133" t="s">
        <v>172</v>
      </c>
      <c r="F24" s="134"/>
      <c r="G24" s="133">
        <v>4</v>
      </c>
      <c r="H24" s="133" t="s">
        <v>26</v>
      </c>
      <c r="I24" s="152">
        <v>2.0052849329758713</v>
      </c>
      <c r="J24" s="152"/>
      <c r="K24" s="152">
        <f t="shared" si="0"/>
        <v>8.0211397319034852</v>
      </c>
      <c r="L24" s="153" t="s">
        <v>43</v>
      </c>
      <c r="M24" s="134"/>
      <c r="N24" s="154"/>
      <c r="O24" s="112" t="s">
        <v>59</v>
      </c>
      <c r="P24" s="164"/>
      <c r="R24" s="164"/>
    </row>
    <row r="25" spans="1:18" s="112" customFormat="1" ht="16.5" customHeight="1">
      <c r="A25" s="114"/>
      <c r="B25" s="133">
        <v>9</v>
      </c>
      <c r="C25" s="133" t="s">
        <v>125</v>
      </c>
      <c r="D25" s="133" t="s">
        <v>93</v>
      </c>
      <c r="E25" s="133" t="s">
        <v>173</v>
      </c>
      <c r="F25" s="134"/>
      <c r="G25" s="133">
        <v>4</v>
      </c>
      <c r="H25" s="133" t="s">
        <v>26</v>
      </c>
      <c r="I25" s="152">
        <v>1.0313566436327741</v>
      </c>
      <c r="J25" s="152"/>
      <c r="K25" s="152">
        <f t="shared" si="0"/>
        <v>4.1254265745310965</v>
      </c>
      <c r="L25" s="153" t="s">
        <v>43</v>
      </c>
      <c r="M25" s="134"/>
      <c r="N25" s="154"/>
      <c r="O25" s="112" t="s">
        <v>59</v>
      </c>
      <c r="P25" s="164"/>
      <c r="R25" s="164"/>
    </row>
    <row r="26" spans="1:18" s="112" customFormat="1" ht="16.5" customHeight="1">
      <c r="A26" s="114"/>
      <c r="B26" s="133">
        <v>10</v>
      </c>
      <c r="C26" s="133" t="s">
        <v>154</v>
      </c>
      <c r="D26" s="133" t="s">
        <v>128</v>
      </c>
      <c r="E26" s="133" t="s">
        <v>176</v>
      </c>
      <c r="F26" s="134">
        <v>21456567</v>
      </c>
      <c r="G26" s="133">
        <v>8</v>
      </c>
      <c r="H26" s="133" t="s">
        <v>26</v>
      </c>
      <c r="I26" s="152">
        <v>15.470279999999995</v>
      </c>
      <c r="J26" s="152"/>
      <c r="K26" s="152">
        <f t="shared" si="0"/>
        <v>123.76223999999996</v>
      </c>
      <c r="L26" s="153" t="s">
        <v>43</v>
      </c>
      <c r="M26" s="134"/>
      <c r="N26" s="154"/>
      <c r="O26" s="112" t="s">
        <v>180</v>
      </c>
      <c r="P26" s="164"/>
      <c r="R26" s="164"/>
    </row>
    <row r="27" spans="1:18" s="112" customFormat="1" ht="16.5" customHeight="1">
      <c r="A27" s="114"/>
      <c r="B27" s="133">
        <v>11</v>
      </c>
      <c r="C27" s="133" t="s">
        <v>155</v>
      </c>
      <c r="D27" s="133" t="s">
        <v>128</v>
      </c>
      <c r="E27" s="133" t="s">
        <v>177</v>
      </c>
      <c r="F27" s="134">
        <v>20847865</v>
      </c>
      <c r="G27" s="133">
        <v>8</v>
      </c>
      <c r="H27" s="133" t="s">
        <v>26</v>
      </c>
      <c r="I27" s="152">
        <v>6.31</v>
      </c>
      <c r="J27" s="152"/>
      <c r="K27" s="152">
        <f t="shared" si="0"/>
        <v>50.48</v>
      </c>
      <c r="L27" s="153" t="s">
        <v>43</v>
      </c>
      <c r="M27" s="134"/>
      <c r="N27" s="154"/>
      <c r="O27" s="112" t="s">
        <v>180</v>
      </c>
      <c r="P27" s="164"/>
      <c r="R27" s="164"/>
    </row>
    <row r="28" spans="1:18" s="112" customFormat="1" ht="16.5" customHeight="1">
      <c r="A28" s="114"/>
      <c r="B28" s="133">
        <v>12</v>
      </c>
      <c r="C28" s="133" t="s">
        <v>156</v>
      </c>
      <c r="D28" s="133" t="s">
        <v>127</v>
      </c>
      <c r="E28" s="133">
        <v>20505959</v>
      </c>
      <c r="F28" s="134"/>
      <c r="G28" s="133">
        <v>8</v>
      </c>
      <c r="H28" s="133" t="s">
        <v>26</v>
      </c>
      <c r="I28" s="152">
        <v>2.4494400000000005</v>
      </c>
      <c r="J28" s="152"/>
      <c r="K28" s="152">
        <f t="shared" si="0"/>
        <v>19.595520000000004</v>
      </c>
      <c r="L28" s="153" t="s">
        <v>43</v>
      </c>
      <c r="M28" s="134"/>
      <c r="N28" s="154"/>
      <c r="O28" s="112" t="s">
        <v>59</v>
      </c>
      <c r="P28" s="164"/>
      <c r="R28" s="164"/>
    </row>
    <row r="29" spans="1:18" s="112" customFormat="1" ht="16.5" customHeight="1">
      <c r="A29" s="114"/>
      <c r="B29" s="133">
        <v>13</v>
      </c>
      <c r="C29" s="133" t="s">
        <v>156</v>
      </c>
      <c r="D29" s="133" t="s">
        <v>83</v>
      </c>
      <c r="E29" s="133">
        <v>20517048</v>
      </c>
      <c r="F29" s="134"/>
      <c r="G29" s="133">
        <v>4</v>
      </c>
      <c r="H29" s="133" t="s">
        <v>26</v>
      </c>
      <c r="I29" s="152">
        <v>3.0545454545454547</v>
      </c>
      <c r="J29" s="152"/>
      <c r="K29" s="152">
        <f t="shared" si="0"/>
        <v>12.218181818181819</v>
      </c>
      <c r="L29" s="153" t="s">
        <v>43</v>
      </c>
      <c r="M29" s="134"/>
      <c r="N29" s="154"/>
      <c r="O29" s="112" t="s">
        <v>83</v>
      </c>
      <c r="P29" s="164"/>
      <c r="R29" s="164"/>
    </row>
    <row r="30" spans="1:18" s="112" customFormat="1" ht="16.5" customHeight="1">
      <c r="A30" s="114"/>
      <c r="B30" s="133">
        <v>14</v>
      </c>
      <c r="C30" s="133" t="s">
        <v>158</v>
      </c>
      <c r="D30" s="133" t="s">
        <v>83</v>
      </c>
      <c r="E30" s="133">
        <v>20412318</v>
      </c>
      <c r="F30" s="134"/>
      <c r="G30" s="133">
        <v>4</v>
      </c>
      <c r="H30" s="133" t="s">
        <v>26</v>
      </c>
      <c r="I30" s="152">
        <v>2.290909090909091</v>
      </c>
      <c r="J30" s="152"/>
      <c r="K30" s="152">
        <f t="shared" si="0"/>
        <v>9.163636363636364</v>
      </c>
      <c r="L30" s="153" t="s">
        <v>43</v>
      </c>
      <c r="M30" s="134"/>
      <c r="N30" s="154"/>
      <c r="O30" s="112" t="s">
        <v>83</v>
      </c>
      <c r="P30" s="164"/>
      <c r="R30" s="164"/>
    </row>
    <row r="31" spans="1:18" s="112" customFormat="1" ht="16.5" customHeight="1">
      <c r="A31" s="114"/>
      <c r="B31" s="133">
        <v>15</v>
      </c>
      <c r="C31" s="133" t="s">
        <v>141</v>
      </c>
      <c r="D31" s="133" t="s">
        <v>159</v>
      </c>
      <c r="E31" s="133" t="s">
        <v>161</v>
      </c>
      <c r="F31" s="134">
        <v>20405843</v>
      </c>
      <c r="G31" s="133">
        <v>1</v>
      </c>
      <c r="H31" s="133" t="s">
        <v>45</v>
      </c>
      <c r="I31" s="152">
        <v>33.06</v>
      </c>
      <c r="J31" s="152">
        <v>33.06</v>
      </c>
      <c r="K31" s="152">
        <f t="shared" si="0"/>
        <v>33.06</v>
      </c>
      <c r="L31" s="153" t="s">
        <v>43</v>
      </c>
      <c r="M31" s="134"/>
      <c r="N31" s="154"/>
      <c r="O31" s="112" t="s">
        <v>59</v>
      </c>
      <c r="P31" s="164"/>
      <c r="Q31" s="165"/>
      <c r="R31" s="164"/>
    </row>
    <row r="32" spans="1:18" s="112" customFormat="1" ht="16.5" customHeight="1">
      <c r="A32" s="114"/>
      <c r="B32" s="133">
        <v>16</v>
      </c>
      <c r="C32" s="133" t="s">
        <v>141</v>
      </c>
      <c r="D32" s="133" t="s">
        <v>127</v>
      </c>
      <c r="E32" s="133">
        <v>21815267</v>
      </c>
      <c r="F32" s="134">
        <v>20591706</v>
      </c>
      <c r="G32" s="133">
        <v>2</v>
      </c>
      <c r="H32" s="133" t="s">
        <v>26</v>
      </c>
      <c r="I32" s="152">
        <v>7.7220000000000004</v>
      </c>
      <c r="J32" s="152">
        <v>7.7220000000000004</v>
      </c>
      <c r="K32" s="152">
        <f t="shared" si="0"/>
        <v>15.444000000000001</v>
      </c>
      <c r="L32" s="153" t="s">
        <v>43</v>
      </c>
      <c r="M32" s="134"/>
      <c r="N32" s="154"/>
      <c r="O32" s="112" t="s">
        <v>130</v>
      </c>
      <c r="P32" s="164"/>
    </row>
    <row r="33" spans="1:18" s="112" customFormat="1" ht="16.5" customHeight="1">
      <c r="A33" s="114"/>
      <c r="B33" s="133">
        <v>17</v>
      </c>
      <c r="C33" s="133" t="s">
        <v>144</v>
      </c>
      <c r="D33" s="133" t="s">
        <v>127</v>
      </c>
      <c r="E33" s="161" t="s">
        <v>185</v>
      </c>
      <c r="F33" s="133">
        <v>21531072</v>
      </c>
      <c r="G33" s="133">
        <v>1</v>
      </c>
      <c r="H33" s="133" t="s">
        <v>45</v>
      </c>
      <c r="I33" s="152">
        <v>30.800000000000004</v>
      </c>
      <c r="J33" s="152">
        <v>30.800000000000004</v>
      </c>
      <c r="K33" s="152">
        <f t="shared" si="0"/>
        <v>30.800000000000004</v>
      </c>
      <c r="L33" s="153" t="s">
        <v>43</v>
      </c>
      <c r="M33" s="134"/>
      <c r="N33" s="154"/>
      <c r="O33" s="112" t="s">
        <v>59</v>
      </c>
      <c r="P33" s="162"/>
      <c r="R33" s="164"/>
    </row>
    <row r="34" spans="1:18" s="112" customFormat="1" ht="16.5" customHeight="1">
      <c r="A34" s="114"/>
      <c r="B34" s="133">
        <v>18</v>
      </c>
      <c r="C34" s="133" t="s">
        <v>147</v>
      </c>
      <c r="D34" s="133" t="s">
        <v>159</v>
      </c>
      <c r="E34" s="133" t="s">
        <v>166</v>
      </c>
      <c r="F34" s="134">
        <v>20459961</v>
      </c>
      <c r="G34" s="133">
        <v>1</v>
      </c>
      <c r="H34" s="133" t="s">
        <v>45</v>
      </c>
      <c r="I34" s="152">
        <v>3.4931245440000009</v>
      </c>
      <c r="J34" s="152">
        <v>3.4931245440000009</v>
      </c>
      <c r="K34" s="152">
        <f t="shared" si="0"/>
        <v>3.4931245440000009</v>
      </c>
      <c r="L34" s="153" t="s">
        <v>43</v>
      </c>
      <c r="M34" s="134"/>
      <c r="N34" s="154"/>
      <c r="O34" s="112" t="s">
        <v>59</v>
      </c>
      <c r="P34" s="164"/>
      <c r="R34" s="164"/>
    </row>
    <row r="35" spans="1:18" s="112" customFormat="1" ht="16.5" customHeight="1">
      <c r="A35" s="114"/>
      <c r="B35" s="133">
        <v>19</v>
      </c>
      <c r="C35" s="133" t="s">
        <v>153</v>
      </c>
      <c r="D35" s="133" t="s">
        <v>174</v>
      </c>
      <c r="E35" s="133" t="s">
        <v>175</v>
      </c>
      <c r="F35" s="134"/>
      <c r="G35" s="133">
        <v>1</v>
      </c>
      <c r="H35" s="133" t="s">
        <v>45</v>
      </c>
      <c r="I35" s="152">
        <v>238.22819999999999</v>
      </c>
      <c r="J35" s="152">
        <v>238.22819999999999</v>
      </c>
      <c r="K35" s="152">
        <f t="shared" si="0"/>
        <v>238.22819999999999</v>
      </c>
      <c r="L35" s="153" t="s">
        <v>43</v>
      </c>
      <c r="M35" s="134"/>
      <c r="N35" s="154"/>
      <c r="O35" s="156" t="s">
        <v>184</v>
      </c>
      <c r="P35" s="164"/>
      <c r="R35" s="164"/>
    </row>
    <row r="36" spans="1:18" s="112" customFormat="1" ht="16.5" customHeight="1">
      <c r="A36" s="114"/>
      <c r="B36" s="133">
        <v>20</v>
      </c>
      <c r="C36" s="133" t="s">
        <v>126</v>
      </c>
      <c r="D36" s="133" t="s">
        <v>159</v>
      </c>
      <c r="E36" s="133" t="s">
        <v>178</v>
      </c>
      <c r="F36" s="134">
        <v>20798076</v>
      </c>
      <c r="G36" s="133">
        <v>1</v>
      </c>
      <c r="H36" s="133" t="s">
        <v>45</v>
      </c>
      <c r="I36" s="152">
        <v>9.671025000000002</v>
      </c>
      <c r="J36" s="152">
        <v>9.671025000000002</v>
      </c>
      <c r="K36" s="152">
        <f t="shared" si="0"/>
        <v>9.671025000000002</v>
      </c>
      <c r="L36" s="153" t="s">
        <v>43</v>
      </c>
      <c r="M36" s="134"/>
      <c r="N36" s="154"/>
      <c r="O36" s="112" t="s">
        <v>180</v>
      </c>
      <c r="P36" s="164"/>
      <c r="R36" s="164"/>
    </row>
    <row r="37" spans="1:18" s="112" customFormat="1" ht="16.5" customHeight="1">
      <c r="A37" s="114"/>
      <c r="B37" s="133">
        <v>23</v>
      </c>
      <c r="C37" s="133" t="s">
        <v>141</v>
      </c>
      <c r="D37" s="133" t="s">
        <v>127</v>
      </c>
      <c r="E37" s="133">
        <v>20405747</v>
      </c>
      <c r="F37" s="134"/>
      <c r="G37" s="133">
        <v>1</v>
      </c>
      <c r="H37" s="133" t="s">
        <v>45</v>
      </c>
      <c r="I37" s="152">
        <v>18.171000000000003</v>
      </c>
      <c r="J37" s="152"/>
      <c r="K37" s="152">
        <f>I37*G37</f>
        <v>18.171000000000003</v>
      </c>
      <c r="L37" s="153" t="s">
        <v>43</v>
      </c>
      <c r="M37" s="134"/>
      <c r="N37" s="154" t="s">
        <v>183</v>
      </c>
      <c r="O37" s="112" t="s">
        <v>83</v>
      </c>
      <c r="P37" s="164"/>
      <c r="R37" s="164"/>
    </row>
    <row r="38" spans="1:18" s="112" customFormat="1" ht="16.5" customHeight="1">
      <c r="A38" s="114"/>
      <c r="B38" s="133">
        <v>21</v>
      </c>
      <c r="C38" s="133" t="s">
        <v>141</v>
      </c>
      <c r="D38" s="133" t="s">
        <v>127</v>
      </c>
      <c r="E38" s="133">
        <v>21792306</v>
      </c>
      <c r="F38" s="134"/>
      <c r="G38" s="133">
        <v>1</v>
      </c>
      <c r="H38" s="133" t="s">
        <v>45</v>
      </c>
      <c r="I38" s="152">
        <v>14.6745</v>
      </c>
      <c r="J38" s="152"/>
      <c r="K38" s="152">
        <f t="shared" si="0"/>
        <v>14.6745</v>
      </c>
      <c r="L38" s="153" t="s">
        <v>43</v>
      </c>
      <c r="M38" s="134"/>
      <c r="N38" s="154" t="s">
        <v>183</v>
      </c>
      <c r="O38" s="112" t="s">
        <v>83</v>
      </c>
      <c r="P38" s="164"/>
      <c r="R38" s="164"/>
    </row>
    <row r="39" spans="1:18" s="112" customFormat="1" ht="16.5" customHeight="1">
      <c r="A39" s="114"/>
      <c r="B39" s="133">
        <v>22</v>
      </c>
      <c r="C39" s="133" t="s">
        <v>139</v>
      </c>
      <c r="D39" s="133" t="s">
        <v>127</v>
      </c>
      <c r="E39" s="133" t="s">
        <v>160</v>
      </c>
      <c r="F39" s="134">
        <v>20972267</v>
      </c>
      <c r="G39" s="133">
        <v>1</v>
      </c>
      <c r="H39" s="133" t="s">
        <v>45</v>
      </c>
      <c r="I39" s="152">
        <v>56.97</v>
      </c>
      <c r="J39" s="152">
        <v>54.121500000000012</v>
      </c>
      <c r="K39" s="152">
        <f t="shared" si="0"/>
        <v>56.97</v>
      </c>
      <c r="L39" s="153" t="s">
        <v>43</v>
      </c>
      <c r="M39" s="134"/>
      <c r="N39" s="154" t="s">
        <v>183</v>
      </c>
      <c r="O39" s="112" t="s">
        <v>59</v>
      </c>
      <c r="P39" s="164"/>
      <c r="R39" s="164"/>
    </row>
    <row r="40" spans="1:18" s="112" customFormat="1" ht="16.5" customHeight="1">
      <c r="A40" s="114"/>
      <c r="B40" s="133">
        <v>24</v>
      </c>
      <c r="C40" s="133" t="s">
        <v>141</v>
      </c>
      <c r="D40" s="133" t="s">
        <v>127</v>
      </c>
      <c r="E40" s="133">
        <v>20933261</v>
      </c>
      <c r="F40" s="134"/>
      <c r="G40" s="133">
        <v>4</v>
      </c>
      <c r="H40" s="133" t="s">
        <v>26</v>
      </c>
      <c r="I40" s="152">
        <v>8.275500000000001</v>
      </c>
      <c r="J40" s="152"/>
      <c r="K40" s="152">
        <f t="shared" si="0"/>
        <v>33.102000000000004</v>
      </c>
      <c r="L40" s="153" t="s">
        <v>43</v>
      </c>
      <c r="M40" s="134"/>
      <c r="N40" s="154" t="s">
        <v>183</v>
      </c>
      <c r="O40" s="112" t="s">
        <v>83</v>
      </c>
      <c r="P40" s="164"/>
      <c r="R40" s="164"/>
    </row>
    <row r="41" spans="1:18" s="112" customFormat="1" ht="16.5" customHeight="1">
      <c r="A41" s="114"/>
      <c r="B41" s="133">
        <v>25</v>
      </c>
      <c r="C41" s="133" t="s">
        <v>141</v>
      </c>
      <c r="D41" s="133" t="s">
        <v>127</v>
      </c>
      <c r="E41" s="133">
        <v>21027485</v>
      </c>
      <c r="F41" s="134"/>
      <c r="G41" s="133">
        <v>2</v>
      </c>
      <c r="H41" s="133" t="s">
        <v>26</v>
      </c>
      <c r="I41" s="152">
        <v>2.1465000000000001</v>
      </c>
      <c r="J41" s="152"/>
      <c r="K41" s="152">
        <f t="shared" si="0"/>
        <v>4.2930000000000001</v>
      </c>
      <c r="L41" s="153" t="s">
        <v>43</v>
      </c>
      <c r="M41" s="134"/>
      <c r="N41" s="154" t="s">
        <v>183</v>
      </c>
      <c r="O41" s="112" t="s">
        <v>83</v>
      </c>
      <c r="P41" s="164"/>
      <c r="R41" s="164"/>
    </row>
    <row r="42" spans="1:18" s="112" customFormat="1" ht="16.5" customHeight="1">
      <c r="A42" s="114"/>
      <c r="B42" s="133">
        <v>26</v>
      </c>
      <c r="C42" s="133" t="s">
        <v>142</v>
      </c>
      <c r="D42" s="133" t="s">
        <v>127</v>
      </c>
      <c r="E42" s="133" t="s">
        <v>162</v>
      </c>
      <c r="F42" s="134">
        <v>20450736</v>
      </c>
      <c r="G42" s="133">
        <v>1</v>
      </c>
      <c r="H42" s="133" t="s">
        <v>45</v>
      </c>
      <c r="I42" s="152">
        <v>53.946000000000005</v>
      </c>
      <c r="J42" s="152"/>
      <c r="K42" s="152">
        <f t="shared" si="0"/>
        <v>53.946000000000005</v>
      </c>
      <c r="L42" s="153" t="s">
        <v>43</v>
      </c>
      <c r="M42" s="134"/>
      <c r="N42" s="154" t="s">
        <v>183</v>
      </c>
      <c r="O42" s="112" t="s">
        <v>59</v>
      </c>
      <c r="P42" s="164"/>
      <c r="R42" s="164"/>
    </row>
    <row r="43" spans="1:18" s="112" customFormat="1" ht="16.5" customHeight="1">
      <c r="A43" s="114"/>
      <c r="B43" s="133">
        <v>27</v>
      </c>
      <c r="C43" s="133" t="s">
        <v>143</v>
      </c>
      <c r="D43" s="133" t="s">
        <v>127</v>
      </c>
      <c r="E43" s="133" t="s">
        <v>163</v>
      </c>
      <c r="F43" s="134">
        <v>20459311</v>
      </c>
      <c r="G43" s="133">
        <v>1</v>
      </c>
      <c r="H43" s="133" t="s">
        <v>45</v>
      </c>
      <c r="I43" s="152">
        <v>45.940500000000007</v>
      </c>
      <c r="J43" s="152">
        <v>48.086999999999996</v>
      </c>
      <c r="K43" s="152">
        <f t="shared" si="0"/>
        <v>45.940500000000007</v>
      </c>
      <c r="L43" s="153" t="s">
        <v>43</v>
      </c>
      <c r="M43" s="134"/>
      <c r="N43" s="154" t="s">
        <v>183</v>
      </c>
      <c r="O43" s="112" t="s">
        <v>59</v>
      </c>
      <c r="P43" s="164"/>
      <c r="R43" s="164"/>
    </row>
    <row r="44" spans="1:18" s="112" customFormat="1" ht="16.5" customHeight="1">
      <c r="A44" s="114"/>
      <c r="B44" s="133">
        <v>28</v>
      </c>
      <c r="C44" s="133" t="s">
        <v>145</v>
      </c>
      <c r="D44" s="133" t="s">
        <v>127</v>
      </c>
      <c r="E44" s="133" t="s">
        <v>164</v>
      </c>
      <c r="F44" s="134"/>
      <c r="G44" s="133">
        <v>1</v>
      </c>
      <c r="H44" s="133" t="s">
        <v>45</v>
      </c>
      <c r="I44" s="152">
        <v>166.71</v>
      </c>
      <c r="J44" s="152"/>
      <c r="K44" s="152">
        <f t="shared" si="0"/>
        <v>166.71</v>
      </c>
      <c r="L44" s="153" t="s">
        <v>43</v>
      </c>
      <c r="M44" s="134"/>
      <c r="N44" s="154" t="s">
        <v>183</v>
      </c>
      <c r="O44" s="112" t="s">
        <v>59</v>
      </c>
      <c r="P44" s="164"/>
      <c r="R44" s="164"/>
    </row>
    <row r="45" spans="1:18" s="112" customFormat="1" ht="16.5" customHeight="1">
      <c r="A45" s="114"/>
      <c r="B45" s="133">
        <v>29</v>
      </c>
      <c r="C45" s="133" t="s">
        <v>152</v>
      </c>
      <c r="D45" s="133" t="s">
        <v>127</v>
      </c>
      <c r="E45" s="133">
        <v>1110010018</v>
      </c>
      <c r="F45" s="134"/>
      <c r="G45" s="133">
        <v>1</v>
      </c>
      <c r="H45" s="133" t="s">
        <v>45</v>
      </c>
      <c r="I45" s="152">
        <v>161.81</v>
      </c>
      <c r="J45" s="152"/>
      <c r="K45" s="152">
        <f t="shared" si="0"/>
        <v>161.81</v>
      </c>
      <c r="L45" s="153" t="s">
        <v>43</v>
      </c>
      <c r="M45" s="134"/>
      <c r="N45" s="154" t="s">
        <v>183</v>
      </c>
      <c r="O45" s="112" t="s">
        <v>59</v>
      </c>
      <c r="P45" s="164"/>
      <c r="R45" s="164"/>
    </row>
    <row r="46" spans="1:18" s="112" customFormat="1" ht="16.5" customHeight="1">
      <c r="A46" s="114"/>
      <c r="B46" s="133">
        <v>30</v>
      </c>
      <c r="C46" s="133" t="s">
        <v>126</v>
      </c>
      <c r="D46" s="133" t="s">
        <v>127</v>
      </c>
      <c r="E46" s="133">
        <v>11700348</v>
      </c>
      <c r="F46" s="134"/>
      <c r="G46" s="133">
        <v>8</v>
      </c>
      <c r="H46" s="133" t="s">
        <v>26</v>
      </c>
      <c r="I46" s="152">
        <v>2.3760000000000003</v>
      </c>
      <c r="J46" s="152"/>
      <c r="K46" s="152">
        <f t="shared" si="0"/>
        <v>19.008000000000003</v>
      </c>
      <c r="L46" s="153" t="s">
        <v>43</v>
      </c>
      <c r="M46" s="134"/>
      <c r="N46" s="154" t="s">
        <v>183</v>
      </c>
      <c r="O46" s="112" t="s">
        <v>83</v>
      </c>
      <c r="P46" s="164"/>
      <c r="R46" s="164"/>
    </row>
    <row r="47" spans="1:18" s="112" customFormat="1" ht="16.5" customHeight="1">
      <c r="A47" s="114"/>
      <c r="B47" s="133">
        <v>31</v>
      </c>
      <c r="C47" s="133" t="s">
        <v>157</v>
      </c>
      <c r="D47" s="133" t="s">
        <v>127</v>
      </c>
      <c r="E47" s="133">
        <v>20970725</v>
      </c>
      <c r="F47" s="134"/>
      <c r="G47" s="133">
        <v>1</v>
      </c>
      <c r="H47" s="133" t="s">
        <v>45</v>
      </c>
      <c r="I47" s="152">
        <v>150.56550000000001</v>
      </c>
      <c r="J47" s="152"/>
      <c r="K47" s="152">
        <f t="shared" si="0"/>
        <v>150.56550000000001</v>
      </c>
      <c r="L47" s="153" t="s">
        <v>43</v>
      </c>
      <c r="M47" s="134"/>
      <c r="N47" s="154" t="s">
        <v>183</v>
      </c>
      <c r="O47" s="156" t="s">
        <v>184</v>
      </c>
      <c r="P47" s="164"/>
      <c r="R47" s="164"/>
    </row>
    <row r="48" spans="1:18" s="175" customFormat="1" ht="31.5" customHeight="1">
      <c r="A48" s="172"/>
      <c r="B48" s="133">
        <v>33</v>
      </c>
      <c r="C48" s="133" t="s">
        <v>191</v>
      </c>
      <c r="D48" s="133" t="s">
        <v>159</v>
      </c>
      <c r="E48" s="133" t="s">
        <v>199</v>
      </c>
      <c r="F48" s="134">
        <v>20459962</v>
      </c>
      <c r="G48" s="133">
        <v>4</v>
      </c>
      <c r="H48" s="133" t="s">
        <v>26</v>
      </c>
      <c r="I48" s="152">
        <f>14.7762615/105%</f>
        <v>14.07263</v>
      </c>
      <c r="J48" s="152"/>
      <c r="K48" s="152">
        <f t="shared" si="0"/>
        <v>56.290520000000001</v>
      </c>
      <c r="L48" s="153" t="s">
        <v>43</v>
      </c>
      <c r="M48" s="134"/>
      <c r="N48" s="154" t="s">
        <v>203</v>
      </c>
      <c r="O48" s="173"/>
      <c r="P48" s="174"/>
      <c r="R48" s="174"/>
    </row>
    <row r="49" spans="1:18" s="175" customFormat="1" ht="27.75" customHeight="1">
      <c r="A49" s="172"/>
      <c r="B49" s="133">
        <v>34</v>
      </c>
      <c r="C49" s="133" t="s">
        <v>192</v>
      </c>
      <c r="D49" s="133" t="s">
        <v>198</v>
      </c>
      <c r="E49" s="133">
        <v>20758481</v>
      </c>
      <c r="F49" s="134"/>
      <c r="G49" s="133">
        <v>4</v>
      </c>
      <c r="H49" s="133" t="s">
        <v>26</v>
      </c>
      <c r="I49" s="152">
        <f>8.32755/105%</f>
        <v>7.931</v>
      </c>
      <c r="J49" s="152"/>
      <c r="K49" s="152">
        <f t="shared" si="0"/>
        <v>31.724</v>
      </c>
      <c r="L49" s="153" t="s">
        <v>43</v>
      </c>
      <c r="M49" s="134"/>
      <c r="N49" s="154" t="s">
        <v>203</v>
      </c>
      <c r="O49" s="173"/>
      <c r="P49" s="174"/>
      <c r="R49" s="174"/>
    </row>
    <row r="50" spans="1:18" s="175" customFormat="1" ht="30" customHeight="1">
      <c r="A50" s="172"/>
      <c r="B50" s="133">
        <v>37</v>
      </c>
      <c r="C50" s="133" t="s">
        <v>194</v>
      </c>
      <c r="D50" s="133" t="s">
        <v>159</v>
      </c>
      <c r="E50" s="133" t="s">
        <v>201</v>
      </c>
      <c r="F50" s="134" t="s">
        <v>202</v>
      </c>
      <c r="G50" s="133">
        <v>8</v>
      </c>
      <c r="H50" s="133" t="s">
        <v>26</v>
      </c>
      <c r="I50" s="152">
        <f>15.4218689625/105%</f>
        <v>14.687494249999999</v>
      </c>
      <c r="J50" s="152"/>
      <c r="K50" s="152">
        <f t="shared" si="0"/>
        <v>117.49995399999999</v>
      </c>
      <c r="L50" s="153" t="s">
        <v>43</v>
      </c>
      <c r="M50" s="134"/>
      <c r="N50" s="154" t="s">
        <v>203</v>
      </c>
      <c r="O50" s="173"/>
      <c r="P50" s="174"/>
      <c r="R50" s="174"/>
    </row>
    <row r="51" spans="1:18" s="175" customFormat="1" ht="29.25" customHeight="1">
      <c r="A51" s="172"/>
      <c r="B51" s="133">
        <v>39</v>
      </c>
      <c r="C51" s="133" t="s">
        <v>196</v>
      </c>
      <c r="D51" s="133" t="s">
        <v>127</v>
      </c>
      <c r="E51" s="133">
        <v>13947628</v>
      </c>
      <c r="F51" s="134"/>
      <c r="G51" s="133">
        <v>2</v>
      </c>
      <c r="H51" s="133" t="s">
        <v>26</v>
      </c>
      <c r="I51" s="152">
        <f>1.179633/105%</f>
        <v>1.1234599999999999</v>
      </c>
      <c r="J51" s="152"/>
      <c r="K51" s="152">
        <f t="shared" si="0"/>
        <v>2.2469199999999998</v>
      </c>
      <c r="L51" s="153" t="s">
        <v>43</v>
      </c>
      <c r="M51" s="134"/>
      <c r="N51" s="154" t="s">
        <v>203</v>
      </c>
      <c r="O51" s="173"/>
      <c r="P51" s="174"/>
      <c r="R51" s="174"/>
    </row>
    <row r="52" spans="1:18" s="175" customFormat="1" ht="15.75" customHeight="1">
      <c r="A52" s="172"/>
      <c r="B52" s="133">
        <v>32</v>
      </c>
      <c r="C52" s="133" t="s">
        <v>190</v>
      </c>
      <c r="D52" s="133" t="s">
        <v>83</v>
      </c>
      <c r="E52" s="133">
        <v>21483521</v>
      </c>
      <c r="F52" s="134"/>
      <c r="G52" s="133">
        <v>1</v>
      </c>
      <c r="H52" s="133" t="s">
        <v>45</v>
      </c>
      <c r="I52" s="152">
        <f>134.75/105%</f>
        <v>128.33333333333331</v>
      </c>
      <c r="J52" s="152"/>
      <c r="K52" s="152">
        <f>I52*G52</f>
        <v>128.33333333333331</v>
      </c>
      <c r="L52" s="153" t="s">
        <v>43</v>
      </c>
      <c r="M52" s="134"/>
      <c r="N52" s="154" t="s">
        <v>197</v>
      </c>
      <c r="O52" s="173"/>
      <c r="P52" s="174"/>
      <c r="R52" s="174"/>
    </row>
    <row r="53" spans="1:18" s="175" customFormat="1" ht="15.75" customHeight="1">
      <c r="A53" s="172"/>
      <c r="B53" s="133">
        <v>35</v>
      </c>
      <c r="C53" s="133" t="s">
        <v>191</v>
      </c>
      <c r="D53" s="133" t="s">
        <v>159</v>
      </c>
      <c r="E53" s="133" t="s">
        <v>200</v>
      </c>
      <c r="F53" s="134">
        <v>20845144</v>
      </c>
      <c r="G53" s="133">
        <v>4</v>
      </c>
      <c r="H53" s="133" t="s">
        <v>26</v>
      </c>
      <c r="I53" s="152">
        <f>19.4070305/105%</f>
        <v>18.48288619047619</v>
      </c>
      <c r="J53" s="152"/>
      <c r="K53" s="152">
        <f>I53*G53</f>
        <v>73.93154476190476</v>
      </c>
      <c r="L53" s="153" t="s">
        <v>43</v>
      </c>
      <c r="M53" s="134"/>
      <c r="N53" s="154" t="s">
        <v>197</v>
      </c>
      <c r="O53" s="173"/>
      <c r="P53" s="174"/>
      <c r="R53" s="174"/>
    </row>
    <row r="54" spans="1:18" s="175" customFormat="1" ht="15.75" customHeight="1">
      <c r="A54" s="172"/>
      <c r="B54" s="133">
        <v>36</v>
      </c>
      <c r="C54" s="133" t="s">
        <v>193</v>
      </c>
      <c r="D54" s="133" t="s">
        <v>198</v>
      </c>
      <c r="E54" s="133">
        <v>21739130</v>
      </c>
      <c r="F54" s="134">
        <v>20755883</v>
      </c>
      <c r="G54" s="133">
        <v>4</v>
      </c>
      <c r="H54" s="133" t="s">
        <v>26</v>
      </c>
      <c r="I54" s="152">
        <f>10.25/105%</f>
        <v>9.761904761904761</v>
      </c>
      <c r="J54" s="152"/>
      <c r="K54" s="152">
        <f>I54*G54</f>
        <v>39.047619047619044</v>
      </c>
      <c r="L54" s="153" t="s">
        <v>43</v>
      </c>
      <c r="M54" s="134"/>
      <c r="N54" s="154" t="s">
        <v>197</v>
      </c>
      <c r="O54" s="173"/>
      <c r="P54" s="174"/>
      <c r="R54" s="174"/>
    </row>
    <row r="55" spans="1:18" s="175" customFormat="1" ht="15.75" customHeight="1">
      <c r="A55" s="172"/>
      <c r="B55" s="133">
        <v>38</v>
      </c>
      <c r="C55" s="133" t="s">
        <v>195</v>
      </c>
      <c r="D55" s="133" t="s">
        <v>127</v>
      </c>
      <c r="E55" s="133">
        <v>20405569</v>
      </c>
      <c r="F55" s="134"/>
      <c r="G55" s="133">
        <v>2</v>
      </c>
      <c r="H55" s="133" t="s">
        <v>26</v>
      </c>
      <c r="I55" s="152">
        <v>15.5</v>
      </c>
      <c r="J55" s="152"/>
      <c r="K55" s="152">
        <f>I55*G55</f>
        <v>31</v>
      </c>
      <c r="L55" s="153" t="s">
        <v>43</v>
      </c>
      <c r="M55" s="134"/>
      <c r="N55" s="154" t="s">
        <v>197</v>
      </c>
      <c r="O55" s="173"/>
      <c r="P55" s="174"/>
      <c r="R55" s="174"/>
    </row>
    <row r="56" spans="1:18" s="175" customFormat="1" ht="15.75" customHeight="1">
      <c r="A56" s="172"/>
      <c r="B56" s="57">
        <v>40</v>
      </c>
      <c r="C56" s="57" t="s">
        <v>204</v>
      </c>
      <c r="D56" s="57" t="s">
        <v>206</v>
      </c>
      <c r="E56" s="57">
        <v>11589880000</v>
      </c>
      <c r="F56" s="58">
        <v>21092586</v>
      </c>
      <c r="G56" s="57">
        <v>1</v>
      </c>
      <c r="H56" s="57" t="s">
        <v>45</v>
      </c>
      <c r="I56" s="157">
        <v>425.93040000000002</v>
      </c>
      <c r="J56" s="157"/>
      <c r="K56" s="157">
        <f t="shared" ref="K56:K59" si="1">I56*G56</f>
        <v>425.93040000000002</v>
      </c>
      <c r="L56" s="158" t="s">
        <v>43</v>
      </c>
      <c r="M56" s="58"/>
      <c r="N56" s="159" t="s">
        <v>183</v>
      </c>
      <c r="O56" s="187"/>
      <c r="P56" s="192" t="s">
        <v>208</v>
      </c>
      <c r="R56" s="174"/>
    </row>
    <row r="57" spans="1:18" s="175" customFormat="1" ht="15.75" customHeight="1">
      <c r="A57" s="172"/>
      <c r="B57" s="57">
        <v>42</v>
      </c>
      <c r="C57" s="57" t="s">
        <v>141</v>
      </c>
      <c r="D57" s="57" t="s">
        <v>83</v>
      </c>
      <c r="E57" s="57">
        <v>20858564</v>
      </c>
      <c r="F57" s="58"/>
      <c r="G57" s="57">
        <v>1</v>
      </c>
      <c r="H57" s="57" t="s">
        <v>45</v>
      </c>
      <c r="I57" s="157">
        <v>5.0955882352941178</v>
      </c>
      <c r="J57" s="157"/>
      <c r="K57" s="157">
        <f t="shared" si="1"/>
        <v>5.0955882352941178</v>
      </c>
      <c r="L57" s="158" t="s">
        <v>43</v>
      </c>
      <c r="M57" s="58"/>
      <c r="N57" s="159" t="s">
        <v>183</v>
      </c>
      <c r="O57" s="187"/>
      <c r="P57" s="192" t="s">
        <v>208</v>
      </c>
      <c r="R57" s="174"/>
    </row>
    <row r="58" spans="1:18" s="175" customFormat="1" ht="15.75" customHeight="1">
      <c r="A58" s="172"/>
      <c r="B58" s="57">
        <v>50</v>
      </c>
      <c r="C58" s="57" t="s">
        <v>154</v>
      </c>
      <c r="D58" s="57" t="s">
        <v>83</v>
      </c>
      <c r="E58" s="57">
        <v>20459235</v>
      </c>
      <c r="F58" s="58"/>
      <c r="G58" s="57">
        <v>4</v>
      </c>
      <c r="H58" s="57" t="s">
        <v>26</v>
      </c>
      <c r="I58" s="157">
        <v>1.6985294117647058</v>
      </c>
      <c r="J58" s="157"/>
      <c r="K58" s="157">
        <f t="shared" si="1"/>
        <v>6.7941176470588234</v>
      </c>
      <c r="L58" s="158" t="s">
        <v>43</v>
      </c>
      <c r="M58" s="58"/>
      <c r="N58" s="159" t="s">
        <v>197</v>
      </c>
      <c r="O58" s="187"/>
      <c r="P58" s="192" t="s">
        <v>208</v>
      </c>
      <c r="R58" s="174"/>
    </row>
    <row r="59" spans="1:18" s="175" customFormat="1" ht="15.75" customHeight="1">
      <c r="A59" s="172"/>
      <c r="B59" s="57">
        <v>52</v>
      </c>
      <c r="C59" s="57" t="s">
        <v>156</v>
      </c>
      <c r="D59" s="57" t="s">
        <v>127</v>
      </c>
      <c r="E59" s="57" t="s">
        <v>205</v>
      </c>
      <c r="F59" s="58">
        <v>983303</v>
      </c>
      <c r="G59" s="57">
        <v>4</v>
      </c>
      <c r="H59" s="57" t="s">
        <v>26</v>
      </c>
      <c r="I59" s="157">
        <v>0.96581779411764723</v>
      </c>
      <c r="J59" s="157"/>
      <c r="K59" s="157">
        <f t="shared" si="1"/>
        <v>3.8632711764705889</v>
      </c>
      <c r="L59" s="158" t="s">
        <v>43</v>
      </c>
      <c r="M59" s="58"/>
      <c r="N59" s="159" t="s">
        <v>197</v>
      </c>
      <c r="O59" s="187"/>
      <c r="P59" s="192" t="s">
        <v>208</v>
      </c>
      <c r="R59" s="174"/>
    </row>
    <row r="60" spans="1:18" s="175" customFormat="1" ht="18" customHeight="1">
      <c r="A60" s="172"/>
      <c r="B60" s="176"/>
      <c r="C60" s="198" t="s">
        <v>129</v>
      </c>
      <c r="D60" s="199"/>
      <c r="E60" s="199"/>
      <c r="F60" s="199"/>
      <c r="G60" s="199"/>
      <c r="H60" s="199"/>
      <c r="I60" s="200"/>
      <c r="J60" s="177"/>
      <c r="K60" s="152">
        <f>SUM(K17:K59)</f>
        <v>2878.6531597547196</v>
      </c>
      <c r="L60" s="153" t="s">
        <v>43</v>
      </c>
      <c r="M60" s="178"/>
      <c r="N60" s="178"/>
      <c r="P60" s="174"/>
      <c r="R60" s="174"/>
    </row>
    <row r="61" spans="1:18" ht="18" customHeight="1">
      <c r="A61" s="114" t="s">
        <v>188</v>
      </c>
      <c r="B61" s="17"/>
      <c r="C61" s="201" t="s">
        <v>189</v>
      </c>
      <c r="D61" s="202"/>
      <c r="E61" s="202"/>
      <c r="F61" s="202"/>
      <c r="G61" s="202"/>
      <c r="H61" s="202"/>
      <c r="I61" s="203"/>
      <c r="J61" s="169"/>
      <c r="K61" s="147">
        <v>1000</v>
      </c>
      <c r="L61" s="70" t="s">
        <v>43</v>
      </c>
      <c r="M61" s="146"/>
      <c r="N61" s="146"/>
    </row>
    <row r="62" spans="1:18" ht="18" customHeight="1">
      <c r="A62" s="114"/>
      <c r="B62" s="17"/>
      <c r="C62" s="201" t="s">
        <v>181</v>
      </c>
      <c r="D62" s="202"/>
      <c r="E62" s="202"/>
      <c r="F62" s="202"/>
      <c r="G62" s="202"/>
      <c r="H62" s="202"/>
      <c r="I62" s="203"/>
      <c r="J62" s="169"/>
      <c r="K62" s="147">
        <v>19</v>
      </c>
      <c r="L62" s="70" t="s">
        <v>43</v>
      </c>
      <c r="M62" s="146"/>
      <c r="N62" s="146"/>
    </row>
    <row r="63" spans="1:18" s="117" customFormat="1" ht="21.75" customHeight="1">
      <c r="A63" s="114"/>
      <c r="B63" s="122"/>
      <c r="C63" s="204" t="s">
        <v>32</v>
      </c>
      <c r="D63" s="205"/>
      <c r="E63" s="205"/>
      <c r="F63" s="205"/>
      <c r="G63" s="205"/>
      <c r="H63" s="205"/>
      <c r="I63" s="206"/>
      <c r="J63" s="170"/>
      <c r="K63" s="155">
        <f>SUM(K60:K62)</f>
        <v>3897.6531597547196</v>
      </c>
      <c r="L63" s="148" t="s">
        <v>43</v>
      </c>
      <c r="M63" s="123"/>
      <c r="N63" s="124"/>
      <c r="P63" s="166"/>
      <c r="R63" s="166"/>
    </row>
    <row r="64" spans="1:18" s="112" customFormat="1" ht="7.5" customHeight="1">
      <c r="A64" s="114"/>
      <c r="B64" s="115"/>
      <c r="C64" s="119"/>
      <c r="D64" s="119"/>
      <c r="E64" s="119"/>
      <c r="F64" s="127"/>
      <c r="G64" s="119"/>
      <c r="H64" s="119"/>
      <c r="I64" s="119"/>
      <c r="J64" s="119"/>
      <c r="K64" s="120"/>
      <c r="L64" s="119"/>
      <c r="M64" s="116"/>
      <c r="N64" s="113"/>
      <c r="P64" s="164"/>
      <c r="R64" s="164"/>
    </row>
    <row r="65" spans="1:18" ht="13.5" customHeight="1">
      <c r="A65" s="150"/>
      <c r="B65" s="93" t="s">
        <v>44</v>
      </c>
      <c r="C65" s="103"/>
      <c r="D65" s="135"/>
      <c r="E65" s="135"/>
      <c r="F65" s="135"/>
      <c r="G65" s="18"/>
      <c r="H65" s="18"/>
      <c r="I65" s="135"/>
      <c r="J65" s="135"/>
      <c r="K65" s="179"/>
      <c r="L65" s="18"/>
      <c r="M65" s="18"/>
      <c r="N65" s="26"/>
    </row>
    <row r="66" spans="1:18" ht="16.5" customHeight="1">
      <c r="A66" s="150"/>
      <c r="B66" s="207" t="s">
        <v>119</v>
      </c>
      <c r="C66" s="207"/>
      <c r="D66" s="207"/>
      <c r="E66" s="207"/>
      <c r="F66" s="207"/>
      <c r="G66" s="207"/>
      <c r="H66" s="207"/>
      <c r="I66" s="207"/>
      <c r="J66" s="207"/>
      <c r="K66" s="207"/>
      <c r="L66" s="207"/>
      <c r="M66" s="207"/>
      <c r="N66" s="26"/>
    </row>
    <row r="67" spans="1:18" ht="15" customHeight="1">
      <c r="A67" s="150"/>
      <c r="B67" s="93" t="s">
        <v>122</v>
      </c>
      <c r="C67" s="103"/>
      <c r="D67" s="135"/>
      <c r="E67" s="135"/>
      <c r="F67" s="135"/>
      <c r="G67" s="18"/>
      <c r="H67" s="18"/>
      <c r="I67" s="18"/>
      <c r="J67" s="18"/>
      <c r="K67" s="18"/>
      <c r="L67" s="18"/>
      <c r="M67" s="18"/>
      <c r="N67" s="26"/>
    </row>
    <row r="68" spans="1:18" ht="15" customHeight="1">
      <c r="A68" s="150"/>
      <c r="B68" s="93" t="s">
        <v>31</v>
      </c>
      <c r="C68" s="103"/>
      <c r="D68" s="135"/>
      <c r="E68" s="135"/>
      <c r="F68" s="135"/>
      <c r="G68" s="18"/>
      <c r="H68" s="18"/>
      <c r="I68" s="18"/>
      <c r="J68" s="18"/>
      <c r="K68" s="18"/>
      <c r="L68" s="18"/>
      <c r="M68" s="18"/>
      <c r="N68" s="26"/>
    </row>
    <row r="69" spans="1:18" ht="15" customHeight="1">
      <c r="A69" s="150"/>
      <c r="B69" s="93" t="s">
        <v>121</v>
      </c>
      <c r="C69" s="103"/>
      <c r="D69" s="135"/>
      <c r="E69" s="135"/>
      <c r="F69" s="135"/>
      <c r="G69" s="18"/>
      <c r="H69" s="18"/>
      <c r="I69" s="18"/>
      <c r="J69" s="18"/>
      <c r="K69" s="18"/>
      <c r="L69" s="18"/>
      <c r="M69" s="18" t="s">
        <v>188</v>
      </c>
      <c r="N69" s="26"/>
    </row>
    <row r="70" spans="1:18" ht="15" customHeight="1">
      <c r="A70" s="150"/>
      <c r="B70" s="23" t="s">
        <v>120</v>
      </c>
      <c r="C70" s="18"/>
      <c r="D70" s="136"/>
      <c r="E70" s="135"/>
      <c r="F70" s="135"/>
      <c r="G70" s="18"/>
      <c r="H70" s="18"/>
      <c r="I70" s="18"/>
      <c r="J70" s="18"/>
      <c r="K70" s="18"/>
      <c r="L70" s="18"/>
      <c r="M70" s="18"/>
      <c r="N70" s="26"/>
    </row>
    <row r="71" spans="1:18" ht="9" customHeight="1" thickBot="1">
      <c r="A71" s="150"/>
      <c r="B71" s="23"/>
      <c r="C71" s="18"/>
      <c r="D71" s="136"/>
      <c r="E71" s="135"/>
      <c r="F71" s="135"/>
      <c r="G71" s="18"/>
      <c r="H71" s="18"/>
      <c r="I71" s="18"/>
      <c r="J71" s="18"/>
      <c r="K71" s="18"/>
      <c r="L71" s="18"/>
      <c r="M71" s="18"/>
      <c r="N71" s="26"/>
    </row>
    <row r="72" spans="1:18" ht="16.5" customHeight="1" thickBot="1">
      <c r="A72" s="151"/>
      <c r="B72" s="108" t="s">
        <v>187</v>
      </c>
      <c r="C72" s="106"/>
      <c r="D72" s="137"/>
      <c r="E72" s="137"/>
      <c r="F72" s="138"/>
      <c r="G72" s="106"/>
      <c r="H72" s="106"/>
      <c r="I72" s="106"/>
      <c r="J72" s="106"/>
      <c r="K72" s="106"/>
      <c r="L72" s="106"/>
      <c r="M72" s="106"/>
      <c r="N72" s="107"/>
    </row>
    <row r="73" spans="1:18" s="117" customFormat="1" ht="28.5" customHeight="1">
      <c r="A73" s="151"/>
      <c r="B73" s="121"/>
      <c r="C73" s="19"/>
      <c r="D73" s="139"/>
      <c r="E73" s="139"/>
      <c r="F73" s="140"/>
      <c r="G73" s="19"/>
      <c r="H73" s="19"/>
      <c r="I73" s="19"/>
      <c r="J73" s="19"/>
      <c r="K73" s="19"/>
      <c r="L73" s="19"/>
      <c r="M73" s="19"/>
      <c r="N73" s="19"/>
      <c r="P73" s="166"/>
      <c r="R73" s="166"/>
    </row>
    <row r="74" spans="1:18" ht="21.75" customHeight="1">
      <c r="B74" s="208" t="s">
        <v>115</v>
      </c>
      <c r="C74" s="208"/>
      <c r="D74" s="141"/>
      <c r="E74" s="141"/>
      <c r="F74" s="141"/>
      <c r="G74" s="103"/>
      <c r="H74" s="27" t="s">
        <v>116</v>
      </c>
      <c r="I74" s="110"/>
      <c r="J74" s="110"/>
      <c r="K74" s="110"/>
      <c r="L74" s="168" t="s">
        <v>2</v>
      </c>
      <c r="M74" s="193" t="s">
        <v>2</v>
      </c>
      <c r="N74" s="193"/>
    </row>
    <row r="75" spans="1:18" ht="10.5" customHeight="1">
      <c r="B75" s="167"/>
      <c r="C75" s="167"/>
      <c r="D75" s="141"/>
      <c r="E75" s="141"/>
      <c r="F75" s="141"/>
      <c r="G75" s="103"/>
      <c r="H75" s="27"/>
      <c r="I75" s="168"/>
      <c r="J75" s="168"/>
      <c r="K75" s="168"/>
      <c r="L75" s="168"/>
      <c r="M75" s="168"/>
      <c r="N75" s="168"/>
    </row>
    <row r="76" spans="1:18" ht="21" customHeight="1">
      <c r="B76" s="167" t="s">
        <v>11</v>
      </c>
      <c r="C76" s="104"/>
      <c r="D76" s="142"/>
      <c r="E76" s="142"/>
      <c r="F76" s="142"/>
      <c r="G76" s="167" t="s">
        <v>11</v>
      </c>
      <c r="H76" s="167"/>
      <c r="I76" s="104"/>
      <c r="J76" s="104"/>
      <c r="K76" s="167" t="s">
        <v>11</v>
      </c>
      <c r="L76" s="27"/>
      <c r="M76" s="209" t="s">
        <v>41</v>
      </c>
      <c r="N76" s="209"/>
    </row>
    <row r="77" spans="1:18" ht="19.5" customHeight="1">
      <c r="B77" s="168" t="s">
        <v>12</v>
      </c>
      <c r="C77" s="105"/>
      <c r="D77" s="143"/>
      <c r="E77" s="143"/>
      <c r="F77" s="143"/>
      <c r="G77" s="168" t="s">
        <v>12</v>
      </c>
      <c r="H77" s="168"/>
      <c r="I77" s="103"/>
      <c r="J77" s="103"/>
      <c r="K77" s="168" t="s">
        <v>12</v>
      </c>
      <c r="L77" s="27"/>
      <c r="M77" s="193" t="s">
        <v>42</v>
      </c>
      <c r="N77" s="193"/>
    </row>
    <row r="78" spans="1:18" ht="21" customHeight="1">
      <c r="B78" s="210" t="s">
        <v>36</v>
      </c>
      <c r="C78" s="210"/>
      <c r="D78" s="141"/>
      <c r="E78" s="141"/>
      <c r="F78" s="141"/>
      <c r="G78" s="210" t="s">
        <v>117</v>
      </c>
      <c r="H78" s="210"/>
      <c r="I78" s="210"/>
      <c r="J78" s="167"/>
      <c r="K78" s="210" t="s">
        <v>7</v>
      </c>
      <c r="L78" s="210"/>
      <c r="M78" s="193" t="s">
        <v>37</v>
      </c>
      <c r="N78" s="193"/>
    </row>
    <row r="79" spans="1:18" ht="18" customHeight="1">
      <c r="B79" s="171"/>
      <c r="C79" s="171"/>
      <c r="D79" s="144"/>
      <c r="E79" s="144"/>
      <c r="F79" s="144"/>
      <c r="G79" s="18"/>
      <c r="I79" s="171"/>
      <c r="J79" s="171"/>
      <c r="K79" s="171"/>
      <c r="L79" s="171"/>
      <c r="M79" s="211" t="s">
        <v>118</v>
      </c>
      <c r="N79" s="211"/>
    </row>
    <row r="80" spans="1:18" ht="15.75">
      <c r="B80" s="18"/>
      <c r="C80" s="18"/>
      <c r="D80" s="135"/>
      <c r="E80" s="135"/>
      <c r="F80" s="135"/>
      <c r="G80" s="18"/>
      <c r="H80" s="18"/>
      <c r="K80" s="30"/>
      <c r="L80" s="30"/>
    </row>
    <row r="81" spans="2:14" ht="15.75">
      <c r="B81" s="18"/>
      <c r="C81" s="18"/>
      <c r="D81" s="135"/>
      <c r="E81" s="135"/>
      <c r="F81" s="135"/>
      <c r="G81" s="18"/>
      <c r="H81" s="18"/>
      <c r="I81" s="32"/>
      <c r="J81" s="32"/>
      <c r="K81" s="32"/>
      <c r="L81" s="32"/>
      <c r="M81" s="32"/>
      <c r="N81" s="38"/>
    </row>
    <row r="82" spans="2:14" ht="15">
      <c r="B82" s="18"/>
      <c r="C82" s="18"/>
      <c r="D82" s="135"/>
      <c r="E82" s="135"/>
      <c r="F82" s="135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35"/>
      <c r="E83" s="135"/>
      <c r="F83" s="135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35"/>
      <c r="E84" s="135"/>
      <c r="F84" s="135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35"/>
      <c r="E85" s="135"/>
      <c r="F85" s="135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35"/>
      <c r="E86" s="135"/>
      <c r="F86" s="135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35"/>
      <c r="E87" s="135"/>
      <c r="F87" s="135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35"/>
      <c r="E88" s="135"/>
      <c r="F88" s="135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35"/>
      <c r="E89" s="135"/>
      <c r="F89" s="135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35"/>
      <c r="E90" s="135"/>
      <c r="F90" s="135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35"/>
      <c r="E91" s="135"/>
      <c r="F91" s="135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35"/>
      <c r="E92" s="135"/>
      <c r="F92" s="135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35"/>
      <c r="E93" s="135"/>
      <c r="F93" s="135"/>
      <c r="G93" s="18"/>
      <c r="H93" s="18"/>
      <c r="I93" s="18"/>
      <c r="J93" s="18"/>
      <c r="K93" s="18"/>
      <c r="L93" s="18"/>
      <c r="M93" s="18"/>
      <c r="N93" s="26"/>
    </row>
    <row r="94" spans="2:14" ht="15">
      <c r="B94" s="18"/>
      <c r="C94" s="18"/>
      <c r="D94" s="135"/>
      <c r="E94" s="135"/>
      <c r="F94" s="135"/>
      <c r="G94" s="18"/>
      <c r="H94" s="18"/>
      <c r="I94" s="18"/>
      <c r="J94" s="18"/>
      <c r="K94" s="18"/>
      <c r="L94" s="18"/>
      <c r="M94" s="18"/>
      <c r="N94" s="26"/>
    </row>
    <row r="95" spans="2:14" ht="15">
      <c r="B95" s="18"/>
      <c r="C95" s="18"/>
      <c r="D95" s="135"/>
      <c r="E95" s="135"/>
      <c r="F95" s="135"/>
      <c r="G95" s="18"/>
      <c r="H95" s="18"/>
      <c r="I95" s="18"/>
      <c r="J95" s="18"/>
      <c r="K95" s="18"/>
      <c r="L95" s="18"/>
      <c r="M95" s="18"/>
      <c r="N95" s="26"/>
    </row>
    <row r="96" spans="2:14" ht="15">
      <c r="B96" s="18"/>
      <c r="C96" s="18"/>
      <c r="D96" s="135"/>
      <c r="E96" s="135"/>
      <c r="F96" s="135"/>
      <c r="G96" s="18"/>
      <c r="H96" s="18"/>
      <c r="I96" s="18"/>
      <c r="J96" s="18"/>
      <c r="K96" s="18"/>
      <c r="L96" s="18"/>
      <c r="M96" s="18"/>
      <c r="N96" s="26"/>
    </row>
    <row r="97" spans="1:18" ht="15">
      <c r="B97" s="18"/>
      <c r="C97" s="18"/>
      <c r="D97" s="135"/>
      <c r="E97" s="135"/>
      <c r="F97" s="135"/>
      <c r="G97" s="18"/>
      <c r="H97" s="18"/>
      <c r="I97" s="18"/>
      <c r="J97" s="18"/>
      <c r="K97" s="18"/>
      <c r="L97" s="18"/>
      <c r="M97" s="18"/>
      <c r="N97" s="26"/>
    </row>
    <row r="98" spans="1:18" ht="15">
      <c r="B98" s="18"/>
      <c r="C98" s="18"/>
      <c r="D98" s="135"/>
      <c r="E98" s="135"/>
      <c r="F98" s="135"/>
      <c r="G98" s="18"/>
      <c r="H98" s="18"/>
      <c r="I98" s="18"/>
      <c r="J98" s="18"/>
      <c r="K98" s="18"/>
      <c r="L98" s="18"/>
      <c r="M98" s="18"/>
      <c r="N98" s="26"/>
    </row>
    <row r="99" spans="1:18" ht="15">
      <c r="B99" s="18"/>
      <c r="C99" s="18"/>
      <c r="D99" s="135"/>
      <c r="E99" s="135"/>
      <c r="F99" s="135"/>
      <c r="G99" s="18"/>
      <c r="H99" s="18"/>
      <c r="I99" s="18"/>
      <c r="J99" s="18"/>
      <c r="K99" s="18"/>
      <c r="L99" s="18"/>
      <c r="M99" s="18"/>
      <c r="N99" s="26"/>
    </row>
    <row r="100" spans="1:18" ht="15">
      <c r="B100" s="18"/>
      <c r="C100" s="18"/>
      <c r="D100" s="135"/>
      <c r="E100" s="135"/>
      <c r="F100" s="135"/>
      <c r="G100" s="18"/>
      <c r="H100" s="18"/>
      <c r="I100" s="18"/>
      <c r="J100" s="18"/>
      <c r="K100" s="18"/>
      <c r="L100" s="18"/>
      <c r="M100" s="18"/>
      <c r="N100" s="26"/>
    </row>
    <row r="101" spans="1:18" ht="15">
      <c r="B101" s="18"/>
      <c r="C101" s="18"/>
      <c r="D101" s="135"/>
      <c r="E101" s="135"/>
      <c r="F101" s="135"/>
      <c r="G101" s="18"/>
      <c r="H101" s="18"/>
      <c r="I101" s="18"/>
      <c r="J101" s="18"/>
      <c r="K101" s="18"/>
      <c r="L101" s="18"/>
      <c r="M101" s="18"/>
      <c r="N101" s="26"/>
    </row>
    <row r="102" spans="1:18" ht="15">
      <c r="B102" s="18"/>
      <c r="C102" s="18"/>
      <c r="D102" s="135"/>
      <c r="E102" s="135"/>
      <c r="F102" s="135"/>
      <c r="G102" s="18"/>
      <c r="H102" s="18"/>
      <c r="I102" s="18"/>
      <c r="J102" s="18"/>
      <c r="K102" s="18"/>
      <c r="L102" s="18"/>
      <c r="M102" s="18"/>
      <c r="N102" s="26"/>
    </row>
    <row r="103" spans="1:18" ht="15">
      <c r="B103" s="18"/>
      <c r="C103" s="18"/>
      <c r="D103" s="135"/>
      <c r="E103" s="135"/>
      <c r="F103" s="135"/>
      <c r="G103" s="18"/>
      <c r="H103" s="18"/>
      <c r="I103" s="18"/>
      <c r="J103" s="18"/>
      <c r="K103" s="18"/>
      <c r="L103" s="18"/>
      <c r="M103" s="18"/>
      <c r="N103" s="26"/>
    </row>
    <row r="104" spans="1:18" ht="15">
      <c r="B104" s="18"/>
      <c r="C104" s="18"/>
      <c r="D104" s="135"/>
      <c r="E104" s="135"/>
      <c r="F104" s="135"/>
      <c r="G104" s="18"/>
      <c r="H104" s="18"/>
      <c r="I104" s="18"/>
      <c r="J104" s="18"/>
      <c r="K104" s="18"/>
      <c r="L104" s="18"/>
      <c r="M104" s="18"/>
      <c r="N104" s="26"/>
    </row>
    <row r="105" spans="1:18" ht="15">
      <c r="B105" s="18"/>
      <c r="C105" s="18"/>
      <c r="D105" s="135"/>
      <c r="E105" s="135"/>
      <c r="F105" s="135"/>
      <c r="G105" s="18"/>
      <c r="H105" s="18"/>
      <c r="I105" s="18"/>
      <c r="J105" s="18"/>
      <c r="K105" s="18"/>
      <c r="L105" s="18"/>
      <c r="M105" s="18"/>
      <c r="N105" s="26"/>
    </row>
    <row r="106" spans="1:18" ht="15">
      <c r="B106" s="18"/>
      <c r="C106" s="18"/>
      <c r="D106" s="135"/>
      <c r="E106" s="135"/>
      <c r="F106" s="135"/>
      <c r="G106" s="18"/>
      <c r="H106" s="18"/>
      <c r="I106" s="18"/>
      <c r="J106" s="18"/>
      <c r="K106" s="18"/>
      <c r="L106" s="18"/>
      <c r="M106" s="18"/>
      <c r="N106" s="26"/>
    </row>
    <row r="107" spans="1:18" ht="15">
      <c r="B107" s="18"/>
      <c r="C107" s="18"/>
      <c r="D107" s="135"/>
      <c r="E107" s="135"/>
      <c r="F107" s="135"/>
      <c r="G107" s="18"/>
      <c r="H107" s="18"/>
      <c r="I107" s="18"/>
      <c r="J107" s="18"/>
      <c r="K107" s="18"/>
      <c r="L107" s="18"/>
      <c r="M107" s="18"/>
      <c r="N107" s="26"/>
    </row>
    <row r="108" spans="1:18" ht="15">
      <c r="B108" s="18"/>
      <c r="C108" s="18"/>
      <c r="D108" s="135"/>
      <c r="E108" s="135"/>
      <c r="F108" s="135"/>
      <c r="G108" s="18"/>
      <c r="H108" s="18"/>
      <c r="I108" s="18"/>
      <c r="J108" s="18"/>
      <c r="K108" s="18"/>
      <c r="L108" s="18"/>
      <c r="M108" s="18"/>
      <c r="N108" s="26"/>
    </row>
    <row r="109" spans="1:18" s="16" customFormat="1" ht="15">
      <c r="A109" s="145"/>
      <c r="D109" s="145"/>
      <c r="E109" s="145"/>
      <c r="F109" s="145"/>
      <c r="N109" s="36"/>
      <c r="P109" s="43"/>
      <c r="R109" s="43"/>
    </row>
    <row r="110" spans="1:18" s="16" customFormat="1" ht="15">
      <c r="A110" s="145"/>
      <c r="D110" s="145"/>
      <c r="E110" s="145"/>
      <c r="F110" s="145"/>
      <c r="N110" s="36"/>
      <c r="P110" s="43"/>
      <c r="R110" s="43"/>
    </row>
    <row r="111" spans="1:18" s="16" customFormat="1" ht="15">
      <c r="A111" s="145"/>
      <c r="D111" s="145"/>
      <c r="E111" s="145"/>
      <c r="F111" s="145"/>
      <c r="N111" s="36"/>
      <c r="P111" s="43"/>
      <c r="R111" s="43"/>
    </row>
    <row r="112" spans="1:18" s="16" customFormat="1" ht="15">
      <c r="A112" s="145"/>
      <c r="D112" s="145"/>
      <c r="E112" s="145"/>
      <c r="F112" s="145"/>
      <c r="N112" s="36"/>
      <c r="P112" s="43"/>
      <c r="R112" s="43"/>
    </row>
    <row r="113" spans="1:18" s="16" customFormat="1" ht="15">
      <c r="A113" s="145"/>
      <c r="D113" s="145"/>
      <c r="E113" s="145"/>
      <c r="F113" s="145"/>
      <c r="N113" s="36"/>
      <c r="P113" s="43"/>
      <c r="R113" s="43"/>
    </row>
    <row r="114" spans="1:18" s="16" customFormat="1" ht="15">
      <c r="A114" s="145"/>
      <c r="D114" s="145"/>
      <c r="E114" s="145"/>
      <c r="F114" s="145"/>
      <c r="N114" s="36"/>
      <c r="P114" s="43"/>
      <c r="R114" s="43"/>
    </row>
  </sheetData>
  <autoFilter ref="B16:N63"/>
  <mergeCells count="17">
    <mergeCell ref="B78:C78"/>
    <mergeCell ref="G78:I78"/>
    <mergeCell ref="K78:L78"/>
    <mergeCell ref="M78:N78"/>
    <mergeCell ref="M79:N79"/>
    <mergeCell ref="M77:N77"/>
    <mergeCell ref="B1:N3"/>
    <mergeCell ref="M8:N8"/>
    <mergeCell ref="M9:N9"/>
    <mergeCell ref="C60:I60"/>
    <mergeCell ref="C61:I61"/>
    <mergeCell ref="C62:I62"/>
    <mergeCell ref="C63:I63"/>
    <mergeCell ref="B66:M66"/>
    <mergeCell ref="B74:C74"/>
    <mergeCell ref="M74:N74"/>
    <mergeCell ref="M76:N76"/>
  </mergeCells>
  <conditionalFormatting sqref="E33">
    <cfRule type="duplicateValues" dxfId="8" priority="3"/>
    <cfRule type="duplicateValues" dxfId="7" priority="4"/>
  </conditionalFormatting>
  <conditionalFormatting sqref="E33">
    <cfRule type="duplicateValues" dxfId="6" priority="2"/>
  </conditionalFormatting>
  <conditionalFormatting sqref="E17:E59">
    <cfRule type="duplicateValues" dxfId="5" priority="9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94" t="s">
        <v>33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2:20" ht="15"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</row>
    <row r="3" spans="2:20" ht="15"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215" t="s">
        <v>107</v>
      </c>
      <c r="D41" s="216"/>
      <c r="E41" s="216"/>
      <c r="F41" s="216"/>
      <c r="G41" s="216"/>
      <c r="H41" s="216"/>
      <c r="I41" s="217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215" t="s">
        <v>108</v>
      </c>
      <c r="D42" s="216"/>
      <c r="E42" s="216"/>
      <c r="F42" s="216"/>
      <c r="G42" s="216"/>
      <c r="H42" s="216"/>
      <c r="I42" s="217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215" t="s">
        <v>109</v>
      </c>
      <c r="D43" s="216"/>
      <c r="E43" s="216"/>
      <c r="F43" s="216"/>
      <c r="G43" s="216"/>
      <c r="H43" s="216"/>
      <c r="I43" s="217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215" t="s">
        <v>110</v>
      </c>
      <c r="D44" s="216"/>
      <c r="E44" s="216"/>
      <c r="F44" s="216"/>
      <c r="G44" s="216"/>
      <c r="H44" s="216"/>
      <c r="I44" s="217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12" t="s">
        <v>32</v>
      </c>
      <c r="D45" s="212"/>
      <c r="E45" s="212"/>
      <c r="F45" s="212"/>
      <c r="G45" s="212"/>
      <c r="H45" s="212"/>
      <c r="I45" s="212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13" t="s">
        <v>23</v>
      </c>
      <c r="C56" s="213"/>
      <c r="D56" s="76"/>
      <c r="E56" s="76"/>
      <c r="F56" s="76"/>
      <c r="G56" s="18"/>
      <c r="I56" s="214" t="s">
        <v>2</v>
      </c>
      <c r="J56" s="214"/>
      <c r="K56" s="77"/>
      <c r="L56" s="77"/>
      <c r="M56" s="214" t="s">
        <v>2</v>
      </c>
      <c r="N56" s="214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18" t="s">
        <v>41</v>
      </c>
      <c r="N61" s="218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214" t="s">
        <v>42</v>
      </c>
      <c r="N62" s="214"/>
    </row>
    <row r="63" spans="1:19" ht="15">
      <c r="B63" s="213" t="s">
        <v>36</v>
      </c>
      <c r="C63" s="213"/>
      <c r="D63" s="76"/>
      <c r="E63" s="76"/>
      <c r="F63" s="76"/>
      <c r="G63" s="18"/>
      <c r="I63" s="213" t="s">
        <v>7</v>
      </c>
      <c r="J63" s="213"/>
      <c r="K63" s="76"/>
      <c r="L63" s="76"/>
      <c r="M63" s="214" t="s">
        <v>37</v>
      </c>
      <c r="N63" s="214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11" t="s">
        <v>38</v>
      </c>
      <c r="N64" s="211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CCO (21.11.23 MESPL) (4)</vt:lpstr>
      <vt:lpstr>CCO (21.11.23 MESPL) (3)</vt:lpstr>
      <vt:lpstr>Part Lists</vt:lpstr>
      <vt:lpstr>Customer Supply</vt:lpstr>
      <vt:lpstr>'CCO (21.11.23 MESPL) (3)'!Print_Area</vt:lpstr>
      <vt:lpstr>'CCO (21.11.23 MESPL) (4)'!Print_Area</vt:lpstr>
      <vt:lpstr>'Part Lists'!Print_Area</vt:lpstr>
      <vt:lpstr>'CCO (21.11.23 MESPL) (3)'!Print_Titles</vt:lpstr>
      <vt:lpstr>'CCO (21.11.23 MESPL) (4)'!Print_Titles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umg</cp:lastModifiedBy>
  <cp:lastPrinted>2023-12-21T07:32:06Z</cp:lastPrinted>
  <dcterms:created xsi:type="dcterms:W3CDTF">2016-07-26T09:24:26Z</dcterms:created>
  <dcterms:modified xsi:type="dcterms:W3CDTF">2024-02-29T07:44:41Z</dcterms:modified>
</cp:coreProperties>
</file>