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9200" windowHeight="7935" firstSheet="32" activeTab="44"/>
  </bookViews>
  <sheets>
    <sheet name="Sheet1" sheetId="113" state="hidden" r:id="rId1"/>
    <sheet name="Sheet2" sheetId="124" state="hidden" r:id="rId2"/>
    <sheet name="Sheet3" sheetId="125" state="hidden" r:id="rId3"/>
    <sheet name="Sheet4" sheetId="126" state="hidden" r:id="rId4"/>
    <sheet name="125(Sep)" sheetId="127" r:id="rId5"/>
    <sheet name="126" sheetId="128" r:id="rId6"/>
    <sheet name="127" sheetId="129" r:id="rId7"/>
    <sheet name="128" sheetId="130" r:id="rId8"/>
    <sheet name="129" sheetId="131" r:id="rId9"/>
    <sheet name="130" sheetId="132" r:id="rId10"/>
    <sheet name="131" sheetId="133" r:id="rId11"/>
    <sheet name="132" sheetId="134" r:id="rId12"/>
    <sheet name="133" sheetId="135" r:id="rId13"/>
    <sheet name="134" sheetId="136" r:id="rId14"/>
    <sheet name="135" sheetId="137" r:id="rId15"/>
    <sheet name="136" sheetId="138" r:id="rId16"/>
    <sheet name="137" sheetId="140" r:id="rId17"/>
    <sheet name="138(2)" sheetId="142" r:id="rId18"/>
    <sheet name="139" sheetId="143" r:id="rId19"/>
    <sheet name="140 ask" sheetId="146" r:id="rId20"/>
    <sheet name="141" sheetId="147" r:id="rId21"/>
    <sheet name="142" sheetId="148" r:id="rId22"/>
    <sheet name="143" sheetId="149" r:id="rId23"/>
    <sheet name="144" sheetId="150" r:id="rId24"/>
    <sheet name="145" sheetId="151" r:id="rId25"/>
    <sheet name="146" sheetId="152" r:id="rId26"/>
    <sheet name="147" sheetId="153" r:id="rId27"/>
    <sheet name="148" sheetId="154" r:id="rId28"/>
    <sheet name="149" sheetId="155" r:id="rId29"/>
    <sheet name="150." sheetId="156" r:id="rId30"/>
    <sheet name="151" sheetId="159" r:id="rId31"/>
    <sheet name="152" sheetId="160" r:id="rId32"/>
    <sheet name="153" sheetId="161" r:id="rId33"/>
    <sheet name="154" sheetId="162" r:id="rId34"/>
    <sheet name="155" sheetId="163" r:id="rId35"/>
    <sheet name="156" sheetId="164" r:id="rId36"/>
    <sheet name="157" sheetId="165" r:id="rId37"/>
    <sheet name="158" sheetId="166" r:id="rId38"/>
    <sheet name="159" sheetId="167" r:id="rId39"/>
    <sheet name="161" sheetId="169" r:id="rId40"/>
    <sheet name="160" sheetId="168" r:id="rId41"/>
    <sheet name="162" sheetId="171" r:id="rId42"/>
    <sheet name="163" sheetId="172" r:id="rId43"/>
    <sheet name="164" sheetId="173" r:id="rId44"/>
    <sheet name="165" sheetId="174" r:id="rId45"/>
    <sheet name="Sheet7 (2)" sheetId="170" r:id="rId46"/>
    <sheet name="Sheet7" sheetId="158" r:id="rId47"/>
    <sheet name="150 (2)" sheetId="157" r:id="rId48"/>
    <sheet name="150" sheetId="145" r:id="rId49"/>
  </sheets>
  <calcPr calcId="152511"/>
</workbook>
</file>

<file path=xl/calcChain.xml><?xml version="1.0" encoding="utf-8"?>
<calcChain xmlns="http://schemas.openxmlformats.org/spreadsheetml/2006/main">
  <c r="H9" i="174" l="1"/>
  <c r="H9" i="164" l="1"/>
  <c r="H7" i="164"/>
  <c r="H8" i="164"/>
  <c r="H5" i="174" l="1"/>
  <c r="E19" i="162"/>
  <c r="H5" i="171" l="1"/>
  <c r="H5" i="173" l="1"/>
  <c r="H9" i="171" l="1"/>
  <c r="H5" i="169"/>
  <c r="H9" i="168"/>
  <c r="H6" i="168"/>
  <c r="H7" i="168"/>
  <c r="H5" i="168"/>
  <c r="H5" i="163" l="1"/>
  <c r="H9" i="163"/>
  <c r="H9" i="165" l="1"/>
  <c r="H6" i="164"/>
  <c r="H5" i="164"/>
  <c r="H7" i="162" l="1"/>
  <c r="H6" i="162" l="1"/>
  <c r="H5" i="162"/>
  <c r="H5" i="161"/>
  <c r="H9" i="161" s="1"/>
  <c r="H9" i="162" l="1"/>
  <c r="H5" i="160" l="1"/>
  <c r="H9" i="160" s="1"/>
  <c r="H5" i="159"/>
  <c r="H9" i="159"/>
  <c r="H9" i="156"/>
  <c r="H6" i="156"/>
  <c r="H5" i="156"/>
  <c r="H9" i="155"/>
  <c r="H5" i="155"/>
  <c r="H9" i="151" l="1"/>
  <c r="H5" i="149" l="1"/>
  <c r="H5" i="150"/>
  <c r="H9" i="150" s="1"/>
  <c r="H6" i="148" l="1"/>
  <c r="H5" i="148"/>
  <c r="H9" i="148" l="1"/>
  <c r="H9" i="143" l="1"/>
  <c r="H5" i="143"/>
  <c r="G17" i="140"/>
  <c r="H12" i="140"/>
  <c r="H13" i="140"/>
  <c r="H14" i="140"/>
  <c r="H11" i="140"/>
  <c r="H10" i="140"/>
  <c r="H9" i="140"/>
  <c r="H8" i="140"/>
  <c r="H7" i="140"/>
  <c r="H17" i="140" s="1"/>
  <c r="H6" i="140"/>
  <c r="H5" i="140"/>
  <c r="F17" i="140"/>
  <c r="G9" i="138" l="1"/>
  <c r="H5" i="138"/>
  <c r="H7" i="138"/>
  <c r="H6" i="138"/>
  <c r="F9" i="138"/>
  <c r="H9" i="138" l="1"/>
  <c r="F9" i="137"/>
  <c r="H5" i="137"/>
  <c r="H9" i="137" s="1"/>
  <c r="F9" i="136" l="1"/>
  <c r="H5" i="136"/>
  <c r="H9" i="136" s="1"/>
  <c r="H5" i="135" l="1"/>
  <c r="H9" i="135" l="1"/>
  <c r="F9" i="135"/>
  <c r="F9" i="134" l="1"/>
  <c r="H5" i="134"/>
  <c r="H9" i="134" s="1"/>
  <c r="F9" i="133" l="1"/>
  <c r="H5" i="133"/>
  <c r="H9" i="133" s="1"/>
  <c r="H5" i="132" l="1"/>
  <c r="H9" i="132" l="1"/>
  <c r="F9" i="132"/>
  <c r="E21" i="129" l="1"/>
  <c r="H5" i="131" l="1"/>
  <c r="G9" i="131" l="1"/>
  <c r="H9" i="131"/>
  <c r="F9" i="131"/>
  <c r="H5" i="130" l="1"/>
  <c r="E29" i="130"/>
  <c r="H9" i="130" l="1"/>
  <c r="G9" i="130"/>
  <c r="F9" i="130"/>
  <c r="G9" i="129" l="1"/>
  <c r="H6" i="129"/>
  <c r="F9" i="127" l="1"/>
  <c r="G9" i="127"/>
  <c r="H5" i="129" l="1"/>
  <c r="H9" i="129" s="1"/>
  <c r="H8" i="127" l="1"/>
  <c r="H7" i="127"/>
  <c r="H6" i="127"/>
  <c r="H5" i="127"/>
  <c r="H9" i="127" s="1"/>
  <c r="H6" i="128" l="1"/>
  <c r="H5" i="128" l="1"/>
  <c r="H9" i="128" s="1"/>
</calcChain>
</file>

<file path=xl/sharedStrings.xml><?xml version="1.0" encoding="utf-8"?>
<sst xmlns="http://schemas.openxmlformats.org/spreadsheetml/2006/main" count="1240" uniqueCount="241">
  <si>
    <t>LOCAL INVENTORY PURCHASE REQUEST FORM</t>
  </si>
  <si>
    <t>No.</t>
  </si>
  <si>
    <t>Brand</t>
  </si>
  <si>
    <t>MC Model</t>
  </si>
  <si>
    <t>Decsription</t>
  </si>
  <si>
    <t>Qty</t>
  </si>
  <si>
    <t>Price</t>
  </si>
  <si>
    <t>Amount</t>
  </si>
  <si>
    <t>Total Amount</t>
  </si>
  <si>
    <t>Remark</t>
  </si>
  <si>
    <t>No Stock</t>
  </si>
  <si>
    <t>Local</t>
  </si>
  <si>
    <t>ME220</t>
  </si>
  <si>
    <t>Supplier - C
Name -Ko Mu Sar
                                                Contact No. - 09 73039028
                                              Address - Building (13), Room (107), Bayint Naung Market, Mayang Gone, Yangon</t>
  </si>
  <si>
    <t xml:space="preserve">                Supplier - A
Name - Multi Part
Contact No - 09456518155
Address - Za 17, Bayint Naung Main Road, No-1 Quarter, Mayangorne Tsp, Yangon
</t>
  </si>
  <si>
    <t>Parts No</t>
  </si>
  <si>
    <t xml:space="preserve">                Supplier -B
Name - Anae Gyi
Contact No - 09 977402221
Address - Building (Ka/40), Room (5/6), Market Road, Bayint Naung Market
</t>
  </si>
  <si>
    <t xml:space="preserve">                Supplier -A
Name - Anae Gyi
Contact No - 09 977402221
Address - Building (Ka/40), Room (5/6), Market Road, Bayint Naung Market
</t>
  </si>
  <si>
    <t>Air Con Belt For ME220</t>
  </si>
  <si>
    <t>750201010759-NG-CNC</t>
  </si>
  <si>
    <t>750201011620(L)-CNC</t>
  </si>
  <si>
    <t>750201011619(L)-CNC</t>
  </si>
  <si>
    <t xml:space="preserve">                Supplier - B
Name - Multi Part
Contact No - 09456518155
Address - Za 17, Bayint Naung Main Road, No-1 Quarter, Mayangorne Tsp, Yangon
</t>
  </si>
  <si>
    <t>302490013332-NG-CNC</t>
  </si>
  <si>
    <t>22000-CNC</t>
  </si>
  <si>
    <t xml:space="preserve">                Supplier - A
Name- MBM.Heavy Machinery Spare Part Trading Co.,Ltd
                                                  Contact No - 09-779955640
Address - Building (B/23), Room (3, 4, 5), Bayint Naung Market, Yangon
</t>
  </si>
  <si>
    <t>Supplier - A
Name - APOLO SUNSHINE CO.,LTD ( Heavy Machinery Part Sale 
Contact No. - 09-256605660
Address - No (NaNa/21) 66 Road , Master Phoe La Gyi Street Between San Pu street , Zone (1) , Mandalay</t>
  </si>
  <si>
    <t>730652000053(L)-CNC</t>
  </si>
  <si>
    <t xml:space="preserve">730652000287-CNC </t>
  </si>
  <si>
    <t xml:space="preserve">WIPER RING  </t>
  </si>
  <si>
    <t>O RING</t>
  </si>
  <si>
    <t>Supplier - A
Name - U Tin Maung Family
                                                     Contact No. - 09-791797761
Address - Shop (1), Building (A/40), Room (1), Second- Gate, Bayint Naung Market</t>
  </si>
  <si>
    <t>Dust preventive ring of  Boom Cylinder(105X90X6)</t>
  </si>
  <si>
    <t xml:space="preserve">Model -ME 220,Sr,No,SH0053 ,Sr, No 02335(Reposses)CNC Yard  </t>
  </si>
  <si>
    <r>
      <t xml:space="preserve">
BU Name         :  C&amp;C
Proposal No.    :  CE5-PRT-2023-09-126
Proposal Date  :  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</si>
  <si>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r>
      <t xml:space="preserve">
BU Name         :  C&amp;C
Proposal No.    :  CE5-PRT-2023-09-125
Proposal Date  :  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</si>
  <si>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Sprocket Bolt</t>
  </si>
  <si>
    <t>Bolt</t>
  </si>
  <si>
    <t>750601000119(R)-CNC</t>
  </si>
  <si>
    <t>1)Model -ME 220,Sr,No,SH0053 ,Sr, No 02335(Reposses)CNC Yard  2)CPO-CNC-MKN-2023-09-0066,Selling price 6.25 USD (With tax)</t>
  </si>
  <si>
    <t>750601000118(L)-CNC</t>
  </si>
  <si>
    <t xml:space="preserve">                Supplier - A
Name - BUDOZAR
Contact No - 09421069372
                                                 Address - Head Office
</t>
  </si>
  <si>
    <t xml:space="preserve">Side Cutter(L) </t>
  </si>
  <si>
    <t>Side Cutter(R)</t>
  </si>
  <si>
    <r>
      <t xml:space="preserve">
BU Name         :  C&amp;C
Proposal No.    :  CE5-PRT-2023-09-127
Proposal Date  :  6-Sep 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</si>
  <si>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r>
      <t xml:space="preserve">
BU Name         :  C&amp;C
Proposal No.    :  CE5-PRT-2023-09-128
Proposal Date  :  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</si>
  <si>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Model -ME 220,Sr,No,0053 Reposses (CNC Yard)</t>
  </si>
  <si>
    <r>
      <t xml:space="preserve">
BU Name         :  C&amp;C
Proposal No.    :  CE5-PRT-2023-09-129
Proposal Date  :  7-Sep-2023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</si>
  <si>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Battery(Asahi)</t>
  </si>
  <si>
    <t>B-N100(12V,100AH)</t>
  </si>
  <si>
    <t>220-CJ-CNC</t>
  </si>
  <si>
    <t xml:space="preserve">Center Joint Seal Kit </t>
  </si>
  <si>
    <t>Model -ME 220,Sr,No,SH02432,Sr,NoSH02311 Reposses (CNC Yard)</t>
  </si>
  <si>
    <t xml:space="preserve">[08042-01022(N)] </t>
  </si>
  <si>
    <t>BR- (12V,100AH</t>
  </si>
  <si>
    <t>TCL-PO-C&amp;C-2023-09-003,Selling Price ,$ 170.16 (with tax)</t>
  </si>
  <si>
    <t>750101010091(L)-CE5</t>
  </si>
  <si>
    <t>Track Shoe (700mm)</t>
  </si>
  <si>
    <r>
      <t xml:space="preserve">
BU Name         :  C&amp;C
Proposal No.    :  CE5-PRT-2023-09-130
Proposal Date  :  9-Sep-2023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</si>
  <si>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CPO/CNC/BMK/2023/09/015,Selling Price,130(With Tax)</t>
  </si>
  <si>
    <r>
      <t xml:space="preserve">
BU Name         :  C&amp;C
Proposal No.    :  CE5-PRT-2023-09-131
Proposal Date  :  12-Sep-2023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</si>
  <si>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720212000289-CNC</t>
  </si>
  <si>
    <t xml:space="preserve">Pre-heat temperature switch </t>
  </si>
  <si>
    <t>MAH-CPO-CE5-2023-09-0023,Selling Price ,$ 21.89 (With Tax)</t>
  </si>
  <si>
    <r>
      <t xml:space="preserve">
BU Name         :  C&amp;C
Proposal No.    :  CE5-PRT-2023-09-132
Proposal Date  :  13-Sep-2023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</si>
  <si>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CPO-CNC-PHK-2023-09-0010,Selling price $2,093.79 (With Tax)</t>
  </si>
  <si>
    <t>Main Pump for ME220 (OEM)</t>
  </si>
  <si>
    <r>
      <t xml:space="preserve">
BU Name         :  C&amp;C
Proposal No.    :  CE5-PRT-2023-09-133
Proposal Date  :  13-Sep-2023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</si>
  <si>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MB31E-02100-CNC</t>
  </si>
  <si>
    <t xml:space="preserve">Air breather assembly </t>
  </si>
  <si>
    <t>CPO/CNC/KLN/2023/9/023,Selling Price $ 17.57 (With Tax)</t>
  </si>
  <si>
    <r>
      <t xml:space="preserve">
BU Name         :  C&amp;C
Proposal No.    :  CE5-PRT-2023-09-134
Proposal Date  :  14-Sep-2023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</si>
  <si>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1136603281-CNC</t>
  </si>
  <si>
    <r>
      <t xml:space="preserve">
BU Name         :  C&amp;C
Proposal No.    :  CE5-PRT-2023-09-135
Proposal Date  :  14-Sep-2023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</si>
  <si>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CPO/CNC/BMK/2023/09/016,Selling Price, $ 65(With Tax)</t>
  </si>
  <si>
    <t>Cooling Fan</t>
  </si>
  <si>
    <t>CPO/CE5/KHD/2023/9/0016 ,Selling Price $ 36.76 (With Tax)</t>
  </si>
  <si>
    <r>
      <t xml:space="preserve">
BU Name         :  C&amp;C
Proposal No.    :  CE5-PRT-2023-09-136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</si>
  <si>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con bearing STD  </t>
  </si>
  <si>
    <t xml:space="preserve">9-12271-608-0  </t>
  </si>
  <si>
    <t xml:space="preserve">Piston with (4ring) </t>
  </si>
  <si>
    <t xml:space="preserve">8-97358-575-0   </t>
  </si>
  <si>
    <t xml:space="preserve">thrust washer </t>
  </si>
  <si>
    <t xml:space="preserve">1-11680-001-1  </t>
  </si>
  <si>
    <t>CPO-CNC-PHK-2023-09-0009,Selling Price $ 1,411.42(With Tax)</t>
  </si>
  <si>
    <r>
      <t xml:space="preserve">
BU Name         :  C&amp;C
Proposal No.    :  CE5-PRT-2023-09-137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</si>
  <si>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Item (31)</t>
  </si>
  <si>
    <r>
      <t xml:space="preserve">
BU Name         :  C&amp;C
Proposal No.    :  CE5-PRT-2023-09-138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</si>
  <si>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ME220,MDY Reposses, SR No 2311,2432,2201,0094,2349,1967,2321</t>
  </si>
  <si>
    <t xml:space="preserve">                Supplier - B
Name -
Contact No - 
Address - 
</t>
  </si>
  <si>
    <t xml:space="preserve">                Supplier - A
Name-
                                                  Contact No - 
Address -</t>
  </si>
  <si>
    <t xml:space="preserve">                Supplier -A
Name - 
Contact No -
Address - 
</t>
  </si>
  <si>
    <r>
      <t xml:space="preserve">
BU Name         :  C&amp;C
Proposal No.    :  CE5-PRT-2023-09-139
Proposal Date  :  18-Sep-2023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</si>
  <si>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               Supplier - B
Name- MBM.Heavy Machinery Spare Part Trading Co.,Ltd
                                                  Contact No - 09-779955640
Address - Building (B/23), Room (3, 4, 5), Bayint Naung Market, Yangon
</t>
  </si>
  <si>
    <t>1112613850/1878127752</t>
  </si>
  <si>
    <t>1121211460/112121-1460 ]</t>
  </si>
  <si>
    <t>112251-0320/1-12251032-0</t>
  </si>
  <si>
    <t xml:space="preserve">112551-1650   </t>
  </si>
  <si>
    <t>112552-1110</t>
  </si>
  <si>
    <t>1-11715054-0</t>
  </si>
  <si>
    <t xml:space="preserve">111721-0130 </t>
  </si>
  <si>
    <t>111510-0743</t>
  </si>
  <si>
    <t xml:space="preserve">187812-3112 </t>
  </si>
  <si>
    <t xml:space="preserve">  liner </t>
  </si>
  <si>
    <t xml:space="preserve">  ring </t>
  </si>
  <si>
    <t>connecting bush</t>
  </si>
  <si>
    <t xml:space="preserve">  Valve (In)</t>
  </si>
  <si>
    <t xml:space="preserve"> Valve (Ex)</t>
  </si>
  <si>
    <t xml:space="preserve"> Insert (In)</t>
  </si>
  <si>
    <t xml:space="preserve"> Insert (Ex)</t>
  </si>
  <si>
    <t xml:space="preserve">Valve Guide </t>
  </si>
  <si>
    <t>Main Bearing (STD)</t>
  </si>
  <si>
    <t xml:space="preserve"> Gasket Full Set</t>
  </si>
  <si>
    <t>\</t>
  </si>
  <si>
    <t>701103020045-CNC</t>
  </si>
  <si>
    <t xml:space="preserve"> Lock Pin (Bucket) Bolt</t>
  </si>
  <si>
    <r>
      <t xml:space="preserve">
BU Name         :  C&amp;C
Proposal No.    :  CE5-PRT-2023-09-140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</si>
  <si>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730001900613(OEM)</t>
  </si>
  <si>
    <t>Boom cylinder seal kit</t>
  </si>
  <si>
    <t>CPO-CE5-YGN-2023-09-0002, Selling price ,$55.715  with tax (Rate 3500)</t>
  </si>
  <si>
    <t>302490020245-CNC</t>
  </si>
  <si>
    <t>Upper Glass for ME220</t>
  </si>
  <si>
    <t>CPO/CE5/KLN/2023/9/024, Selling price,  $ 151.96 (With Tax)</t>
  </si>
  <si>
    <r>
      <t xml:space="preserve">
BU Name         :  C&amp;C
Proposal No.    :  CE5-PRT-2023-09-141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</si>
  <si>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CPO-CNC-PHK-2023-09-0009, Selling price, $1,804.58 (With tax)</t>
  </si>
  <si>
    <t>(ME220-SH02355 and SH02335) Repossess CNC Yard</t>
  </si>
  <si>
    <t xml:space="preserve">                Supplier - B
Name- MBM.Heavy Machinery Spare Part Trading Co.,Ltd
Contact No - 09-779955640
Address - Building (B/23), Room (3, 4, 5), Bayint Naung Market, Yangon
</t>
  </si>
  <si>
    <t>750103000022-NG-CNC</t>
  </si>
  <si>
    <t>Carrier Roller</t>
  </si>
  <si>
    <t>Track Roller</t>
  </si>
  <si>
    <r>
      <t xml:space="preserve">
BU Name         :  C&amp;C
Proposal No.    :  CE5-PRT-2023-09-142
Proposal Date  :  21-Sep-2023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</si>
  <si>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Supplier - A 
Name - Aung Emerald Co.,Ltd.
Contact No. - (95-1)6867925,528728, 707675,(95-1)686178
Address - No,B-1(b),Naung Yoe Street,Insein Township,Yangon, Myanmar</t>
  </si>
  <si>
    <t>For PHK branch Pwint Htoo San, Selling price, Truck rollerS-P $210.05/pc, carrier rollerS-P $  129.10/pc</t>
  </si>
  <si>
    <t>Delivery sensor socket</t>
  </si>
  <si>
    <t>Main control valve seal</t>
  </si>
  <si>
    <r>
      <t xml:space="preserve">
BU Name         :  C&amp;C
Proposal No.    :  CE5-PRT-2023-09-144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</si>
  <si>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r>
      <t xml:space="preserve">
BU Name         :  C&amp;C
Proposal No.    :  CE5-PRT-2023-09-143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</si>
  <si>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220-MCV-CNC</t>
  </si>
  <si>
    <t> 720212000244-SK</t>
  </si>
  <si>
    <t xml:space="preserve">Supplier - A 
Name -7 Star
                                                           Contact No. - 02-5153091,09-2029060  Address -PA PA 10/30, 62/61-Street, Master Pho Hla Gyi Corner, Industrial Zone  (1) Pyi Gyi Than Khon , Mandalay
</t>
  </si>
  <si>
    <r>
      <t xml:space="preserve">
BU Name         :  C&amp;C
Proposal No.    :  CE5-PRT-2023-09-145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</si>
  <si>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Supplier - A
Name - U Tin Maung Family
Contact No. - 09-791797761
Address - Shop (1), Building (A/40), Room (1), Second- Gate, Bayint Naung Market</t>
  </si>
  <si>
    <t xml:space="preserve"> Sprocket Bolt for ME220</t>
  </si>
  <si>
    <t>720418000139</t>
  </si>
  <si>
    <r>
      <t xml:space="preserve">
BU Name         :  C&amp;C
Proposal No.    :  CE5-PRT-2023-09-146
Proposal Date  :  25-Sep-2023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</si>
  <si>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r>
      <t xml:space="preserve">
BU Name         :  C&amp;C
Proposal No.    :  CE5-PRT-2023-09-147
Proposal Date  :  25-Sep-2023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</si>
  <si>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Throttle Motor</t>
  </si>
  <si>
    <t>720004000031(OEM)</t>
  </si>
  <si>
    <t>CPO/CE5/BMK/2023/09/018,Selling Price -$ 227.56  (With Tax)</t>
  </si>
  <si>
    <t>818815300000</t>
  </si>
  <si>
    <t>OIL SUCKING TUBE  UNIT</t>
  </si>
  <si>
    <t xml:space="preserve"> For BMK/CPO/2023/09/19&amp;20 ,Selling price,  $93.56 by pc ( With Tax)</t>
  </si>
  <si>
    <t xml:space="preserve">CPO-CNC-MKN-2023-09-0071, Selling price, $ 1.31 by pc (With Tax) </t>
  </si>
  <si>
    <t>730201000512-OEM</t>
  </si>
  <si>
    <t xml:space="preserve"> Regulator </t>
  </si>
  <si>
    <t>CPO-CNC-LAS-2023-09-0017, CPO-CNC-MKN-2023-09-0073, Selling price, $ 428.7 (With Tax)</t>
  </si>
  <si>
    <r>
      <t xml:space="preserve">
BU Name         :  C&amp;C
Proposal No.    :  CE5-PRT-2023-09-149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</si>
  <si>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r>
      <t xml:space="preserve">
BU Name         :  C&amp;C
Proposal No.    :  CE5-PRT-2023-09-148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</si>
  <si>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For BMK/CPO/2023/09/20, Selling price, $43.01 by pc with tax </t>
  </si>
  <si>
    <t xml:space="preserve">                Supplier - A
Name- Top One Sale Center                    Contact No - 09 785006454
Address - Building (19), Room (7, 8), Bayint Naung Market, Yangon
</t>
  </si>
  <si>
    <t>1-117110430 /1-11711043-0</t>
  </si>
  <si>
    <t>EG motor driver</t>
  </si>
  <si>
    <t>305070001143-CNC</t>
  </si>
  <si>
    <t>302010001294-CNC</t>
  </si>
  <si>
    <t>Bucket O-Ring</t>
  </si>
  <si>
    <t>Washer(Arm)</t>
  </si>
  <si>
    <t xml:space="preserve">               Supplier -A
Name- MBM.Heavy Machinery Spare Part Trading Co.,Ltd 
Contact No - 09-779955640
Address - Building (B/23), Room (3, 4, 5), Bayint Naung Market, Yangon
</t>
  </si>
  <si>
    <r>
      <t xml:space="preserve">
BU Name         :  C&amp;C
Proposal No.    :  CE5-PRT-2023-09-150
Proposal Date  :  18-Sep-2023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</si>
  <si>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Model – ME220, Sr No- SH02355 and SH02335 (Repossess) CNC Yard</t>
  </si>
  <si>
    <r>
      <t xml:space="preserve">
BU Name         :  C&amp;C
Proposal No.    :  CE5-PRT-2023-09-151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</si>
  <si>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Supplier - C
 Name- MBM.Heavy Machinery Spare Part Trading Co.,Ltd 
Contact No - 09-779955640
Address - Building (B/23), Room (3, 4, 5), Bayint Naung Market, Yangon
</t>
  </si>
  <si>
    <t>Fan belt</t>
  </si>
  <si>
    <r>
      <t xml:space="preserve">
BU Name         :  C&amp;C
Proposal No.    :  CE5-PRT-2023-09-152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</si>
  <si>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r>
      <t xml:space="preserve">               Supplier -A
Name-Tet Lu Co.,Ltd (Heavy Machinery S'Part)
Contact No.-09 784010861
Address </t>
    </r>
    <r>
      <rPr>
        <sz val="14"/>
        <color theme="1"/>
        <rFont val="Times New Roman"/>
        <family val="1"/>
      </rPr>
      <t>-</t>
    </r>
    <r>
      <rPr>
        <b/>
        <sz val="14"/>
        <color theme="1"/>
        <rFont val="Times New Roman"/>
        <family val="1"/>
      </rPr>
      <t>No.56, Naung Yoe Street, Ma Yan Gone , Yangon</t>
    </r>
    <r>
      <rPr>
        <sz val="14"/>
        <color theme="1"/>
        <rFont val="Times New Roman"/>
        <family val="1"/>
      </rPr>
      <t xml:space="preserve">.
</t>
    </r>
  </si>
  <si>
    <t>Bucket O-Ring for ME220</t>
  </si>
  <si>
    <t xml:space="preserve">CPO-CNC-MKN-2023-09-0071, Selling price, $ 1.69 by pc (with Tax)
</t>
  </si>
  <si>
    <r>
      <t xml:space="preserve">
BU Name         :  C&amp;C
Proposal No.    :  CE5-PRT-2023-09-153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</si>
  <si>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r>
      <t xml:space="preserve">               Supplier -A
Name-U Hla Shwe &amp; His Sons
Contact No.-01 681180
Address </t>
    </r>
    <r>
      <rPr>
        <sz val="14"/>
        <color theme="1"/>
        <rFont val="Times New Roman"/>
        <family val="1"/>
      </rPr>
      <t>-</t>
    </r>
    <r>
      <rPr>
        <b/>
        <sz val="14"/>
        <color theme="1"/>
        <rFont val="Times New Roman"/>
        <family val="1"/>
      </rPr>
      <t>No.15/Ka, Room (1,2,9,10) Bayint Naung Market, Mayan Gone, Yangon</t>
    </r>
  </si>
  <si>
    <t>1-13743-016-0</t>
  </si>
  <si>
    <t xml:space="preserve">Thermostart seal </t>
  </si>
  <si>
    <t xml:space="preserve">CPO-CNC-MKN-2023-09-0071, Selling price,  $ 5.69 / pc(With tax)
</t>
  </si>
  <si>
    <r>
      <t xml:space="preserve">
BU Name         :  C&amp;C
Proposal No.    :  CE5-PRT-2023-09-154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</si>
  <si>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Piston Ring</t>
  </si>
  <si>
    <t xml:space="preserve">                Supplier - B
Name - U Hla Shwe &amp; His Sons
Contact No.-01 681180
Address -No.15/Ka, Room (1,2,9,10) Bayint Naung Market, Mayan Gone, Yangon
</t>
  </si>
  <si>
    <t xml:space="preserve">               Supplier -A
Name-Multi Part
Contact No - 09456518155
Address - Za 17, Bayint Naung Main Road, No-1 Quarter, Mayangorne Tsp, Yangon</t>
  </si>
  <si>
    <t xml:space="preserve">8-97358-575-0 </t>
  </si>
  <si>
    <t>Repossess ME220 Sr No SH0023</t>
  </si>
  <si>
    <t>Regulator</t>
  </si>
  <si>
    <r>
      <t xml:space="preserve">
BU Name         :  C&amp;C
Proposal No.    :  CE5-PRT-2023-09-155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</si>
  <si>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r>
      <t xml:space="preserve">
BU Name         :  C&amp;C
Proposal No.    :  CE5-PRT-2023-09-156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</si>
  <si>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</t>
  </si>
  <si>
    <r>
      <t xml:space="preserve">
BU Name         :  C&amp;C
Proposal No.    :  CE5-PRT-2023-09-157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</si>
  <si>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               Supplier - B
Name - Anae Gyi
Contact No - 09 977402221
Address - Building (Ka/40), Room (5/6), Market Road, Bayint Naung Market
</t>
  </si>
  <si>
    <t xml:space="preserve">                Supplier -A
Name - U Hla Shwe &amp; His Sons
Contact No.-01 681180
Address -No.15/Ka, Room (1,2,9,10) Bayint Naung Market, Mayan Gone, Yangon</t>
  </si>
  <si>
    <r>
      <t xml:space="preserve">
BU Name         :  C&amp;C
Proposal No.    :  CE5-PRT-2023-09-158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</si>
  <si>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               Supplier -A
Name - U Hla Thein
Contact No.-09 5001607
Address -No (20), Room (38), Bayint Naung Market, Mayan Gone, Yangon</t>
  </si>
  <si>
    <t>Rubber Seal ring</t>
  </si>
  <si>
    <t xml:space="preserve">Key Switch(housing) </t>
  </si>
  <si>
    <t>720245000008-NG</t>
  </si>
  <si>
    <t xml:space="preserve"> MAH-CPO-CE5-2023-09-0027 (2 pc) &amp; Stock (2 pc),Selling price, $ 1714.8 (With Tax) </t>
  </si>
  <si>
    <t>EG motor</t>
  </si>
  <si>
    <t>Master Pin</t>
  </si>
  <si>
    <t xml:space="preserve"> CPO/CE5/KLN/2023/9/025, Selling price, $ 58.20 (With Tax)/ Item (2,3)MDY repossess</t>
  </si>
  <si>
    <t>Repossess of CNC yard ME220 Sr No2335,0023</t>
  </si>
  <si>
    <t>CPO-CNC-MKN-2023-09-0074, Selling price, $ 227.56  (With Tax)</t>
  </si>
  <si>
    <t xml:space="preserve">Connecting Bearing STD  </t>
  </si>
  <si>
    <t>Gasket Full Set</t>
  </si>
  <si>
    <r>
      <t xml:space="preserve">
BU Name         :  C&amp;C
Proposal No.    :  CE5-PRT-2023-09-159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</si>
  <si>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r>
      <t xml:space="preserve">
BU Name         :  C&amp;C
Proposal No.    :  CE5-PRT-2023-09-160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</si>
  <si>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               Supplier - B
Name - Tet Lu Co.,Ltd (Heavy Machinery S'Part)
Contact No.-09 784010861
Address -No.56, Naung Yoe Street, Ma Yan Gone , Yangon.
</t>
  </si>
  <si>
    <r>
      <t xml:space="preserve">               Supplier -A
Name-Anae Gyi
Contact No - 09 977402221
Address - Building (Ka/40), Room (5/6), Market Road, Bayint Naung Market</t>
    </r>
    <r>
      <rPr>
        <sz val="14"/>
        <color theme="1"/>
        <rFont val="Times New Roman"/>
        <family val="1"/>
      </rPr>
      <t xml:space="preserve">
</t>
    </r>
  </si>
  <si>
    <t>CPO-CNC-MKN-2023-09-0074, Selling price, $5.1523 (With tax)</t>
  </si>
  <si>
    <r>
      <t xml:space="preserve">               Supplier -A
Name-Golden Yellow Tree Co.,Ltd
Contact No - 09 260333307
Address - Building (Ka/40), Room (26,27),  Bayint Naung Market, Mayan Gone, Yangon.</t>
    </r>
    <r>
      <rPr>
        <sz val="14"/>
        <color theme="1"/>
        <rFont val="Times New Roman"/>
        <family val="1"/>
      </rPr>
      <t xml:space="preserve">
</t>
    </r>
  </si>
  <si>
    <t xml:space="preserve"> lock bolt &amp; nut </t>
  </si>
  <si>
    <t xml:space="preserve">grease nipple  </t>
  </si>
  <si>
    <t xml:space="preserve">lock bolt &amp; nut </t>
  </si>
  <si>
    <r>
      <t xml:space="preserve">
BU Name         :  C&amp;C
Proposal No.    :  CE5-PRT-2023-09-163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</si>
  <si>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r>
      <t xml:space="preserve">
BU Name         :  C&amp;C
Proposal No.    :  CE5-PRT-2023-09-162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</si>
  <si>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r>
      <t xml:space="preserve">
BU Name         :  C&amp;C
Proposal No.    :  CE5-PRT-2023-09-160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</si>
  <si>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No</t>
  </si>
  <si>
    <t xml:space="preserve">Local </t>
  </si>
  <si>
    <t xml:space="preserve"> Horn</t>
  </si>
  <si>
    <t xml:space="preserve">Bucket O-Ring </t>
  </si>
  <si>
    <t>305070001143-NG-CNC</t>
  </si>
  <si>
    <r>
      <t xml:space="preserve">               Supplier -A
Name-Ko Aung+ Ma Ngae 
Contact No - 09 73026568
Address - Building (18), Room (6/12),  Bayint Naung Market, Mayan Gone, Yangon.</t>
    </r>
    <r>
      <rPr>
        <sz val="14"/>
        <color theme="1"/>
        <rFont val="Times New Roman"/>
        <family val="1"/>
      </rPr>
      <t xml:space="preserve">
</t>
    </r>
  </si>
  <si>
    <t xml:space="preserve">Bolts&amp;Nuts(Side Cutter) </t>
  </si>
  <si>
    <t>CPO/CE5/BMK/2023/09/021,Item No.1 Selling price,$53.65 (With Tax),Item No.2 Selling price, $148.99 (With tax)</t>
  </si>
  <si>
    <t>Repossess of MDY /ME220 SR No 2321,2311,1967, 2201 , 2432/MDY Yard</t>
  </si>
  <si>
    <t xml:space="preserve">Bolt &amp; Nut ;Track Link </t>
  </si>
  <si>
    <t xml:space="preserve">      </t>
  </si>
  <si>
    <r>
      <t xml:space="preserve">
BU Name         :  C&amp;C
Proposal No.    :  CE5-PRT-2023-09-164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</si>
  <si>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SHIM 5</t>
  </si>
  <si>
    <r>
      <t xml:space="preserve">
BU Name         :  C&amp;C
Proposal No.    :  CE5-PRT-2023-09-165
Proposal Date  :  29-Sep-2023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</si>
  <si>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of MDY /ME220 SR No 2311,2432,2201,0094,2349,1967,2321/MDY Yard</t>
  </si>
  <si>
    <t>750101010086(L)-CNC</t>
  </si>
  <si>
    <t xml:space="preserve"> Engine Cushion (Front) </t>
  </si>
  <si>
    <t xml:space="preserve"> Engine Cushion(Rear)</t>
  </si>
  <si>
    <t>Item No 1.BMK CPO/CE5/BMK/2023/09/021 Selling price, $390 (With tax), Item No2. MKN CPO-CNC-MKN-2023-09-0073Selling price, $156.3(With tax), Item No3. MKN CPO-CNC-MKN-2023-09-0072 (2 pc),Selling price, $35.14 (With tax) &amp; Service (1 pc)</t>
  </si>
  <si>
    <t>ME220 CNC Yard Repossess SH0053,2335 &amp; MDY Repossess</t>
  </si>
  <si>
    <t>CNC-LAS-2023-09-0018,Selling Price-$ 268.71 (With Tax)</t>
  </si>
  <si>
    <t xml:space="preserve">               Supplier -A
Name-Anae Gyi
Contact No - 09 977402221
Address - Building (Ka/40), Room (5/6), Market Road, Bayint Naung Market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</si>
</sst>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6" formatCode="0.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mbria"/>
      <family val="1"/>
      <scheme val="major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mbria"/>
      <family val="1"/>
    </font>
    <font>
      <sz val="13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2"/>
      <name val="Tahoma"/>
      <family val="2"/>
    </font>
    <font>
      <sz val="14"/>
      <name val="Calibri"/>
      <family val="2"/>
      <scheme val="minor"/>
    </font>
    <font>
      <sz val="11"/>
      <color rgb="FF333333"/>
      <name val="Arial"/>
      <family val="2"/>
    </font>
    <font>
      <sz val="12"/>
      <color rgb="FF333333"/>
      <name val="Arial"/>
      <family val="2"/>
    </font>
    <font>
      <sz val="14"/>
      <color rgb="FF333333"/>
      <name val="Times New Roman"/>
      <family val="1"/>
    </font>
    <font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8" fillId="0" borderId="0"/>
    <xf numFmtId="44" fontId="1" fillId="0" borderId="0" applyFont="0" applyFill="0" applyBorder="0" applyAlignment="0" applyProtection="0"/>
  </cellStyleXfs>
  <cellXfs count="206">
    <xf numFmtId="0" fontId="0" fillId="0" borderId="0" xfId="0"/>
    <xf numFmtId="0" fontId="3" fillId="0" borderId="0" xfId="0" applyFont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7" fillId="0" borderId="0" xfId="0" applyFont="1" applyProtection="1">
      <protection locked="0"/>
    </xf>
    <xf numFmtId="3" fontId="7" fillId="0" borderId="6" xfId="0" applyNumberFormat="1" applyFont="1" applyBorder="1" applyAlignment="1" applyProtection="1">
      <alignment horizontal="center" vertical="center"/>
      <protection locked="0"/>
    </xf>
    <xf numFmtId="164" fontId="7" fillId="0" borderId="6" xfId="1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/>
      <protection locked="0"/>
    </xf>
    <xf numFmtId="0" fontId="7" fillId="0" borderId="10" xfId="0" applyFont="1" applyBorder="1" applyAlignment="1" applyProtection="1">
      <alignment horizontal="center" vertical="center"/>
      <protection locked="0"/>
    </xf>
    <xf numFmtId="164" fontId="7" fillId="0" borderId="12" xfId="0" applyNumberFormat="1" applyFont="1" applyBorder="1" applyAlignment="1" applyProtection="1">
      <alignment horizontal="center" vertical="center"/>
      <protection locked="0"/>
    </xf>
    <xf numFmtId="0" fontId="0" fillId="0" borderId="6" xfId="0" applyBorder="1" applyAlignment="1">
      <alignment vertical="center" wrapText="1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 wrapText="1"/>
      <protection locked="0"/>
    </xf>
    <xf numFmtId="0" fontId="0" fillId="0" borderId="6" xfId="0" applyBorder="1" applyAlignment="1">
      <alignment horizontal="center" vertical="center"/>
    </xf>
    <xf numFmtId="43" fontId="0" fillId="0" borderId="6" xfId="1" quotePrefix="1" applyFont="1" applyFill="1" applyBorder="1" applyAlignment="1" applyProtection="1">
      <alignment horizontal="center" vertical="center"/>
      <protection locked="0"/>
    </xf>
    <xf numFmtId="2" fontId="7" fillId="0" borderId="6" xfId="0" applyNumberFormat="1" applyFont="1" applyBorder="1" applyAlignment="1" applyProtection="1">
      <alignment horizontal="center" vertical="center"/>
      <protection locked="0"/>
    </xf>
    <xf numFmtId="2" fontId="7" fillId="0" borderId="6" xfId="1" applyNumberFormat="1" applyFont="1" applyBorder="1" applyAlignment="1" applyProtection="1">
      <alignment horizontal="center" vertical="center"/>
      <protection locked="0"/>
    </xf>
    <xf numFmtId="0" fontId="10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6" xfId="0" applyFont="1" applyBorder="1" applyAlignment="1">
      <alignment horizontal="center" vertical="center"/>
    </xf>
    <xf numFmtId="3" fontId="7" fillId="0" borderId="6" xfId="0" applyNumberFormat="1" applyFont="1" applyBorder="1" applyAlignment="1" applyProtection="1">
      <alignment horizontal="right" vertical="center"/>
      <protection locked="0"/>
    </xf>
    <xf numFmtId="164" fontId="7" fillId="0" borderId="6" xfId="1" applyNumberFormat="1" applyFont="1" applyBorder="1" applyAlignment="1" applyProtection="1">
      <alignment horizontal="right" vertical="center"/>
      <protection locked="0"/>
    </xf>
    <xf numFmtId="0" fontId="0" fillId="0" borderId="6" xfId="0" applyBorder="1"/>
    <xf numFmtId="1" fontId="7" fillId="0" borderId="6" xfId="0" applyNumberFormat="1" applyFont="1" applyBorder="1" applyAlignment="1" applyProtection="1">
      <alignment horizontal="center" vertical="center"/>
      <protection locked="0"/>
    </xf>
    <xf numFmtId="0" fontId="0" fillId="0" borderId="6" xfId="0" applyBorder="1" applyAlignment="1">
      <alignment horizontal="center"/>
    </xf>
    <xf numFmtId="0" fontId="12" fillId="0" borderId="6" xfId="0" quotePrefix="1" applyFont="1" applyBorder="1" applyAlignment="1">
      <alignment horizontal="center" vertical="center"/>
    </xf>
    <xf numFmtId="1" fontId="0" fillId="0" borderId="6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6" xfId="0" applyFont="1" applyBorder="1" applyAlignment="1">
      <alignment horizontal="left"/>
    </xf>
    <xf numFmtId="0" fontId="7" fillId="0" borderId="15" xfId="0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2" fontId="11" fillId="0" borderId="6" xfId="1" applyNumberFormat="1" applyFont="1" applyBorder="1" applyAlignment="1">
      <alignment horizontal="right"/>
    </xf>
    <xf numFmtId="0" fontId="7" fillId="0" borderId="26" xfId="0" applyFont="1" applyBorder="1" applyAlignment="1" applyProtection="1">
      <alignment horizontal="center" vertical="center" wrapText="1"/>
      <protection locked="0"/>
    </xf>
    <xf numFmtId="0" fontId="7" fillId="0" borderId="27" xfId="0" applyFont="1" applyBorder="1" applyAlignment="1" applyProtection="1">
      <alignment horizontal="center" vertical="center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0" fillId="0" borderId="27" xfId="0" applyBorder="1" applyAlignment="1">
      <alignment vertical="center" wrapText="1"/>
    </xf>
    <xf numFmtId="0" fontId="8" fillId="2" borderId="27" xfId="0" applyFont="1" applyFill="1" applyBorder="1" applyAlignment="1">
      <alignment horizontal="center" vertical="center"/>
    </xf>
    <xf numFmtId="2" fontId="7" fillId="0" borderId="27" xfId="0" applyNumberFormat="1" applyFont="1" applyBorder="1" applyAlignment="1" applyProtection="1">
      <alignment horizontal="center" vertical="center"/>
      <protection locked="0"/>
    </xf>
    <xf numFmtId="2" fontId="11" fillId="0" borderId="27" xfId="1" applyNumberFormat="1" applyFont="1" applyBorder="1" applyAlignment="1">
      <alignment horizontal="right"/>
    </xf>
    <xf numFmtId="0" fontId="3" fillId="0" borderId="26" xfId="0" applyFont="1" applyBorder="1" applyAlignment="1">
      <alignment horizontal="center" vertical="center"/>
    </xf>
    <xf numFmtId="166" fontId="0" fillId="0" borderId="26" xfId="1" quotePrefix="1" applyNumberFormat="1" applyFont="1" applyFill="1" applyBorder="1" applyAlignment="1" applyProtection="1">
      <alignment horizontal="center" vertical="center"/>
      <protection locked="0"/>
    </xf>
    <xf numFmtId="43" fontId="0" fillId="0" borderId="26" xfId="1" quotePrefix="1" applyFont="1" applyFill="1" applyBorder="1" applyAlignment="1" applyProtection="1">
      <alignment horizontal="center" vertical="center"/>
      <protection locked="0"/>
    </xf>
    <xf numFmtId="1" fontId="0" fillId="0" borderId="20" xfId="0" applyNumberForma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2" fontId="11" fillId="0" borderId="30" xfId="1" applyNumberFormat="1" applyFont="1" applyBorder="1" applyAlignment="1">
      <alignment horizontal="center"/>
    </xf>
    <xf numFmtId="2" fontId="11" fillId="0" borderId="30" xfId="1" applyNumberFormat="1" applyFont="1" applyBorder="1" applyAlignment="1">
      <alignment horizontal="right"/>
    </xf>
    <xf numFmtId="0" fontId="7" fillId="0" borderId="30" xfId="0" applyFont="1" applyBorder="1" applyAlignment="1" applyProtection="1">
      <alignment horizontal="center" vertical="center"/>
      <protection locked="0"/>
    </xf>
    <xf numFmtId="0" fontId="7" fillId="0" borderId="31" xfId="0" applyFont="1" applyBorder="1" applyAlignment="1" applyProtection="1">
      <alignment horizontal="center" vertical="center"/>
      <protection locked="0"/>
    </xf>
    <xf numFmtId="164" fontId="7" fillId="0" borderId="32" xfId="0" applyNumberFormat="1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6" xfId="0" applyBorder="1"/>
    <xf numFmtId="0" fontId="3" fillId="0" borderId="33" xfId="0" applyFont="1" applyBorder="1" applyAlignment="1">
      <alignment horizontal="center" vertical="center"/>
    </xf>
    <xf numFmtId="0" fontId="13" fillId="0" borderId="0" xfId="0" applyFont="1"/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13" fillId="0" borderId="6" xfId="0" applyFont="1" applyBorder="1" applyAlignment="1">
      <alignment horizontal="center"/>
    </xf>
    <xf numFmtId="43" fontId="13" fillId="0" borderId="6" xfId="1" quotePrefix="1" applyFont="1" applyFill="1" applyBorder="1" applyAlignment="1" applyProtection="1">
      <alignment horizontal="center" vertical="center"/>
      <protection locked="0"/>
    </xf>
    <xf numFmtId="0" fontId="13" fillId="0" borderId="6" xfId="0" applyFont="1" applyBorder="1" applyAlignment="1">
      <alignment horizontal="center" vertical="center"/>
    </xf>
    <xf numFmtId="3" fontId="13" fillId="0" borderId="36" xfId="0" applyNumberFormat="1" applyFont="1" applyBorder="1"/>
    <xf numFmtId="0" fontId="14" fillId="2" borderId="6" xfId="0" applyFont="1" applyFill="1" applyBorder="1" applyAlignment="1">
      <alignment horizontal="center" vertical="center"/>
    </xf>
    <xf numFmtId="2" fontId="4" fillId="0" borderId="6" xfId="0" applyNumberFormat="1" applyFont="1" applyBorder="1" applyAlignment="1" applyProtection="1">
      <alignment horizontal="center" vertical="center"/>
      <protection locked="0"/>
    </xf>
    <xf numFmtId="2" fontId="4" fillId="0" borderId="6" xfId="1" applyNumberFormat="1" applyFont="1" applyBorder="1" applyAlignment="1" applyProtection="1">
      <alignment horizontal="center" vertical="center"/>
      <protection locked="0"/>
    </xf>
    <xf numFmtId="0" fontId="13" fillId="0" borderId="6" xfId="0" applyFont="1" applyBorder="1" applyAlignment="1">
      <alignment vertical="center" wrapText="1"/>
    </xf>
    <xf numFmtId="3" fontId="4" fillId="0" borderId="6" xfId="0" applyNumberFormat="1" applyFont="1" applyBorder="1" applyAlignment="1" applyProtection="1">
      <alignment horizontal="center" vertical="center"/>
      <protection locked="0"/>
    </xf>
    <xf numFmtId="164" fontId="4" fillId="0" borderId="6" xfId="1" applyNumberFormat="1" applyFont="1" applyBorder="1" applyAlignment="1" applyProtection="1">
      <alignment horizontal="center" vertical="center"/>
      <protection locked="0"/>
    </xf>
    <xf numFmtId="1" fontId="4" fillId="0" borderId="6" xfId="0" applyNumberFormat="1" applyFont="1" applyBorder="1" applyAlignment="1" applyProtection="1">
      <alignment horizontal="center" vertical="center"/>
      <protection locked="0"/>
    </xf>
    <xf numFmtId="0" fontId="4" fillId="0" borderId="13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14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164" fontId="4" fillId="0" borderId="12" xfId="0" applyNumberFormat="1" applyFont="1" applyBorder="1" applyAlignment="1" applyProtection="1">
      <alignment horizontal="center" vertical="center"/>
      <protection locked="0"/>
    </xf>
    <xf numFmtId="0" fontId="13" fillId="0" borderId="6" xfId="0" applyFont="1" applyBorder="1" applyAlignment="1">
      <alignment horizontal="right" vertical="center"/>
    </xf>
    <xf numFmtId="1" fontId="4" fillId="0" borderId="6" xfId="1" applyNumberFormat="1" applyFont="1" applyBorder="1" applyAlignment="1" applyProtection="1">
      <alignment horizontal="right" vertical="center"/>
      <protection locked="0"/>
    </xf>
    <xf numFmtId="0" fontId="14" fillId="2" borderId="6" xfId="0" applyFont="1" applyFill="1" applyBorder="1" applyAlignment="1">
      <alignment horizontal="right" vertical="center"/>
    </xf>
    <xf numFmtId="2" fontId="4" fillId="0" borderId="6" xfId="0" applyNumberFormat="1" applyFont="1" applyBorder="1" applyAlignment="1" applyProtection="1">
      <alignment horizontal="right" vertical="center"/>
      <protection locked="0"/>
    </xf>
    <xf numFmtId="2" fontId="4" fillId="0" borderId="6" xfId="1" applyNumberFormat="1" applyFont="1" applyBorder="1" applyAlignment="1" applyProtection="1">
      <alignment horizontal="right" vertical="center"/>
      <protection locked="0"/>
    </xf>
    <xf numFmtId="3" fontId="4" fillId="0" borderId="6" xfId="0" applyNumberFormat="1" applyFont="1" applyBorder="1" applyAlignment="1" applyProtection="1">
      <alignment horizontal="right" vertical="center"/>
      <protection locked="0"/>
    </xf>
    <xf numFmtId="164" fontId="4" fillId="0" borderId="6" xfId="1" applyNumberFormat="1" applyFont="1" applyBorder="1" applyAlignment="1" applyProtection="1">
      <alignment horizontal="right" vertical="center"/>
      <protection locked="0"/>
    </xf>
    <xf numFmtId="1" fontId="4" fillId="0" borderId="6" xfId="0" applyNumberFormat="1" applyFont="1" applyBorder="1" applyAlignment="1" applyProtection="1">
      <alignment horizontal="right" vertical="center"/>
      <protection locked="0"/>
    </xf>
    <xf numFmtId="2" fontId="13" fillId="0" borderId="36" xfId="0" applyNumberFormat="1" applyFont="1" applyBorder="1" applyAlignment="1">
      <alignment horizontal="right"/>
    </xf>
    <xf numFmtId="0" fontId="12" fillId="0" borderId="6" xfId="0" applyFont="1" applyBorder="1" applyAlignment="1">
      <alignment horizontal="left" vertical="center"/>
    </xf>
    <xf numFmtId="164" fontId="13" fillId="0" borderId="36" xfId="1" applyNumberFormat="1" applyFont="1" applyBorder="1" applyAlignment="1">
      <alignment horizontal="right"/>
    </xf>
    <xf numFmtId="0" fontId="15" fillId="0" borderId="6" xfId="0" applyFont="1" applyBorder="1" applyAlignment="1">
      <alignment horizontal="center" vertical="center" wrapText="1"/>
    </xf>
    <xf numFmtId="1" fontId="15" fillId="2" borderId="6" xfId="0" applyNumberFormat="1" applyFont="1" applyFill="1" applyBorder="1" applyAlignment="1">
      <alignment horizontal="center" vertical="center" wrapText="1"/>
    </xf>
    <xf numFmtId="4" fontId="13" fillId="0" borderId="0" xfId="0" applyNumberFormat="1" applyFont="1"/>
    <xf numFmtId="164" fontId="10" fillId="0" borderId="36" xfId="1" applyNumberFormat="1" applyFont="1" applyBorder="1" applyAlignment="1">
      <alignment horizontal="right"/>
    </xf>
    <xf numFmtId="2" fontId="10" fillId="0" borderId="36" xfId="1" applyNumberFormat="1" applyFont="1" applyBorder="1" applyAlignment="1">
      <alignment horizontal="right"/>
    </xf>
    <xf numFmtId="2" fontId="7" fillId="0" borderId="6" xfId="1" applyNumberFormat="1" applyFont="1" applyBorder="1" applyAlignment="1" applyProtection="1">
      <alignment horizontal="right" vertical="center"/>
      <protection locked="0"/>
    </xf>
    <xf numFmtId="0" fontId="16" fillId="2" borderId="6" xfId="0" quotePrefix="1" applyFont="1" applyFill="1" applyBorder="1" applyAlignment="1">
      <alignment horizontal="left" vertical="center"/>
    </xf>
    <xf numFmtId="0" fontId="16" fillId="2" borderId="6" xfId="0" applyFont="1" applyFill="1" applyBorder="1" applyAlignment="1">
      <alignment horizontal="left" vertical="center"/>
    </xf>
    <xf numFmtId="1" fontId="17" fillId="0" borderId="6" xfId="0" applyNumberFormat="1" applyFont="1" applyBorder="1" applyAlignment="1">
      <alignment horizontal="center" vertical="center"/>
    </xf>
    <xf numFmtId="1" fontId="13" fillId="0" borderId="36" xfId="0" applyNumberFormat="1" applyFont="1" applyBorder="1" applyAlignment="1">
      <alignment horizontal="right"/>
    </xf>
    <xf numFmtId="0" fontId="13" fillId="0" borderId="6" xfId="0" applyFont="1" applyBorder="1" applyAlignment="1">
      <alignment horizontal="left"/>
    </xf>
    <xf numFmtId="43" fontId="13" fillId="0" borderId="6" xfId="0" applyNumberFormat="1" applyFont="1" applyBorder="1" applyAlignment="1">
      <alignment vertical="center" wrapText="1"/>
    </xf>
    <xf numFmtId="0" fontId="16" fillId="2" borderId="6" xfId="0" applyFont="1" applyFill="1" applyBorder="1" applyAlignment="1">
      <alignment vertical="center"/>
    </xf>
    <xf numFmtId="164" fontId="13" fillId="0" borderId="36" xfId="1" applyNumberFormat="1" applyFont="1" applyBorder="1" applyAlignment="1">
      <alignment horizontal="center" vertical="center"/>
    </xf>
    <xf numFmtId="1" fontId="19" fillId="0" borderId="6" xfId="6" applyNumberFormat="1" applyFont="1" applyBorder="1" applyAlignment="1">
      <alignment horizontal="center" vertical="center" wrapText="1"/>
    </xf>
    <xf numFmtId="0" fontId="19" fillId="0" borderId="6" xfId="6" applyFont="1" applyBorder="1" applyAlignment="1">
      <alignment horizontal="center" vertical="center" wrapText="1"/>
    </xf>
    <xf numFmtId="44" fontId="13" fillId="0" borderId="36" xfId="7" applyFont="1" applyBorder="1" applyAlignment="1">
      <alignment horizontal="center" vertical="center"/>
    </xf>
    <xf numFmtId="44" fontId="4" fillId="0" borderId="6" xfId="7" applyFont="1" applyBorder="1" applyAlignment="1" applyProtection="1">
      <alignment horizontal="right" vertical="center"/>
      <protection locked="0"/>
    </xf>
    <xf numFmtId="0" fontId="20" fillId="2" borderId="6" xfId="0" applyFont="1" applyFill="1" applyBorder="1" applyAlignment="1">
      <alignment horizontal="center" vertical="center"/>
    </xf>
    <xf numFmtId="1" fontId="13" fillId="0" borderId="6" xfId="1" quotePrefix="1" applyNumberFormat="1" applyFont="1" applyFill="1" applyBorder="1" applyAlignment="1" applyProtection="1">
      <alignment horizontal="left" vertical="center"/>
      <protection locked="0"/>
    </xf>
    <xf numFmtId="43" fontId="13" fillId="0" borderId="6" xfId="1" applyFont="1" applyBorder="1" applyAlignment="1">
      <alignment horizontal="center" vertical="center"/>
    </xf>
    <xf numFmtId="0" fontId="22" fillId="0" borderId="0" xfId="0" applyFont="1" applyAlignment="1">
      <alignment vertical="center" wrapText="1"/>
    </xf>
    <xf numFmtId="2" fontId="13" fillId="0" borderId="36" xfId="0" applyNumberFormat="1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21" fillId="0" borderId="6" xfId="0" quotePrefix="1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1" fontId="10" fillId="0" borderId="6" xfId="1" quotePrefix="1" applyNumberFormat="1" applyFont="1" applyFill="1" applyBorder="1" applyAlignment="1" applyProtection="1">
      <alignment horizontal="left" vertical="center"/>
      <protection locked="0"/>
    </xf>
    <xf numFmtId="0" fontId="3" fillId="0" borderId="38" xfId="0" applyFont="1" applyBorder="1" applyAlignment="1">
      <alignment horizontal="center" vertical="center"/>
    </xf>
    <xf numFmtId="1" fontId="10" fillId="0" borderId="6" xfId="1" quotePrefix="1" applyNumberFormat="1" applyFont="1" applyFill="1" applyBorder="1" applyAlignment="1" applyProtection="1">
      <alignment horizontal="center" vertical="center"/>
      <protection locked="0"/>
    </xf>
    <xf numFmtId="44" fontId="13" fillId="0" borderId="6" xfId="7" applyFont="1" applyBorder="1" applyAlignment="1">
      <alignment horizontal="center" vertical="center"/>
    </xf>
    <xf numFmtId="43" fontId="4" fillId="0" borderId="6" xfId="1" applyFont="1" applyBorder="1" applyAlignment="1" applyProtection="1">
      <alignment horizontal="right" vertical="center"/>
      <protection locked="0"/>
    </xf>
    <xf numFmtId="43" fontId="13" fillId="0" borderId="36" xfId="1" applyFont="1" applyBorder="1" applyAlignment="1">
      <alignment horizontal="center" vertical="center"/>
    </xf>
    <xf numFmtId="0" fontId="4" fillId="0" borderId="0" xfId="0" applyFont="1" applyAlignment="1" applyProtection="1">
      <alignment wrapText="1"/>
      <protection locked="0"/>
    </xf>
    <xf numFmtId="0" fontId="0" fillId="0" borderId="0" xfId="0" applyAlignment="1">
      <alignment horizontal="left"/>
    </xf>
    <xf numFmtId="0" fontId="0" fillId="0" borderId="6" xfId="0" applyBorder="1" applyAlignment="1">
      <alignment horizontal="left" vertical="center" wrapText="1"/>
    </xf>
    <xf numFmtId="0" fontId="4" fillId="2" borderId="6" xfId="0" applyFont="1" applyFill="1" applyBorder="1" applyAlignment="1">
      <alignment vertical="center"/>
    </xf>
    <xf numFmtId="0" fontId="23" fillId="0" borderId="6" xfId="0" quotePrefix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43" fontId="4" fillId="0" borderId="6" xfId="1" applyFont="1" applyBorder="1" applyAlignment="1">
      <alignment horizontal="center" vertical="center"/>
    </xf>
    <xf numFmtId="0" fontId="4" fillId="0" borderId="0" xfId="0" applyFont="1"/>
    <xf numFmtId="0" fontId="24" fillId="2" borderId="6" xfId="0" applyFont="1" applyFill="1" applyBorder="1" applyAlignment="1">
      <alignment horizontal="center" vertical="center"/>
    </xf>
    <xf numFmtId="43" fontId="4" fillId="0" borderId="36" xfId="1" applyFont="1" applyBorder="1" applyAlignment="1">
      <alignment horizontal="center" vertical="center"/>
    </xf>
    <xf numFmtId="1" fontId="4" fillId="0" borderId="6" xfId="1" quotePrefix="1" applyNumberFormat="1" applyFont="1" applyFill="1" applyBorder="1" applyAlignment="1" applyProtection="1">
      <alignment horizontal="center" vertical="center"/>
      <protection locked="0"/>
    </xf>
    <xf numFmtId="1" fontId="13" fillId="0" borderId="6" xfId="1" quotePrefix="1" applyNumberFormat="1" applyFont="1" applyFill="1" applyBorder="1" applyAlignment="1" applyProtection="1">
      <alignment horizontal="center" vertical="center"/>
      <protection locked="0"/>
    </xf>
    <xf numFmtId="0" fontId="13" fillId="0" borderId="6" xfId="0" applyFont="1" applyBorder="1" applyAlignment="1">
      <alignment horizontal="left" vertical="center" wrapText="1"/>
    </xf>
    <xf numFmtId="0" fontId="13" fillId="2" borderId="6" xfId="0" applyFont="1" applyFill="1" applyBorder="1" applyAlignment="1">
      <alignment vertical="center"/>
    </xf>
    <xf numFmtId="0" fontId="13" fillId="0" borderId="0" xfId="0" applyFont="1" applyAlignment="1">
      <alignment horizontal="left"/>
    </xf>
    <xf numFmtId="0" fontId="13" fillId="0" borderId="6" xfId="0" quotePrefix="1" applyFont="1" applyBorder="1" applyAlignment="1">
      <alignment horizontal="center" vertical="center"/>
    </xf>
    <xf numFmtId="12" fontId="21" fillId="0" borderId="6" xfId="0" quotePrefix="1" applyNumberFormat="1" applyFont="1" applyBorder="1" applyAlignment="1">
      <alignment horizontal="center" vertical="center"/>
    </xf>
    <xf numFmtId="0" fontId="16" fillId="2" borderId="6" xfId="0" applyFont="1" applyFill="1" applyBorder="1" applyAlignment="1">
      <alignment horizontal="center" vertical="center"/>
    </xf>
    <xf numFmtId="10" fontId="13" fillId="0" borderId="0" xfId="7" applyNumberFormat="1" applyFont="1"/>
    <xf numFmtId="12" fontId="13" fillId="0" borderId="6" xfId="1" quotePrefix="1" applyNumberFormat="1" applyFont="1" applyFill="1" applyBorder="1" applyAlignment="1" applyProtection="1">
      <alignment horizontal="center" vertical="center"/>
      <protection locked="0"/>
    </xf>
    <xf numFmtId="12" fontId="13" fillId="0" borderId="6" xfId="0" applyNumberFormat="1" applyFont="1" applyBorder="1" applyAlignment="1">
      <alignment horizontal="center" vertical="center"/>
    </xf>
    <xf numFmtId="12" fontId="22" fillId="0" borderId="6" xfId="0" quotePrefix="1" applyNumberFormat="1" applyFont="1" applyBorder="1" applyAlignment="1">
      <alignment horizontal="center" vertical="center"/>
    </xf>
    <xf numFmtId="0" fontId="13" fillId="0" borderId="6" xfId="4" applyFont="1" applyFill="1" applyBorder="1" applyAlignment="1" applyProtection="1">
      <alignment horizontal="left" vertical="center" wrapText="1"/>
      <protection locked="0"/>
    </xf>
    <xf numFmtId="1" fontId="13" fillId="0" borderId="6" xfId="4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Border="1" applyAlignment="1">
      <alignment horizontal="left" vertical="center" wrapText="1"/>
    </xf>
    <xf numFmtId="0" fontId="13" fillId="0" borderId="0" xfId="0" applyFont="1" applyBorder="1"/>
    <xf numFmtId="8" fontId="0" fillId="0" borderId="0" xfId="0" applyNumberFormat="1" applyBorder="1" applyAlignment="1">
      <alignment horizontal="left"/>
    </xf>
    <xf numFmtId="0" fontId="1" fillId="0" borderId="6" xfId="4" applyFont="1" applyFill="1" applyBorder="1" applyAlignment="1" applyProtection="1">
      <alignment horizontal="left" vertical="center" wrapText="1"/>
      <protection locked="0"/>
    </xf>
    <xf numFmtId="0" fontId="13" fillId="0" borderId="6" xfId="0" quotePrefix="1" applyFont="1" applyFill="1" applyBorder="1" applyAlignment="1" applyProtection="1">
      <alignment horizontal="center" vertical="center"/>
      <protection locked="0"/>
    </xf>
    <xf numFmtId="0" fontId="3" fillId="0" borderId="39" xfId="0" applyFont="1" applyBorder="1" applyAlignment="1">
      <alignment horizontal="center" vertical="center"/>
    </xf>
    <xf numFmtId="0" fontId="6" fillId="0" borderId="0" xfId="0" applyFont="1" applyAlignment="1" applyProtection="1">
      <alignment horizontal="left" vertical="top" wrapText="1"/>
      <protection locked="0"/>
    </xf>
    <xf numFmtId="0" fontId="7" fillId="0" borderId="20" xfId="0" applyFont="1" applyBorder="1" applyAlignment="1" applyProtection="1">
      <alignment horizontal="center" vertical="center"/>
      <protection locked="0"/>
    </xf>
    <xf numFmtId="0" fontId="7" fillId="0" borderId="24" xfId="0" applyFont="1" applyBorder="1" applyAlignment="1" applyProtection="1">
      <alignment horizontal="center" vertical="center"/>
      <protection locked="0"/>
    </xf>
    <xf numFmtId="0" fontId="7" fillId="0" borderId="21" xfId="0" applyFont="1" applyBorder="1" applyAlignment="1" applyProtection="1">
      <alignment horizontal="center" vertical="center"/>
      <protection locked="0"/>
    </xf>
    <xf numFmtId="0" fontId="7" fillId="0" borderId="15" xfId="0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0" fontId="7" fillId="0" borderId="22" xfId="0" applyFont="1" applyBorder="1" applyAlignment="1" applyProtection="1">
      <alignment horizontal="center" vertical="center"/>
      <protection locked="0"/>
    </xf>
    <xf numFmtId="0" fontId="7" fillId="0" borderId="25" xfId="0" applyFont="1" applyBorder="1" applyAlignment="1" applyProtection="1">
      <alignment horizontal="center" vertical="center"/>
      <protection locked="0"/>
    </xf>
    <xf numFmtId="0" fontId="7" fillId="0" borderId="23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4" xfId="0" applyFont="1" applyBorder="1" applyAlignment="1" applyProtection="1">
      <alignment horizontal="center"/>
      <protection locked="0"/>
    </xf>
    <xf numFmtId="0" fontId="6" fillId="0" borderId="8" xfId="0" applyFont="1" applyBorder="1" applyAlignment="1" applyProtection="1">
      <alignment horizontal="center"/>
      <protection locked="0"/>
    </xf>
    <xf numFmtId="0" fontId="6" fillId="0" borderId="13" xfId="0" applyFont="1" applyBorder="1" applyAlignment="1" applyProtection="1">
      <alignment horizontal="center"/>
      <protection locked="0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4" fillId="0" borderId="19" xfId="0" applyFont="1" applyBorder="1" applyAlignment="1" applyProtection="1">
      <alignment horizontal="left" vertical="center" wrapText="1"/>
      <protection locked="0"/>
    </xf>
    <xf numFmtId="0" fontId="4" fillId="0" borderId="18" xfId="0" applyFont="1" applyBorder="1" applyAlignment="1" applyProtection="1">
      <alignment horizontal="left" vertical="center" wrapText="1"/>
      <protection locked="0"/>
    </xf>
    <xf numFmtId="0" fontId="2" fillId="0" borderId="0" xfId="0" applyFont="1" applyAlignment="1">
      <alignment horizontal="center" vertical="center"/>
    </xf>
    <xf numFmtId="0" fontId="3" fillId="0" borderId="0" xfId="0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horizontal="center" vertical="top" wrapText="1"/>
      <protection locked="0"/>
    </xf>
    <xf numFmtId="0" fontId="6" fillId="0" borderId="8" xfId="0" applyFont="1" applyBorder="1" applyAlignment="1" applyProtection="1">
      <alignment horizontal="left" vertical="top" wrapText="1"/>
      <protection locked="0"/>
    </xf>
    <xf numFmtId="0" fontId="4" fillId="0" borderId="6" xfId="0" applyFont="1" applyBorder="1" applyAlignment="1" applyProtection="1">
      <alignment horizontal="left" vertical="center" wrapText="1"/>
      <protection locked="0"/>
    </xf>
    <xf numFmtId="0" fontId="6" fillId="0" borderId="6" xfId="0" applyFont="1" applyBorder="1" applyAlignment="1">
      <alignment horizontal="center" vertical="center"/>
    </xf>
    <xf numFmtId="0" fontId="7" fillId="0" borderId="6" xfId="0" applyFont="1" applyBorder="1" applyAlignment="1" applyProtection="1">
      <alignment horizontal="center" vertical="center"/>
      <protection locked="0"/>
    </xf>
    <xf numFmtId="0" fontId="6" fillId="0" borderId="28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6" xfId="0" applyFont="1" applyBorder="1" applyAlignment="1" applyProtection="1">
      <alignment horizontal="left" vertical="top" wrapText="1"/>
      <protection locked="0"/>
    </xf>
    <xf numFmtId="0" fontId="3" fillId="0" borderId="0" xfId="0" applyFont="1" applyAlignment="1">
      <alignment horizontal="center" vertical="center"/>
    </xf>
    <xf numFmtId="0" fontId="6" fillId="0" borderId="0" xfId="0" applyFont="1" applyAlignment="1" applyProtection="1">
      <alignment horizontal="center" vertical="top" wrapText="1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4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16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4" fillId="0" borderId="25" xfId="0" applyFont="1" applyBorder="1" applyAlignment="1" applyProtection="1">
      <alignment horizontal="center" vertical="center"/>
      <protection locked="0"/>
    </xf>
    <xf numFmtId="0" fontId="4" fillId="0" borderId="23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4" xfId="0" applyFont="1" applyBorder="1" applyAlignment="1" applyProtection="1">
      <alignment horizontal="center"/>
      <protection locked="0"/>
    </xf>
    <xf numFmtId="0" fontId="3" fillId="0" borderId="8" xfId="0" applyFont="1" applyBorder="1" applyAlignment="1" applyProtection="1">
      <alignment horizontal="center"/>
      <protection locked="0"/>
    </xf>
    <xf numFmtId="0" fontId="3" fillId="0" borderId="13" xfId="0" applyFont="1" applyBorder="1" applyAlignment="1" applyProtection="1">
      <alignment horizontal="center"/>
      <protection locked="0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top" wrapText="1"/>
      <protection locked="0"/>
    </xf>
    <xf numFmtId="0" fontId="3" fillId="0" borderId="8" xfId="0" applyFont="1" applyBorder="1" applyAlignment="1" applyProtection="1">
      <alignment horizontal="left" vertical="top" wrapText="1"/>
      <protection locked="0"/>
    </xf>
  </cellXfs>
  <cellStyles count="8">
    <cellStyle name="Comma" xfId="1" builtinId="3"/>
    <cellStyle name="Comma 2" xfId="5"/>
    <cellStyle name="Currency" xfId="7" builtinId="4"/>
    <cellStyle name="Normal" xfId="0" builtinId="0"/>
    <cellStyle name="Normal 2" xfId="4"/>
    <cellStyle name="Normal 2 10" xfId="2"/>
    <cellStyle name="Normal 24 3" xfId="6"/>
    <cellStyle name="Normal 55" xfId="3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 txBox="1"/>
      </xdr:nvSpPr>
      <xdr:spPr>
        <a:xfrm>
          <a:off x="0" y="5438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 txBox="1"/>
      </xdr:nvSpPr>
      <xdr:spPr>
        <a:xfrm>
          <a:off x="0" y="5438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 txBox="1"/>
      </xdr:nvSpPr>
      <xdr:spPr>
        <a:xfrm>
          <a:off x="3943350" y="5438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 txBox="1"/>
      </xdr:nvSpPr>
      <xdr:spPr>
        <a:xfrm>
          <a:off x="7734300" y="5438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0</xdr:col>
      <xdr:colOff>0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 txBox="1"/>
      </xdr:nvSpPr>
      <xdr:spPr>
        <a:xfrm>
          <a:off x="11115675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781051</xdr:colOff>
      <xdr:row>0</xdr:row>
      <xdr:rowOff>0</xdr:rowOff>
    </xdr:from>
    <xdr:to>
      <xdr:col>13</xdr:col>
      <xdr:colOff>914400</xdr:colOff>
      <xdr:row>3</xdr:row>
      <xdr:rowOff>28575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592051" y="0"/>
          <a:ext cx="981074" cy="600075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 txBox="1"/>
      </xdr:nvSpPr>
      <xdr:spPr>
        <a:xfrm>
          <a:off x="0" y="5438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 txBox="1"/>
      </xdr:nvSpPr>
      <xdr:spPr>
        <a:xfrm>
          <a:off x="0" y="5438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 txBox="1"/>
      </xdr:nvSpPr>
      <xdr:spPr>
        <a:xfrm>
          <a:off x="3943350" y="5438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 txBox="1"/>
      </xdr:nvSpPr>
      <xdr:spPr>
        <a:xfrm>
          <a:off x="7734300" y="5438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0</xdr:col>
      <xdr:colOff>0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 txBox="1"/>
      </xdr:nvSpPr>
      <xdr:spPr>
        <a:xfrm>
          <a:off x="11115675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 txBox="1"/>
      </xdr:nvSpPr>
      <xdr:spPr>
        <a:xfrm>
          <a:off x="0" y="5438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 txBox="1"/>
      </xdr:nvSpPr>
      <xdr:spPr>
        <a:xfrm>
          <a:off x="0" y="5438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 txBox="1"/>
      </xdr:nvSpPr>
      <xdr:spPr>
        <a:xfrm>
          <a:off x="3943350" y="5438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 txBox="1"/>
      </xdr:nvSpPr>
      <xdr:spPr>
        <a:xfrm>
          <a:off x="7734300" y="5438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0</xdr:col>
      <xdr:colOff>0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 txBox="1"/>
      </xdr:nvSpPr>
      <xdr:spPr>
        <a:xfrm>
          <a:off x="11115675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 txBox="1"/>
      </xdr:nvSpPr>
      <xdr:spPr>
        <a:xfrm>
          <a:off x="0" y="5438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 txBox="1"/>
      </xdr:nvSpPr>
      <xdr:spPr>
        <a:xfrm>
          <a:off x="0" y="5438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 txBox="1"/>
      </xdr:nvSpPr>
      <xdr:spPr>
        <a:xfrm>
          <a:off x="3943350" y="5438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 txBox="1"/>
      </xdr:nvSpPr>
      <xdr:spPr>
        <a:xfrm>
          <a:off x="7734300" y="5438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0</xdr:col>
      <xdr:colOff>0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 txBox="1"/>
      </xdr:nvSpPr>
      <xdr:spPr>
        <a:xfrm>
          <a:off x="11115675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10</xdr:row>
      <xdr:rowOff>219075</xdr:rowOff>
    </xdr:from>
    <xdr:ext cx="2019299" cy="1381125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1800-000002000000}"/>
            </a:ext>
          </a:extLst>
        </xdr:cNvPr>
        <xdr:cNvSpPr txBox="1"/>
      </xdr:nvSpPr>
      <xdr:spPr>
        <a:xfrm>
          <a:off x="0" y="5934075"/>
          <a:ext cx="2019299" cy="13811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10</xdr:row>
      <xdr:rowOff>66676</xdr:rowOff>
    </xdr:from>
    <xdr:ext cx="2019299" cy="139065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1800-000003000000}"/>
            </a:ext>
          </a:extLst>
        </xdr:cNvPr>
        <xdr:cNvSpPr txBox="1"/>
      </xdr:nvSpPr>
      <xdr:spPr>
        <a:xfrm>
          <a:off x="0" y="5781676"/>
          <a:ext cx="2019299" cy="1390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twoCellAnchor editAs="oneCell">
    <xdr:from>
      <xdr:col>12</xdr:col>
      <xdr:colOff>676276</xdr:colOff>
      <xdr:row>0</xdr:row>
      <xdr:rowOff>133350</xdr:rowOff>
    </xdr:from>
    <xdr:to>
      <xdr:col>13</xdr:col>
      <xdr:colOff>809625</xdr:colOff>
      <xdr:row>2</xdr:row>
      <xdr:rowOff>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18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63626" y="133350"/>
          <a:ext cx="981074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228600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0000000-0008-0000-18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1912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3</xdr:col>
      <xdr:colOff>1190625</xdr:colOff>
      <xdr:row>9</xdr:row>
      <xdr:rowOff>381001</xdr:rowOff>
    </xdr:from>
    <xdr:ext cx="2019299" cy="1762124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00000-0008-0000-1800-00000B000000}"/>
            </a:ext>
          </a:extLst>
        </xdr:cNvPr>
        <xdr:cNvSpPr txBox="1"/>
      </xdr:nvSpPr>
      <xdr:spPr>
        <a:xfrm>
          <a:off x="3943350" y="5695951"/>
          <a:ext cx="2019299" cy="17621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10</xdr:col>
      <xdr:colOff>733425</xdr:colOff>
      <xdr:row>10</xdr:row>
      <xdr:rowOff>57150</xdr:rowOff>
    </xdr:from>
    <xdr:ext cx="2019299" cy="1476376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0000000-0008-0000-1800-00000D000000}"/>
            </a:ext>
          </a:extLst>
        </xdr:cNvPr>
        <xdr:cNvSpPr txBox="1"/>
      </xdr:nvSpPr>
      <xdr:spPr>
        <a:xfrm>
          <a:off x="12392025" y="6096000"/>
          <a:ext cx="2019299" cy="14763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xmlns="" id="{00000000-0008-0000-1800-00001B000000}"/>
            </a:ext>
          </a:extLst>
        </xdr:cNvPr>
        <xdr:cNvSpPr txBox="1"/>
      </xdr:nvSpPr>
      <xdr:spPr>
        <a:xfrm>
          <a:off x="897255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xmlns="" id="{00000000-0008-0000-1800-000022000000}"/>
            </a:ext>
          </a:extLst>
        </xdr:cNvPr>
        <xdr:cNvSpPr txBox="1"/>
      </xdr:nvSpPr>
      <xdr:spPr>
        <a:xfrm>
          <a:off x="897255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xmlns="" id="{00000000-0008-0000-1800-000027000000}"/>
            </a:ext>
          </a:extLst>
        </xdr:cNvPr>
        <xdr:cNvSpPr txBox="1"/>
      </xdr:nvSpPr>
      <xdr:spPr>
        <a:xfrm>
          <a:off x="897255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1900-000002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1900-000003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1900-000004000000}"/>
            </a:ext>
          </a:extLst>
        </xdr:cNvPr>
        <xdr:cNvSpPr txBox="1"/>
      </xdr:nvSpPr>
      <xdr:spPr>
        <a:xfrm>
          <a:off x="394335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1900-000005000000}"/>
            </a:ext>
          </a:extLst>
        </xdr:cNvPr>
        <xdr:cNvSpPr txBox="1"/>
      </xdr:nvSpPr>
      <xdr:spPr>
        <a:xfrm>
          <a:off x="773430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1900-000006000000}"/>
            </a:ext>
          </a:extLst>
        </xdr:cNvPr>
        <xdr:cNvSpPr txBox="1"/>
      </xdr:nvSpPr>
      <xdr:spPr>
        <a:xfrm>
          <a:off x="11153775" y="4981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809626</xdr:colOff>
      <xdr:row>0</xdr:row>
      <xdr:rowOff>1</xdr:rowOff>
    </xdr:from>
    <xdr:to>
      <xdr:col>13</xdr:col>
      <xdr:colOff>942975</xdr:colOff>
      <xdr:row>1</xdr:row>
      <xdr:rowOff>238125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19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658726" y="1"/>
          <a:ext cx="981074" cy="638174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190500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0000000-0008-0000-19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58102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1900-000009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000000-0008-0000-1900-00000A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00000-0008-0000-1900-00000B000000}"/>
            </a:ext>
          </a:extLst>
        </xdr:cNvPr>
        <xdr:cNvSpPr txBox="1"/>
      </xdr:nvSpPr>
      <xdr:spPr>
        <a:xfrm>
          <a:off x="394335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1900-00000C000000}"/>
            </a:ext>
          </a:extLst>
        </xdr:cNvPr>
        <xdr:cNvSpPr txBox="1"/>
      </xdr:nvSpPr>
      <xdr:spPr>
        <a:xfrm>
          <a:off x="773430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0000000-0008-0000-1900-00000D000000}"/>
            </a:ext>
          </a:extLst>
        </xdr:cNvPr>
        <xdr:cNvSpPr txBox="1"/>
      </xdr:nvSpPr>
      <xdr:spPr>
        <a:xfrm>
          <a:off x="11153775" y="4981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00000000-0008-0000-1900-00000E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0000000-0008-0000-1900-00000F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0000000-0008-0000-1900-000010000000}"/>
            </a:ext>
          </a:extLst>
        </xdr:cNvPr>
        <xdr:cNvSpPr txBox="1"/>
      </xdr:nvSpPr>
      <xdr:spPr>
        <a:xfrm>
          <a:off x="394335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0000000-0008-0000-1900-000011000000}"/>
            </a:ext>
          </a:extLst>
        </xdr:cNvPr>
        <xdr:cNvSpPr txBox="1"/>
      </xdr:nvSpPr>
      <xdr:spPr>
        <a:xfrm>
          <a:off x="773430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0000000-0008-0000-1900-000012000000}"/>
            </a:ext>
          </a:extLst>
        </xdr:cNvPr>
        <xdr:cNvSpPr txBox="1"/>
      </xdr:nvSpPr>
      <xdr:spPr>
        <a:xfrm>
          <a:off x="11153775" y="4981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00000000-0008-0000-1900-000013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0000000-0008-0000-1900-000014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0000000-0008-0000-1900-000015000000}"/>
            </a:ext>
          </a:extLst>
        </xdr:cNvPr>
        <xdr:cNvSpPr txBox="1"/>
      </xdr:nvSpPr>
      <xdr:spPr>
        <a:xfrm>
          <a:off x="394335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0000000-0008-0000-1900-000016000000}"/>
            </a:ext>
          </a:extLst>
        </xdr:cNvPr>
        <xdr:cNvSpPr txBox="1"/>
      </xdr:nvSpPr>
      <xdr:spPr>
        <a:xfrm>
          <a:off x="773430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0000000-0008-0000-1900-000017000000}"/>
            </a:ext>
          </a:extLst>
        </xdr:cNvPr>
        <xdr:cNvSpPr txBox="1"/>
      </xdr:nvSpPr>
      <xdr:spPr>
        <a:xfrm>
          <a:off x="11153775" y="4981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1A00-000002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1A00-000003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1A00-000004000000}"/>
            </a:ext>
          </a:extLst>
        </xdr:cNvPr>
        <xdr:cNvSpPr txBox="1"/>
      </xdr:nvSpPr>
      <xdr:spPr>
        <a:xfrm>
          <a:off x="394335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1A00-000005000000}"/>
            </a:ext>
          </a:extLst>
        </xdr:cNvPr>
        <xdr:cNvSpPr txBox="1"/>
      </xdr:nvSpPr>
      <xdr:spPr>
        <a:xfrm>
          <a:off x="773430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1A00-000006000000}"/>
            </a:ext>
          </a:extLst>
        </xdr:cNvPr>
        <xdr:cNvSpPr txBox="1"/>
      </xdr:nvSpPr>
      <xdr:spPr>
        <a:xfrm>
          <a:off x="11115675" y="4981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809626</xdr:colOff>
      <xdr:row>0</xdr:row>
      <xdr:rowOff>1</xdr:rowOff>
    </xdr:from>
    <xdr:to>
      <xdr:col>13</xdr:col>
      <xdr:colOff>942975</xdr:colOff>
      <xdr:row>2</xdr:row>
      <xdr:rowOff>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1A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34926" y="1"/>
          <a:ext cx="981074" cy="66674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161926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0000000-0008-0000-1A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342898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1A00-000009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000000-0008-0000-1A00-00000A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00000-0008-0000-1A00-00000B000000}"/>
            </a:ext>
          </a:extLst>
        </xdr:cNvPr>
        <xdr:cNvSpPr txBox="1"/>
      </xdr:nvSpPr>
      <xdr:spPr>
        <a:xfrm>
          <a:off x="394335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1A00-00000C000000}"/>
            </a:ext>
          </a:extLst>
        </xdr:cNvPr>
        <xdr:cNvSpPr txBox="1"/>
      </xdr:nvSpPr>
      <xdr:spPr>
        <a:xfrm>
          <a:off x="773430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0000000-0008-0000-1A00-00000D000000}"/>
            </a:ext>
          </a:extLst>
        </xdr:cNvPr>
        <xdr:cNvSpPr txBox="1"/>
      </xdr:nvSpPr>
      <xdr:spPr>
        <a:xfrm>
          <a:off x="11115675" y="4981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00000000-0008-0000-1A00-00000E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0000000-0008-0000-1A00-00000F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0000000-0008-0000-1A00-000010000000}"/>
            </a:ext>
          </a:extLst>
        </xdr:cNvPr>
        <xdr:cNvSpPr txBox="1"/>
      </xdr:nvSpPr>
      <xdr:spPr>
        <a:xfrm>
          <a:off x="394335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0000000-0008-0000-1A00-000011000000}"/>
            </a:ext>
          </a:extLst>
        </xdr:cNvPr>
        <xdr:cNvSpPr txBox="1"/>
      </xdr:nvSpPr>
      <xdr:spPr>
        <a:xfrm>
          <a:off x="773430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0000000-0008-0000-1A00-000012000000}"/>
            </a:ext>
          </a:extLst>
        </xdr:cNvPr>
        <xdr:cNvSpPr txBox="1"/>
      </xdr:nvSpPr>
      <xdr:spPr>
        <a:xfrm>
          <a:off x="11115675" y="4981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00000000-0008-0000-1A00-000013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0000000-0008-0000-1A00-000014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0000000-0008-0000-1A00-000015000000}"/>
            </a:ext>
          </a:extLst>
        </xdr:cNvPr>
        <xdr:cNvSpPr txBox="1"/>
      </xdr:nvSpPr>
      <xdr:spPr>
        <a:xfrm>
          <a:off x="394335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0000000-0008-0000-1A00-000016000000}"/>
            </a:ext>
          </a:extLst>
        </xdr:cNvPr>
        <xdr:cNvSpPr txBox="1"/>
      </xdr:nvSpPr>
      <xdr:spPr>
        <a:xfrm>
          <a:off x="773430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0000000-0008-0000-1A00-000017000000}"/>
            </a:ext>
          </a:extLst>
        </xdr:cNvPr>
        <xdr:cNvSpPr txBox="1"/>
      </xdr:nvSpPr>
      <xdr:spPr>
        <a:xfrm>
          <a:off x="11115675" y="4981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1B00-000002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1B00-000003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1B00-000004000000}"/>
            </a:ext>
          </a:extLst>
        </xdr:cNvPr>
        <xdr:cNvSpPr txBox="1"/>
      </xdr:nvSpPr>
      <xdr:spPr>
        <a:xfrm>
          <a:off x="394335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1B00-000005000000}"/>
            </a:ext>
          </a:extLst>
        </xdr:cNvPr>
        <xdr:cNvSpPr txBox="1"/>
      </xdr:nvSpPr>
      <xdr:spPr>
        <a:xfrm>
          <a:off x="773430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1B00-000006000000}"/>
            </a:ext>
          </a:extLst>
        </xdr:cNvPr>
        <xdr:cNvSpPr txBox="1"/>
      </xdr:nvSpPr>
      <xdr:spPr>
        <a:xfrm>
          <a:off x="11115675" y="4981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809626</xdr:colOff>
      <xdr:row>0</xdr:row>
      <xdr:rowOff>1</xdr:rowOff>
    </xdr:from>
    <xdr:to>
      <xdr:col>13</xdr:col>
      <xdr:colOff>942975</xdr:colOff>
      <xdr:row>3</xdr:row>
      <xdr:rowOff>76200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1B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620626" y="1"/>
          <a:ext cx="981074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161926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0000000-0008-0000-1B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342898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1B00-000009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000000-0008-0000-1B00-00000A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00000-0008-0000-1B00-00000B000000}"/>
            </a:ext>
          </a:extLst>
        </xdr:cNvPr>
        <xdr:cNvSpPr txBox="1"/>
      </xdr:nvSpPr>
      <xdr:spPr>
        <a:xfrm>
          <a:off x="394335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1B00-00000C000000}"/>
            </a:ext>
          </a:extLst>
        </xdr:cNvPr>
        <xdr:cNvSpPr txBox="1"/>
      </xdr:nvSpPr>
      <xdr:spPr>
        <a:xfrm>
          <a:off x="773430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0000000-0008-0000-1B00-00000D000000}"/>
            </a:ext>
          </a:extLst>
        </xdr:cNvPr>
        <xdr:cNvSpPr txBox="1"/>
      </xdr:nvSpPr>
      <xdr:spPr>
        <a:xfrm>
          <a:off x="11115675" y="4981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00000000-0008-0000-1B00-00000E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0000000-0008-0000-1B00-00000F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0000000-0008-0000-1B00-000010000000}"/>
            </a:ext>
          </a:extLst>
        </xdr:cNvPr>
        <xdr:cNvSpPr txBox="1"/>
      </xdr:nvSpPr>
      <xdr:spPr>
        <a:xfrm>
          <a:off x="394335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0000000-0008-0000-1B00-000011000000}"/>
            </a:ext>
          </a:extLst>
        </xdr:cNvPr>
        <xdr:cNvSpPr txBox="1"/>
      </xdr:nvSpPr>
      <xdr:spPr>
        <a:xfrm>
          <a:off x="773430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0000000-0008-0000-1B00-000012000000}"/>
            </a:ext>
          </a:extLst>
        </xdr:cNvPr>
        <xdr:cNvSpPr txBox="1"/>
      </xdr:nvSpPr>
      <xdr:spPr>
        <a:xfrm>
          <a:off x="11115675" y="4981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00000000-0008-0000-1B00-000013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0000000-0008-0000-1B00-000014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0000000-0008-0000-1B00-000015000000}"/>
            </a:ext>
          </a:extLst>
        </xdr:cNvPr>
        <xdr:cNvSpPr txBox="1"/>
      </xdr:nvSpPr>
      <xdr:spPr>
        <a:xfrm>
          <a:off x="394335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0000000-0008-0000-1B00-000016000000}"/>
            </a:ext>
          </a:extLst>
        </xdr:cNvPr>
        <xdr:cNvSpPr txBox="1"/>
      </xdr:nvSpPr>
      <xdr:spPr>
        <a:xfrm>
          <a:off x="773430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0000000-0008-0000-1B00-000017000000}"/>
            </a:ext>
          </a:extLst>
        </xdr:cNvPr>
        <xdr:cNvSpPr txBox="1"/>
      </xdr:nvSpPr>
      <xdr:spPr>
        <a:xfrm>
          <a:off x="11115675" y="4981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1C00-000002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1C00-000003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1C00-000004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1C00-000005000000}"/>
            </a:ext>
          </a:extLst>
        </xdr:cNvPr>
        <xdr:cNvSpPr txBox="1"/>
      </xdr:nvSpPr>
      <xdr:spPr>
        <a:xfrm>
          <a:off x="773430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1C00-000006000000}"/>
            </a:ext>
          </a:extLst>
        </xdr:cNvPr>
        <xdr:cNvSpPr txBox="1"/>
      </xdr:nvSpPr>
      <xdr:spPr>
        <a:xfrm>
          <a:off x="11115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685800</xdr:colOff>
      <xdr:row>0</xdr:row>
      <xdr:rowOff>0</xdr:rowOff>
    </xdr:from>
    <xdr:to>
      <xdr:col>13</xdr:col>
      <xdr:colOff>904874</xdr:colOff>
      <xdr:row>2</xdr:row>
      <xdr:rowOff>28575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1C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611100" y="0"/>
          <a:ext cx="1066799" cy="695325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257175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0000000-0008-0000-1C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47697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1C00-000009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000000-0008-0000-1C00-00000A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00000-0008-0000-1C00-00000B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1C00-00000C000000}"/>
            </a:ext>
          </a:extLst>
        </xdr:cNvPr>
        <xdr:cNvSpPr txBox="1"/>
      </xdr:nvSpPr>
      <xdr:spPr>
        <a:xfrm>
          <a:off x="773430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0000000-0008-0000-1C00-00000D000000}"/>
            </a:ext>
          </a:extLst>
        </xdr:cNvPr>
        <xdr:cNvSpPr txBox="1"/>
      </xdr:nvSpPr>
      <xdr:spPr>
        <a:xfrm>
          <a:off x="11115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00000000-0008-0000-1C00-00000E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0000000-0008-0000-1C00-00000F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0000000-0008-0000-1C00-000010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0000000-0008-0000-1C00-000011000000}"/>
            </a:ext>
          </a:extLst>
        </xdr:cNvPr>
        <xdr:cNvSpPr txBox="1"/>
      </xdr:nvSpPr>
      <xdr:spPr>
        <a:xfrm>
          <a:off x="773430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0000000-0008-0000-1C00-000012000000}"/>
            </a:ext>
          </a:extLst>
        </xdr:cNvPr>
        <xdr:cNvSpPr txBox="1"/>
      </xdr:nvSpPr>
      <xdr:spPr>
        <a:xfrm>
          <a:off x="11115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00000000-0008-0000-1C00-000013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0000000-0008-0000-1C00-000014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0000000-0008-0000-1C00-000015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0000000-0008-0000-1C00-000016000000}"/>
            </a:ext>
          </a:extLst>
        </xdr:cNvPr>
        <xdr:cNvSpPr txBox="1"/>
      </xdr:nvSpPr>
      <xdr:spPr>
        <a:xfrm>
          <a:off x="773430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0000000-0008-0000-1C00-000017000000}"/>
            </a:ext>
          </a:extLst>
        </xdr:cNvPr>
        <xdr:cNvSpPr txBox="1"/>
      </xdr:nvSpPr>
      <xdr:spPr>
        <a:xfrm>
          <a:off x="11115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1D00-000002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1D00-000003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1D00-000004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1D00-000005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1D00-000006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685800</xdr:colOff>
      <xdr:row>0</xdr:row>
      <xdr:rowOff>0</xdr:rowOff>
    </xdr:from>
    <xdr:to>
      <xdr:col>13</xdr:col>
      <xdr:colOff>904874</xdr:colOff>
      <xdr:row>2</xdr:row>
      <xdr:rowOff>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1D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77800" y="0"/>
          <a:ext cx="1066799" cy="66675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161925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0000000-0008-0000-1D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552447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1D00-000009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000000-0008-0000-1D00-00000A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00000-0008-0000-1D00-00000B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1D00-00000C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0000000-0008-0000-1D00-00000D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00000000-0008-0000-1D00-00000E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0000000-0008-0000-1D00-00000F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0000000-0008-0000-1D00-000010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0000000-0008-0000-1D00-000011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0000000-0008-0000-1D00-000012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00000000-0008-0000-1D00-000013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0000000-0008-0000-1D00-000014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0000000-0008-0000-1D00-000015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0000000-0008-0000-1D00-000016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0000000-0008-0000-1D00-000017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1E00-000002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1E00-000003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1E00-000004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1E00-000005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1E00-000006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685800</xdr:colOff>
      <xdr:row>0</xdr:row>
      <xdr:rowOff>1</xdr:rowOff>
    </xdr:from>
    <xdr:to>
      <xdr:col>13</xdr:col>
      <xdr:colOff>904874</xdr:colOff>
      <xdr:row>2</xdr:row>
      <xdr:rowOff>19051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1E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944475" y="1"/>
          <a:ext cx="1066799" cy="6858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9529</xdr:rowOff>
    </xdr:from>
    <xdr:to>
      <xdr:col>2</xdr:col>
      <xdr:colOff>104774</xdr:colOff>
      <xdr:row>1</xdr:row>
      <xdr:rowOff>152401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0000000-0008-0000-1E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28749" cy="54292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1E00-000009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000000-0008-0000-1E00-00000A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00000-0008-0000-1E00-00000B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1E00-00000C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0000000-0008-0000-1E00-00000D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00000000-0008-0000-1E00-00000E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0000000-0008-0000-1E00-00000F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0000000-0008-0000-1E00-000010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0000000-0008-0000-1E00-000011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0000000-0008-0000-1E00-000012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00000000-0008-0000-1E00-000013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0000000-0008-0000-1E00-000014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0000000-0008-0000-1E00-000015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0000000-0008-0000-1E00-000016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0000000-0008-0000-1E00-000017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1F00-000002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1F00-000003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1F00-000004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1F00-000005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1F00-000006000000}"/>
            </a:ext>
          </a:extLst>
        </xdr:cNvPr>
        <xdr:cNvSpPr txBox="1"/>
      </xdr:nvSpPr>
      <xdr:spPr>
        <a:xfrm>
          <a:off x="11563350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685800</xdr:colOff>
      <xdr:row>0</xdr:row>
      <xdr:rowOff>2</xdr:rowOff>
    </xdr:from>
    <xdr:to>
      <xdr:col>13</xdr:col>
      <xdr:colOff>904874</xdr:colOff>
      <xdr:row>1</xdr:row>
      <xdr:rowOff>228600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1F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944475" y="2"/>
          <a:ext cx="1066799" cy="628648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9529</xdr:rowOff>
    </xdr:from>
    <xdr:to>
      <xdr:col>2</xdr:col>
      <xdr:colOff>104774</xdr:colOff>
      <xdr:row>1</xdr:row>
      <xdr:rowOff>180975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0000000-0008-0000-1F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28749" cy="571496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1F00-000009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000000-0008-0000-1F00-00000A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00000-0008-0000-1F00-00000B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1F00-00000C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0000000-0008-0000-1F00-00000D000000}"/>
            </a:ext>
          </a:extLst>
        </xdr:cNvPr>
        <xdr:cNvSpPr txBox="1"/>
      </xdr:nvSpPr>
      <xdr:spPr>
        <a:xfrm>
          <a:off x="11563350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00000000-0008-0000-1F00-00000E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0000000-0008-0000-1F00-00000F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0000000-0008-0000-1F00-000010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0000000-0008-0000-1F00-000011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0000000-0008-0000-1F00-000012000000}"/>
            </a:ext>
          </a:extLst>
        </xdr:cNvPr>
        <xdr:cNvSpPr txBox="1"/>
      </xdr:nvSpPr>
      <xdr:spPr>
        <a:xfrm>
          <a:off x="11563350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00000000-0008-0000-1F00-000013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0000000-0008-0000-1F00-000014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0000000-0008-0000-1F00-000015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0000000-0008-0000-1F00-000016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0000000-0008-0000-1F00-000017000000}"/>
            </a:ext>
          </a:extLst>
        </xdr:cNvPr>
        <xdr:cNvSpPr txBox="1"/>
      </xdr:nvSpPr>
      <xdr:spPr>
        <a:xfrm>
          <a:off x="11563350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2000-000002000000}"/>
            </a:ext>
          </a:extLst>
        </xdr:cNvPr>
        <xdr:cNvSpPr txBox="1"/>
      </xdr:nvSpPr>
      <xdr:spPr>
        <a:xfrm>
          <a:off x="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2000-000003000000}"/>
            </a:ext>
          </a:extLst>
        </xdr:cNvPr>
        <xdr:cNvSpPr txBox="1"/>
      </xdr:nvSpPr>
      <xdr:spPr>
        <a:xfrm>
          <a:off x="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2000-000004000000}"/>
            </a:ext>
          </a:extLst>
        </xdr:cNvPr>
        <xdr:cNvSpPr txBox="1"/>
      </xdr:nvSpPr>
      <xdr:spPr>
        <a:xfrm>
          <a:off x="394335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2000-000005000000}"/>
            </a:ext>
          </a:extLst>
        </xdr:cNvPr>
        <xdr:cNvSpPr txBox="1"/>
      </xdr:nvSpPr>
      <xdr:spPr>
        <a:xfrm>
          <a:off x="8105775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2000-000006000000}"/>
            </a:ext>
          </a:extLst>
        </xdr:cNvPr>
        <xdr:cNvSpPr txBox="1"/>
      </xdr:nvSpPr>
      <xdr:spPr>
        <a:xfrm>
          <a:off x="11563350" y="5057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685800</xdr:colOff>
      <xdr:row>0</xdr:row>
      <xdr:rowOff>2</xdr:rowOff>
    </xdr:from>
    <xdr:to>
      <xdr:col>13</xdr:col>
      <xdr:colOff>904874</xdr:colOff>
      <xdr:row>1</xdr:row>
      <xdr:rowOff>257175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2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944475" y="2"/>
          <a:ext cx="1066799" cy="657223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9529</xdr:rowOff>
    </xdr:from>
    <xdr:to>
      <xdr:col>2</xdr:col>
      <xdr:colOff>104774</xdr:colOff>
      <xdr:row>2</xdr:row>
      <xdr:rowOff>47625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0000000-0008-0000-20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28749" cy="704846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2000-000009000000}"/>
            </a:ext>
          </a:extLst>
        </xdr:cNvPr>
        <xdr:cNvSpPr txBox="1"/>
      </xdr:nvSpPr>
      <xdr:spPr>
        <a:xfrm>
          <a:off x="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000000-0008-0000-2000-00000A000000}"/>
            </a:ext>
          </a:extLst>
        </xdr:cNvPr>
        <xdr:cNvSpPr txBox="1"/>
      </xdr:nvSpPr>
      <xdr:spPr>
        <a:xfrm>
          <a:off x="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00000-0008-0000-2000-00000B000000}"/>
            </a:ext>
          </a:extLst>
        </xdr:cNvPr>
        <xdr:cNvSpPr txBox="1"/>
      </xdr:nvSpPr>
      <xdr:spPr>
        <a:xfrm>
          <a:off x="394335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2000-00000C000000}"/>
            </a:ext>
          </a:extLst>
        </xdr:cNvPr>
        <xdr:cNvSpPr txBox="1"/>
      </xdr:nvSpPr>
      <xdr:spPr>
        <a:xfrm>
          <a:off x="8105775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0000000-0008-0000-2000-00000D000000}"/>
            </a:ext>
          </a:extLst>
        </xdr:cNvPr>
        <xdr:cNvSpPr txBox="1"/>
      </xdr:nvSpPr>
      <xdr:spPr>
        <a:xfrm>
          <a:off x="11563350" y="5057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00000000-0008-0000-2000-00000E000000}"/>
            </a:ext>
          </a:extLst>
        </xdr:cNvPr>
        <xdr:cNvSpPr txBox="1"/>
      </xdr:nvSpPr>
      <xdr:spPr>
        <a:xfrm>
          <a:off x="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0000000-0008-0000-2000-00000F000000}"/>
            </a:ext>
          </a:extLst>
        </xdr:cNvPr>
        <xdr:cNvSpPr txBox="1"/>
      </xdr:nvSpPr>
      <xdr:spPr>
        <a:xfrm>
          <a:off x="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0000000-0008-0000-2000-000010000000}"/>
            </a:ext>
          </a:extLst>
        </xdr:cNvPr>
        <xdr:cNvSpPr txBox="1"/>
      </xdr:nvSpPr>
      <xdr:spPr>
        <a:xfrm>
          <a:off x="394335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0000000-0008-0000-2000-000011000000}"/>
            </a:ext>
          </a:extLst>
        </xdr:cNvPr>
        <xdr:cNvSpPr txBox="1"/>
      </xdr:nvSpPr>
      <xdr:spPr>
        <a:xfrm>
          <a:off x="8105775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0000000-0008-0000-2000-000012000000}"/>
            </a:ext>
          </a:extLst>
        </xdr:cNvPr>
        <xdr:cNvSpPr txBox="1"/>
      </xdr:nvSpPr>
      <xdr:spPr>
        <a:xfrm>
          <a:off x="11563350" y="5057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00000000-0008-0000-2000-000013000000}"/>
            </a:ext>
          </a:extLst>
        </xdr:cNvPr>
        <xdr:cNvSpPr txBox="1"/>
      </xdr:nvSpPr>
      <xdr:spPr>
        <a:xfrm>
          <a:off x="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0000000-0008-0000-2000-000014000000}"/>
            </a:ext>
          </a:extLst>
        </xdr:cNvPr>
        <xdr:cNvSpPr txBox="1"/>
      </xdr:nvSpPr>
      <xdr:spPr>
        <a:xfrm>
          <a:off x="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0000000-0008-0000-2000-000015000000}"/>
            </a:ext>
          </a:extLst>
        </xdr:cNvPr>
        <xdr:cNvSpPr txBox="1"/>
      </xdr:nvSpPr>
      <xdr:spPr>
        <a:xfrm>
          <a:off x="394335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0000000-0008-0000-2000-000016000000}"/>
            </a:ext>
          </a:extLst>
        </xdr:cNvPr>
        <xdr:cNvSpPr txBox="1"/>
      </xdr:nvSpPr>
      <xdr:spPr>
        <a:xfrm>
          <a:off x="8105775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0000000-0008-0000-2000-000017000000}"/>
            </a:ext>
          </a:extLst>
        </xdr:cNvPr>
        <xdr:cNvSpPr txBox="1"/>
      </xdr:nvSpPr>
      <xdr:spPr>
        <a:xfrm>
          <a:off x="11563350" y="5057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2100-000002000000}"/>
            </a:ext>
          </a:extLst>
        </xdr:cNvPr>
        <xdr:cNvSpPr txBox="1"/>
      </xdr:nvSpPr>
      <xdr:spPr>
        <a:xfrm>
          <a:off x="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2100-000003000000}"/>
            </a:ext>
          </a:extLst>
        </xdr:cNvPr>
        <xdr:cNvSpPr txBox="1"/>
      </xdr:nvSpPr>
      <xdr:spPr>
        <a:xfrm>
          <a:off x="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2100-000004000000}"/>
            </a:ext>
          </a:extLst>
        </xdr:cNvPr>
        <xdr:cNvSpPr txBox="1"/>
      </xdr:nvSpPr>
      <xdr:spPr>
        <a:xfrm>
          <a:off x="394335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2100-000005000000}"/>
            </a:ext>
          </a:extLst>
        </xdr:cNvPr>
        <xdr:cNvSpPr txBox="1"/>
      </xdr:nvSpPr>
      <xdr:spPr>
        <a:xfrm>
          <a:off x="8105775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2100-000006000000}"/>
            </a:ext>
          </a:extLst>
        </xdr:cNvPr>
        <xdr:cNvSpPr txBox="1"/>
      </xdr:nvSpPr>
      <xdr:spPr>
        <a:xfrm>
          <a:off x="11563350" y="5057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685800</xdr:colOff>
      <xdr:row>0</xdr:row>
      <xdr:rowOff>3</xdr:rowOff>
    </xdr:from>
    <xdr:to>
      <xdr:col>13</xdr:col>
      <xdr:colOff>904874</xdr:colOff>
      <xdr:row>1</xdr:row>
      <xdr:rowOff>190501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2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944475" y="3"/>
          <a:ext cx="1066799" cy="590548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9529</xdr:rowOff>
    </xdr:from>
    <xdr:to>
      <xdr:col>2</xdr:col>
      <xdr:colOff>104774</xdr:colOff>
      <xdr:row>1</xdr:row>
      <xdr:rowOff>171450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0000000-0008-0000-21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28749" cy="561971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2100-000009000000}"/>
            </a:ext>
          </a:extLst>
        </xdr:cNvPr>
        <xdr:cNvSpPr txBox="1"/>
      </xdr:nvSpPr>
      <xdr:spPr>
        <a:xfrm>
          <a:off x="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000000-0008-0000-2100-00000A000000}"/>
            </a:ext>
          </a:extLst>
        </xdr:cNvPr>
        <xdr:cNvSpPr txBox="1"/>
      </xdr:nvSpPr>
      <xdr:spPr>
        <a:xfrm>
          <a:off x="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00000-0008-0000-2100-00000B000000}"/>
            </a:ext>
          </a:extLst>
        </xdr:cNvPr>
        <xdr:cNvSpPr txBox="1"/>
      </xdr:nvSpPr>
      <xdr:spPr>
        <a:xfrm>
          <a:off x="394335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2100-00000C000000}"/>
            </a:ext>
          </a:extLst>
        </xdr:cNvPr>
        <xdr:cNvSpPr txBox="1"/>
      </xdr:nvSpPr>
      <xdr:spPr>
        <a:xfrm>
          <a:off x="8105775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0000000-0008-0000-2100-00000D000000}"/>
            </a:ext>
          </a:extLst>
        </xdr:cNvPr>
        <xdr:cNvSpPr txBox="1"/>
      </xdr:nvSpPr>
      <xdr:spPr>
        <a:xfrm>
          <a:off x="11563350" y="5057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00000000-0008-0000-2100-00000E000000}"/>
            </a:ext>
          </a:extLst>
        </xdr:cNvPr>
        <xdr:cNvSpPr txBox="1"/>
      </xdr:nvSpPr>
      <xdr:spPr>
        <a:xfrm>
          <a:off x="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0000000-0008-0000-2100-00000F000000}"/>
            </a:ext>
          </a:extLst>
        </xdr:cNvPr>
        <xdr:cNvSpPr txBox="1"/>
      </xdr:nvSpPr>
      <xdr:spPr>
        <a:xfrm>
          <a:off x="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0000000-0008-0000-2100-000010000000}"/>
            </a:ext>
          </a:extLst>
        </xdr:cNvPr>
        <xdr:cNvSpPr txBox="1"/>
      </xdr:nvSpPr>
      <xdr:spPr>
        <a:xfrm>
          <a:off x="394335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0000000-0008-0000-2100-000011000000}"/>
            </a:ext>
          </a:extLst>
        </xdr:cNvPr>
        <xdr:cNvSpPr txBox="1"/>
      </xdr:nvSpPr>
      <xdr:spPr>
        <a:xfrm>
          <a:off x="8105775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0000000-0008-0000-2100-000012000000}"/>
            </a:ext>
          </a:extLst>
        </xdr:cNvPr>
        <xdr:cNvSpPr txBox="1"/>
      </xdr:nvSpPr>
      <xdr:spPr>
        <a:xfrm>
          <a:off x="11563350" y="5057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00000000-0008-0000-2100-000013000000}"/>
            </a:ext>
          </a:extLst>
        </xdr:cNvPr>
        <xdr:cNvSpPr txBox="1"/>
      </xdr:nvSpPr>
      <xdr:spPr>
        <a:xfrm>
          <a:off x="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0000000-0008-0000-2100-000014000000}"/>
            </a:ext>
          </a:extLst>
        </xdr:cNvPr>
        <xdr:cNvSpPr txBox="1"/>
      </xdr:nvSpPr>
      <xdr:spPr>
        <a:xfrm>
          <a:off x="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0000000-0008-0000-2100-000015000000}"/>
            </a:ext>
          </a:extLst>
        </xdr:cNvPr>
        <xdr:cNvSpPr txBox="1"/>
      </xdr:nvSpPr>
      <xdr:spPr>
        <a:xfrm>
          <a:off x="394335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0000000-0008-0000-2100-000016000000}"/>
            </a:ext>
          </a:extLst>
        </xdr:cNvPr>
        <xdr:cNvSpPr txBox="1"/>
      </xdr:nvSpPr>
      <xdr:spPr>
        <a:xfrm>
          <a:off x="8105775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0000000-0008-0000-2100-000017000000}"/>
            </a:ext>
          </a:extLst>
        </xdr:cNvPr>
        <xdr:cNvSpPr txBox="1"/>
      </xdr:nvSpPr>
      <xdr:spPr>
        <a:xfrm>
          <a:off x="11563350" y="5057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2200-000002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2200-000003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2200-000004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2200-000005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2200-000006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685800</xdr:colOff>
      <xdr:row>0</xdr:row>
      <xdr:rowOff>0</xdr:rowOff>
    </xdr:from>
    <xdr:to>
      <xdr:col>13</xdr:col>
      <xdr:colOff>904874</xdr:colOff>
      <xdr:row>1</xdr:row>
      <xdr:rowOff>257175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2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77800" y="0"/>
          <a:ext cx="1066799" cy="657225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219075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0000000-0008-0000-22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09597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2200-000009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000000-0008-0000-2200-00000A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00000-0008-0000-2200-00000B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2200-00000C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0000000-0008-0000-2200-00000D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00000000-0008-0000-2200-00000E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0000000-0008-0000-2200-00000F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0000000-0008-0000-2200-000010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0000000-0008-0000-2200-000011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0000000-0008-0000-2200-000012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00000000-0008-0000-2200-000013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0000000-0008-0000-2200-000014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0000000-0008-0000-2200-000015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0000000-0008-0000-2200-000016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0000000-0008-0000-2200-000017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2300-000002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2300-000003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2300-000004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2300-000005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2300-000006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685800</xdr:colOff>
      <xdr:row>0</xdr:row>
      <xdr:rowOff>0</xdr:rowOff>
    </xdr:from>
    <xdr:to>
      <xdr:col>13</xdr:col>
      <xdr:colOff>904874</xdr:colOff>
      <xdr:row>2</xdr:row>
      <xdr:rowOff>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2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039725" y="0"/>
          <a:ext cx="1066799" cy="66675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2</xdr:row>
      <xdr:rowOff>28575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0000000-0008-0000-23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85797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2300-000009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000000-0008-0000-2300-00000A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00000-0008-0000-2300-00000B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2300-00000C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0000000-0008-0000-2300-00000D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00000000-0008-0000-2300-00000E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0000000-0008-0000-2300-00000F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0000000-0008-0000-2300-000010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0000000-0008-0000-2300-000011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0000000-0008-0000-2300-000012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00000000-0008-0000-2300-000013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0000000-0008-0000-2300-000014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0000000-0008-0000-2300-000015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0000000-0008-0000-2300-000016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0000000-0008-0000-2300-000017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xmlns="" id="{00000000-0008-0000-2400-000018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xmlns="" id="{00000000-0008-0000-2400-000019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xmlns="" id="{00000000-0008-0000-2400-00001A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xmlns="" id="{00000000-0008-0000-2400-00001B000000}"/>
            </a:ext>
          </a:extLst>
        </xdr:cNvPr>
        <xdr:cNvSpPr txBox="1"/>
      </xdr:nvSpPr>
      <xdr:spPr>
        <a:xfrm>
          <a:off x="826770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xmlns="" id="{00000000-0008-0000-2400-00001C000000}"/>
            </a:ext>
          </a:extLst>
        </xdr:cNvPr>
        <xdr:cNvSpPr txBox="1"/>
      </xdr:nvSpPr>
      <xdr:spPr>
        <a:xfrm>
          <a:off x="11658600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685800</xdr:colOff>
      <xdr:row>0</xdr:row>
      <xdr:rowOff>0</xdr:rowOff>
    </xdr:from>
    <xdr:to>
      <xdr:col>13</xdr:col>
      <xdr:colOff>904874</xdr:colOff>
      <xdr:row>1</xdr:row>
      <xdr:rowOff>247650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xmlns="" id="{00000000-0008-0000-24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20700" y="0"/>
          <a:ext cx="1066799" cy="6477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9529</xdr:rowOff>
    </xdr:from>
    <xdr:to>
      <xdr:col>2</xdr:col>
      <xdr:colOff>104774</xdr:colOff>
      <xdr:row>1</xdr:row>
      <xdr:rowOff>228601</xdr:rowOff>
    </xdr:to>
    <xdr:pic>
      <xdr:nvPicPr>
        <xdr:cNvPr id="30" name="Picture 29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0000000-0008-0000-2400-00001E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28749" cy="61912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xmlns="" id="{00000000-0008-0000-2400-00001F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xmlns="" id="{00000000-0008-0000-2400-000020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xmlns="" id="{00000000-0008-0000-2400-000021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xmlns="" id="{00000000-0008-0000-2400-000022000000}"/>
            </a:ext>
          </a:extLst>
        </xdr:cNvPr>
        <xdr:cNvSpPr txBox="1"/>
      </xdr:nvSpPr>
      <xdr:spPr>
        <a:xfrm>
          <a:off x="826770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xmlns="" id="{00000000-0008-0000-2400-000023000000}"/>
            </a:ext>
          </a:extLst>
        </xdr:cNvPr>
        <xdr:cNvSpPr txBox="1"/>
      </xdr:nvSpPr>
      <xdr:spPr>
        <a:xfrm>
          <a:off x="11658600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xmlns="" id="{00000000-0008-0000-2400-000024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xmlns="" id="{00000000-0008-0000-2400-000025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xmlns="" id="{00000000-0008-0000-2400-000026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xmlns="" id="{00000000-0008-0000-2400-000027000000}"/>
            </a:ext>
          </a:extLst>
        </xdr:cNvPr>
        <xdr:cNvSpPr txBox="1"/>
      </xdr:nvSpPr>
      <xdr:spPr>
        <a:xfrm>
          <a:off x="826770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xmlns="" id="{00000000-0008-0000-2400-000028000000}"/>
            </a:ext>
          </a:extLst>
        </xdr:cNvPr>
        <xdr:cNvSpPr txBox="1"/>
      </xdr:nvSpPr>
      <xdr:spPr>
        <a:xfrm>
          <a:off x="11658600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xmlns="" id="{00000000-0008-0000-2400-000029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xmlns="" id="{00000000-0008-0000-2400-00002A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xmlns="" id="{00000000-0008-0000-2400-00002B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xmlns="" id="{00000000-0008-0000-2400-00002C000000}"/>
            </a:ext>
          </a:extLst>
        </xdr:cNvPr>
        <xdr:cNvSpPr txBox="1"/>
      </xdr:nvSpPr>
      <xdr:spPr>
        <a:xfrm>
          <a:off x="826770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xmlns="" id="{00000000-0008-0000-2400-00002D000000}"/>
            </a:ext>
          </a:extLst>
        </xdr:cNvPr>
        <xdr:cNvSpPr txBox="1"/>
      </xdr:nvSpPr>
      <xdr:spPr>
        <a:xfrm>
          <a:off x="11658600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2500-000002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2500-000003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2500-000004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2500-000005000000}"/>
            </a:ext>
          </a:extLst>
        </xdr:cNvPr>
        <xdr:cNvSpPr txBox="1"/>
      </xdr:nvSpPr>
      <xdr:spPr>
        <a:xfrm>
          <a:off x="826770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2500-000006000000}"/>
            </a:ext>
          </a:extLst>
        </xdr:cNvPr>
        <xdr:cNvSpPr txBox="1"/>
      </xdr:nvSpPr>
      <xdr:spPr>
        <a:xfrm>
          <a:off x="11658600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11</xdr:col>
      <xdr:colOff>285751</xdr:colOff>
      <xdr:row>0</xdr:row>
      <xdr:rowOff>0</xdr:rowOff>
    </xdr:from>
    <xdr:to>
      <xdr:col>13</xdr:col>
      <xdr:colOff>904875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25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639676" y="0"/>
          <a:ext cx="1914524" cy="619125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2</xdr:row>
      <xdr:rowOff>28575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0000000-0008-0000-25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85797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2500-000009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000000-0008-0000-2500-00000A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00000-0008-0000-2500-00000B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2500-00000C000000}"/>
            </a:ext>
          </a:extLst>
        </xdr:cNvPr>
        <xdr:cNvSpPr txBox="1"/>
      </xdr:nvSpPr>
      <xdr:spPr>
        <a:xfrm>
          <a:off x="826770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0000000-0008-0000-2500-00000D000000}"/>
            </a:ext>
          </a:extLst>
        </xdr:cNvPr>
        <xdr:cNvSpPr txBox="1"/>
      </xdr:nvSpPr>
      <xdr:spPr>
        <a:xfrm>
          <a:off x="11658600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00000000-0008-0000-2500-00000E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0000000-0008-0000-2500-00000F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0000000-0008-0000-2500-000010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0000000-0008-0000-2500-000011000000}"/>
            </a:ext>
          </a:extLst>
        </xdr:cNvPr>
        <xdr:cNvSpPr txBox="1"/>
      </xdr:nvSpPr>
      <xdr:spPr>
        <a:xfrm>
          <a:off x="826770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0000000-0008-0000-2500-000012000000}"/>
            </a:ext>
          </a:extLst>
        </xdr:cNvPr>
        <xdr:cNvSpPr txBox="1"/>
      </xdr:nvSpPr>
      <xdr:spPr>
        <a:xfrm>
          <a:off x="11658600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00000000-0008-0000-2500-000013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0000000-0008-0000-2500-000014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0000000-0008-0000-2500-000015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0000000-0008-0000-2500-000016000000}"/>
            </a:ext>
          </a:extLst>
        </xdr:cNvPr>
        <xdr:cNvSpPr txBox="1"/>
      </xdr:nvSpPr>
      <xdr:spPr>
        <a:xfrm>
          <a:off x="826770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0000000-0008-0000-2500-000017000000}"/>
            </a:ext>
          </a:extLst>
        </xdr:cNvPr>
        <xdr:cNvSpPr txBox="1"/>
      </xdr:nvSpPr>
      <xdr:spPr>
        <a:xfrm>
          <a:off x="11658600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2600-000002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2600-000003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2600-000004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2600-000005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2600-000006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26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96850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0000000-0008-0000-26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2600-000009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000000-0008-0000-2600-00000A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00000-0008-0000-2600-00000B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2600-00000C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0000000-0008-0000-2600-00000D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00000000-0008-0000-2600-00000E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0000000-0008-0000-2600-00000F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0000000-0008-0000-2600-000010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0000000-0008-0000-2600-000011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0000000-0008-0000-2600-000012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00000000-0008-0000-2600-000013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0000000-0008-0000-2600-000014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0000000-0008-0000-2600-000015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0000000-0008-0000-2600-000016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0000000-0008-0000-2600-000017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2700-000002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2700-000003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2700-000004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2700-000005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2700-000006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2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96850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0000000-0008-0000-27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2700-000009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000000-0008-0000-2700-00000A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00000-0008-0000-2700-00000B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2700-00000C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0000000-0008-0000-2700-00000D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00000000-0008-0000-2700-00000E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0000000-0008-0000-2700-00000F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0000000-0008-0000-2700-000010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0000000-0008-0000-2700-000011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0000000-0008-0000-2700-000012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00000000-0008-0000-2700-000013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0000000-0008-0000-2700-000014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0000000-0008-0000-2700-000015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0000000-0008-0000-2700-000016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0000000-0008-0000-2700-000017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2800-000002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2800-000003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2800-000004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2800-000005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2800-000006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28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96850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0000000-0008-0000-28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2800-000009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000000-0008-0000-2800-00000A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00000-0008-0000-2800-00000B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2800-00000C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0000000-0008-0000-2800-00000D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00000000-0008-0000-2800-00000E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0000000-0008-0000-2800-00000F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0000000-0008-0000-2800-000010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0000000-0008-0000-2800-000011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0000000-0008-0000-2800-000012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00000000-0008-0000-2800-000013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0000000-0008-0000-2800-000014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0000000-0008-0000-2800-000015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0000000-0008-0000-2800-000016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0000000-0008-0000-2800-000017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2900-000002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2900-00000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2900-000004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2900-000005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2900-000006000000}"/>
            </a:ext>
          </a:extLst>
        </xdr:cNvPr>
        <xdr:cNvSpPr txBox="1"/>
      </xdr:nvSpPr>
      <xdr:spPr>
        <a:xfrm>
          <a:off x="110680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29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468225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0000000-0008-0000-29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2900-000009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000000-0008-0000-2900-00000A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00000-0008-0000-2900-00000B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2900-00000C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0000000-0008-0000-2900-00000D000000}"/>
            </a:ext>
          </a:extLst>
        </xdr:cNvPr>
        <xdr:cNvSpPr txBox="1"/>
      </xdr:nvSpPr>
      <xdr:spPr>
        <a:xfrm>
          <a:off x="110680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00000000-0008-0000-2900-00000E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0000000-0008-0000-2900-00000F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0000000-0008-0000-2900-000010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0000000-0008-0000-2900-000011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0000000-0008-0000-2900-000012000000}"/>
            </a:ext>
          </a:extLst>
        </xdr:cNvPr>
        <xdr:cNvSpPr txBox="1"/>
      </xdr:nvSpPr>
      <xdr:spPr>
        <a:xfrm>
          <a:off x="110680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00000000-0008-0000-2900-00001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0000000-0008-0000-2900-000014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0000000-0008-0000-2900-000015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0000000-0008-0000-2900-000016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0000000-0008-0000-2900-000017000000}"/>
            </a:ext>
          </a:extLst>
        </xdr:cNvPr>
        <xdr:cNvSpPr txBox="1"/>
      </xdr:nvSpPr>
      <xdr:spPr>
        <a:xfrm>
          <a:off x="110680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2A00-000002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2A00-00000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2A00-000004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2A00-000005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2A00-000006000000}"/>
            </a:ext>
          </a:extLst>
        </xdr:cNvPr>
        <xdr:cNvSpPr txBox="1"/>
      </xdr:nvSpPr>
      <xdr:spPr>
        <a:xfrm>
          <a:off x="1117282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2A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573000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0000000-0008-0000-2A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2A00-000009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000000-0008-0000-2A00-00000A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00000-0008-0000-2A00-00000B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2A00-00000C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0000000-0008-0000-2A00-00000D000000}"/>
            </a:ext>
          </a:extLst>
        </xdr:cNvPr>
        <xdr:cNvSpPr txBox="1"/>
      </xdr:nvSpPr>
      <xdr:spPr>
        <a:xfrm>
          <a:off x="1117282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00000000-0008-0000-2A00-00000E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0000000-0008-0000-2A00-00000F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0000000-0008-0000-2A00-000010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0000000-0008-0000-2A00-000011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0000000-0008-0000-2A00-000012000000}"/>
            </a:ext>
          </a:extLst>
        </xdr:cNvPr>
        <xdr:cNvSpPr txBox="1"/>
      </xdr:nvSpPr>
      <xdr:spPr>
        <a:xfrm>
          <a:off x="1117282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00000000-0008-0000-2A00-00001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0000000-0008-0000-2A00-000014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0000000-0008-0000-2A00-000015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0000000-0008-0000-2A00-000016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0000000-0008-0000-2A00-000017000000}"/>
            </a:ext>
          </a:extLst>
        </xdr:cNvPr>
        <xdr:cNvSpPr txBox="1"/>
      </xdr:nvSpPr>
      <xdr:spPr>
        <a:xfrm>
          <a:off x="1117282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2B00-000002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2B00-00000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2B00-000004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2B00-000005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2B00-000006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2B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44450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0000000-0008-0000-2B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2B00-000009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000000-0008-0000-2B00-00000A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00000-0008-0000-2B00-00000B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2B00-00000C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0000000-0008-0000-2B00-00000D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00000000-0008-0000-2B00-00000E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0000000-0008-0000-2B00-00000F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0000000-0008-0000-2B00-000010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0000000-0008-0000-2B00-000011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0000000-0008-0000-2B00-000012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00000000-0008-0000-2B00-00001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0000000-0008-0000-2B00-000014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0000000-0008-0000-2B00-000015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0000000-0008-0000-2B00-000016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0000000-0008-0000-2B00-000017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2C00-000002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2C00-00000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2C00-000004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2C00-000005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2C00-000006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2C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44450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0000000-0008-0000-2C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2C00-000009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000000-0008-0000-2C00-00000A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00000-0008-0000-2C00-00000B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2C00-00000C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0000000-0008-0000-2C00-00000D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00000000-0008-0000-2C00-00000E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0000000-0008-0000-2C00-00000F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0000000-0008-0000-2C00-000010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0000000-0008-0000-2C00-000011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0000000-0008-0000-2C00-000012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00000000-0008-0000-2C00-00001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0000000-0008-0000-2C00-000014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0000000-0008-0000-2C00-000015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0000000-0008-0000-2C00-000016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0000000-0008-0000-2C00-000017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2D00-000002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2D00-00000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2D00-000004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2D00-000005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2D00-000006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2D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44450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0000000-0008-0000-2D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2D00-000009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000000-0008-0000-2D00-00000A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00000-0008-0000-2D00-00000B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2D00-00000C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0000000-0008-0000-2D00-00000D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00000000-0008-0000-2D00-00000E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0000000-0008-0000-2D00-00000F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0000000-0008-0000-2D00-000010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0000000-0008-0000-2D00-000011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0000000-0008-0000-2D00-000012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00000000-0008-0000-2D00-00001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0000000-0008-0000-2D00-000014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0000000-0008-0000-2D00-000015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0000000-0008-0000-2D00-000016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0000000-0008-0000-2D00-000017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2E00-000002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2E00-00000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2E00-000004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2E00-000005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2E00-000006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2E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44450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0000000-0008-0000-2E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2E00-000009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000000-0008-0000-2E00-00000A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00000-0008-0000-2E00-00000B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2E00-00000C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0000000-0008-0000-2E00-00000D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00000000-0008-0000-2E00-00000E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0000000-0008-0000-2E00-00000F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0000000-0008-0000-2E00-000010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0000000-0008-0000-2E00-000011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0000000-0008-0000-2E00-000012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00000000-0008-0000-2E00-00001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0000000-0008-0000-2E00-000014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0000000-0008-0000-2E00-000015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0000000-0008-0000-2E00-000016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0000000-0008-0000-2E00-000017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2F00-000002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2F00-00000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2F00-000004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2F00-000005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2F00-000006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2F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44450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0000000-0008-0000-2F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2F00-000009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000000-0008-0000-2F00-00000A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00000-0008-0000-2F00-00000B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2F00-00000C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0000000-0008-0000-2F00-00000D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00000000-0008-0000-2F00-00000E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0000000-0008-0000-2F00-00000F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0000000-0008-0000-2F00-000010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0000000-0008-0000-2F00-000011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0000000-0008-0000-2F00-000012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00000000-0008-0000-2F00-00001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0000000-0008-0000-2F00-000014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0000000-0008-0000-2F00-000015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0000000-0008-0000-2F00-000016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0000000-0008-0000-2F00-000017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3000-000002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3000-00000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3000-000004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3000-000005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3000-000006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3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44450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0000000-0008-0000-30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3000-000009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000000-0008-0000-3000-00000A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00000-0008-0000-3000-00000B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3000-00000C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0000000-0008-0000-3000-00000D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00000000-0008-0000-3000-00000E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0000000-0008-0000-3000-00000F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0000000-0008-0000-3000-000010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0000000-0008-0000-3000-000011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0000000-0008-0000-3000-000012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00000000-0008-0000-3000-00001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0000000-0008-0000-3000-000014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0000000-0008-0000-3000-000015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0000000-0008-0000-3000-000016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0000000-0008-0000-3000-000017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3100-000002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3100-00000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3100-000004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3100-000005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3100-000006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3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44450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0000000-0008-0000-31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3100-000009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000000-0008-0000-3100-00000A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00000-0008-0000-3100-00000B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3100-00000C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0000000-0008-0000-3100-00000D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00000000-0008-0000-3100-00000E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0000000-0008-0000-3100-00000F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0000000-0008-0000-3100-000010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0000000-0008-0000-3100-000011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0000000-0008-0000-3100-000012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00000000-0008-0000-3100-00001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0000000-0008-0000-3100-000014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0000000-0008-0000-3100-000015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0000000-0008-0000-3100-000016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0000000-0008-0000-3100-000017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3200-000002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3200-00000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3200-000004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3200-000005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3200-000006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3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44450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0000000-0008-0000-32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3200-000009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000000-0008-0000-3200-00000A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00000-0008-0000-3200-00000B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3200-00000C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0000000-0008-0000-3200-00000D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00000000-0008-0000-3200-00000E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0000000-0008-0000-3200-00000F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0000000-0008-0000-3200-000010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0000000-0008-0000-3200-000011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0000000-0008-0000-3200-000012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00000000-0008-0000-3200-00001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0000000-0008-0000-3200-000014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0000000-0008-0000-3200-000015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0000000-0008-0000-3200-000016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0000000-0008-0000-3200-000017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3300-000002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3300-00000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3300-000004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3300-000005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3300-000006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3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44450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0000000-0008-0000-33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3300-000009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000000-0008-0000-3300-00000A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00000-0008-0000-3300-00000B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3300-00000C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0000000-0008-0000-3300-00000D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00000000-0008-0000-3300-00000E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0000000-0008-0000-3300-00000F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0000000-0008-0000-3300-000010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0000000-0008-0000-3300-000011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0000000-0008-0000-3300-000012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00000000-0008-0000-3300-00001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0000000-0008-0000-3300-000014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0000000-0008-0000-3300-000015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0000000-0008-0000-3300-000016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0000000-0008-0000-3300-000017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3400-000002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3400-00000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3400-000004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3400-000005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3400-000006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3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44450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0000000-0008-0000-34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3400-000009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000000-0008-0000-3400-00000A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00000-0008-0000-3400-00000B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3400-00000C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0000000-0008-0000-3400-00000D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00000000-0008-0000-3400-00000E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0000000-0008-0000-3400-00000F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0000000-0008-0000-3400-000010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0000000-0008-0000-3400-000011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0000000-0008-0000-3400-000012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00000000-0008-0000-3400-00001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0000000-0008-0000-3400-000014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0000000-0008-0000-3400-000015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0000000-0008-0000-3400-000016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0000000-0008-0000-3400-000017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3500-000002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3500-00000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3500-000004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3500-000005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3500-000006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35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44450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0000000-0008-0000-35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3500-000009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000000-0008-0000-3500-00000A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00000-0008-0000-3500-00000B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3500-00000C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0000000-0008-0000-3500-00000D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00000000-0008-0000-3500-00000E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0000000-0008-0000-3500-00000F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0000000-0008-0000-3500-000010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0000000-0008-0000-3500-000011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0000000-0008-0000-3500-000012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00000000-0008-0000-3500-00001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0000000-0008-0000-3500-000014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0000000-0008-0000-3500-000015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0000000-0008-0000-3500-000016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0000000-0008-0000-3500-000017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3600-000002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3600-00000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3600-000004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3600-000005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3600-000006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36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44450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0000000-0008-0000-36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3600-000009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000000-0008-0000-3600-00000A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00000-0008-0000-3600-00000B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3600-00000C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0000000-0008-0000-3600-00000D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00000000-0008-0000-3600-00000E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0000000-0008-0000-3600-00000F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0000000-0008-0000-3600-000010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0000000-0008-0000-3600-000011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0000000-0008-0000-3600-000012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00000000-0008-0000-3600-00001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0000000-0008-0000-3600-000014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0000000-0008-0000-3600-000015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0000000-0008-0000-3600-000016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0000000-0008-0000-3600-000017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3700-000002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3700-00000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3700-000004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3700-000005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3700-000006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3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44450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0000000-0008-0000-37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3700-000009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000000-0008-0000-3700-00000A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00000-0008-0000-3700-00000B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3700-00000C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0000000-0008-0000-3700-00000D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00000000-0008-0000-3700-00000E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0000000-0008-0000-3700-00000F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0000000-0008-0000-3700-000010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0000000-0008-0000-3700-000011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0000000-0008-0000-3700-000012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00000000-0008-0000-3700-00001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0000000-0008-0000-3700-000014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0000000-0008-0000-3700-000015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  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0000000-0008-0000-3700-000016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0000000-0008-0000-3700-000017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3800-000002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3800-00000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3800-000004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3800-000005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3800-000006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38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44450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0000000-0008-0000-38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3800-000009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000000-0008-0000-3800-00000A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00000-0008-0000-3800-00000B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3800-00000C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0000000-0008-0000-3800-00000D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00000000-0008-0000-3800-00000E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0000000-0008-0000-3800-00000F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0000000-0008-0000-3800-000010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0000000-0008-0000-3800-000011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0000000-0008-0000-3800-000012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00000000-0008-0000-3800-00001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0000000-0008-0000-3800-000014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0000000-0008-0000-3800-000015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0000000-0008-0000-3800-000016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0000000-0008-0000-3800-000017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3900-000002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3900-00000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3900-000004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3900-000005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3900-000006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39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44450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0000000-0008-0000-39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3900-000009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000000-0008-0000-3900-00000A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00000-0008-0000-3900-00000B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3900-00000C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0000000-0008-0000-3900-00000D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00000000-0008-0000-3900-00000E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0000000-0008-0000-3900-00000F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0000000-0008-0000-3900-000010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0000000-0008-0000-3900-000011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0000000-0008-0000-3900-000012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00000000-0008-0000-3900-00001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0000000-0008-0000-3900-000014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0000000-0008-0000-3900-000015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0000000-0008-0000-3900-000016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0000000-0008-0000-3900-000017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3A00-000002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3A00-00000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3A00-000004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3A00-000005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3A00-000006000000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3A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73025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0000000-0008-0000-3A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3A00-000009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000000-0008-0000-3A00-00000A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00000-0008-0000-3A00-00000B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3A00-00000C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0000000-0008-0000-3A00-00000D000000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00000000-0008-0000-3A00-00000E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0000000-0008-0000-3A00-00000F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0000000-0008-0000-3A00-000010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0000000-0008-0000-3A00-000011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0000000-0008-0000-3A00-000012000000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00000000-0008-0000-3A00-00001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0000000-0008-0000-3A00-000014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0000000-0008-0000-3A00-000015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0000000-0008-0000-3A00-000016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0000000-0008-0000-3A00-000017000000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6827FE0-6AD6-4A2B-8902-5D0B45FC7156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175BB12F-FCD0-48FE-B9E9-3F5EBCE0DE4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CA934073-998F-4DF5-939A-AB2E208EB932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BFC9860B-DDC7-418F-B929-73814B744501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26DCEB09-0C8F-453C-9592-E01599D18F67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CBBDAFB5-1C13-410F-96FC-52555E930D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73025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981BB9D2-DA60-4937-B8D7-B949115653A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4F9235FC-4CCA-4A02-B0F1-AA8A0C2026AA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C718C16-7C68-4068-9E33-CBCC9D9B5C3F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589EE25F-D8D9-495C-8B9C-5ADE9B430401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4636651D-551F-4CFC-9A49-D219E4735611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CE96881A-2BE5-4FB0-A44E-D74B0CF3043C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E5EE05E3-AFEF-4661-AB51-CA64CBADD3C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8D46A2F6-B72A-4CDB-A289-58D90C0C9E57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2CC5D6F4-AB37-4431-AE35-68EE36CD7C8A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B039C18E-CA74-450C-9F2A-918FB65E437C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3A01C80F-CCDD-4ED2-A4D8-95DC8DAD2F3C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BA2E5182-CBBE-4974-8364-FC783EB158A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75E1BC5-FED5-408D-BE6A-FD4DF3609B3E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2B8AD864-4DFA-4628-9EE8-1219B5560E7F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596E4271-0E5A-4A3F-A205-F1F15D057508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FE0EF3C9-DC74-4BB1-A70F-A820A8208D75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3B00-000002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3B00-00000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3B00-000004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3B00-000005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3B00-000006000000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3B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73025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0000000-0008-0000-3B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3B00-000009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000000-0008-0000-3B00-00000A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00000-0008-0000-3B00-00000B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3B00-00000C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0000000-0008-0000-3B00-00000D000000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00000000-0008-0000-3B00-00000E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0000000-0008-0000-3B00-00000F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0000000-0008-0000-3B00-000010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0000000-0008-0000-3B00-000011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0000000-0008-0000-3B00-000012000000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00000000-0008-0000-3B00-00001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0000000-0008-0000-3B00-000014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0000000-0008-0000-3B00-000015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0000000-0008-0000-3B00-000016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0000000-0008-0000-3B00-000017000000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56B2EC9F-8957-4381-855C-FE7D5C8492F2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18B0EA2F-FAB5-4DB8-9058-09D40BAF74CA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206B4A98-18CD-4072-9884-A209AFD7DCDB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ABDB32E9-F1CB-4B23-BFB4-845108F907D9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80F0048B-002B-4003-9557-C262A86FD514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92B363D4-6117-4FDB-B9BB-0AA7C153E4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73025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1916D6DD-B150-46CF-BD1C-6153A0332A6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BFE7720C-E3EE-4083-9C70-77CB8589593E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DCA39C58-36AB-4F06-9E0B-7D0F0663E4DE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EC2464F0-3DAA-4E45-81F9-F9B1F0125D4E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A32E8DBF-E37D-41B2-B42E-47B04891C993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7411A152-3EA1-4084-A563-FBC66E64E0FD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E23697B3-9851-4EE8-A8B2-EAAA30D65591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30286D30-6B83-48C2-A337-C4FF67EE7372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F3CC5357-52B0-428B-AD80-6950859C8224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7D8A0C35-EBA1-4F05-8C5F-C0A53F0BBAF6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815EB15-6929-44CE-97A1-574C7FC939F7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4D5E541E-E124-4DED-B29C-D5717407580F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979FCBB9-923B-4755-8C1E-BB2AEB023751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BC54C4D5-B26C-4780-8865-0E22BB927FA5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FEEBE26-F190-4CF0-B857-311FCD41E329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71590E2E-2381-4F6E-9B1A-AEB0CE7311DD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56B2EC9F-8957-4381-855C-FE7D5C8492F2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18B0EA2F-FAB5-4DB8-9058-09D40BAF74CA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206B4A98-18CD-4072-9884-A209AFD7DCDB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ABDB32E9-F1CB-4B23-BFB4-845108F907D9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80F0048B-002B-4003-9557-C262A86FD514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92B363D4-6117-4FDB-B9BB-0AA7C153E4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73025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1916D6DD-B150-46CF-BD1C-6153A0332A6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BFE7720C-E3EE-4083-9C70-77CB8589593E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DCA39C58-36AB-4F06-9E0B-7D0F0663E4DE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EC2464F0-3DAA-4E45-81F9-F9B1F0125D4E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A32E8DBF-E37D-41B2-B42E-47B04891C993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7411A152-3EA1-4084-A563-FBC66E64E0FD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E23697B3-9851-4EE8-A8B2-EAAA30D65591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30286D30-6B83-48C2-A337-C4FF67EE7372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F3CC5357-52B0-428B-AD80-6950859C8224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7D8A0C35-EBA1-4F05-8C5F-C0A53F0BBAF6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815EB15-6929-44CE-97A1-574C7FC939F7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4D5E541E-E124-4DED-B29C-D5717407580F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979FCBB9-923B-4755-8C1E-BB2AEB023751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BC54C4D5-B26C-4780-8865-0E22BB927FA5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FEEBE26-F190-4CF0-B857-311FCD41E329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71590E2E-2381-4F6E-9B1A-AEB0CE7311DD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56B2EC9F-8957-4381-855C-FE7D5C8492F2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18B0EA2F-FAB5-4DB8-9058-09D40BAF74CA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206B4A98-18CD-4072-9884-A209AFD7DCDB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ABDB32E9-F1CB-4B23-BFB4-845108F907D9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80F0048B-002B-4003-9557-C262A86FD514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92B363D4-6117-4FDB-B9BB-0AA7C153E4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73025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1916D6DD-B150-46CF-BD1C-6153A0332A6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BFE7720C-E3EE-4083-9C70-77CB8589593E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DCA39C58-36AB-4F06-9E0B-7D0F0663E4DE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EC2464F0-3DAA-4E45-81F9-F9B1F0125D4E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A32E8DBF-E37D-41B2-B42E-47B04891C993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7411A152-3EA1-4084-A563-FBC66E64E0FD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E23697B3-9851-4EE8-A8B2-EAAA30D65591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30286D30-6B83-48C2-A337-C4FF67EE7372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F3CC5357-52B0-428B-AD80-6950859C8224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7D8A0C35-EBA1-4F05-8C5F-C0A53F0BBAF6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815EB15-6929-44CE-97A1-574C7FC939F7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4D5E541E-E124-4DED-B29C-D5717407580F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979FCBB9-923B-4755-8C1E-BB2AEB023751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BC54C4D5-B26C-4780-8865-0E22BB927FA5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FEEBE26-F190-4CF0-B857-311FCD41E329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71590E2E-2381-4F6E-9B1A-AEB0CE7311DD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56B2EC9F-8957-4381-855C-FE7D5C8492F2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18B0EA2F-FAB5-4DB8-9058-09D40BAF74CA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206B4A98-18CD-4072-9884-A209AFD7DCDB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ABDB32E9-F1CB-4B23-BFB4-845108F907D9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80F0048B-002B-4003-9557-C262A86FD514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92B363D4-6117-4FDB-B9BB-0AA7C153E4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73025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1916D6DD-B150-46CF-BD1C-6153A0332A6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BFE7720C-E3EE-4083-9C70-77CB8589593E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DCA39C58-36AB-4F06-9E0B-7D0F0663E4DE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EC2464F0-3DAA-4E45-81F9-F9B1F0125D4E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A32E8DBF-E37D-41B2-B42E-47B04891C993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7411A152-3EA1-4084-A563-FBC66E64E0FD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E23697B3-9851-4EE8-A8B2-EAAA30D65591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30286D30-6B83-48C2-A337-C4FF67EE7372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F3CC5357-52B0-428B-AD80-6950859C8224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7D8A0C35-EBA1-4F05-8C5F-C0A53F0BBAF6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815EB15-6929-44CE-97A1-574C7FC939F7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4D5E541E-E124-4DED-B29C-D5717407580F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979FCBB9-923B-4755-8C1E-BB2AEB023751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BC54C4D5-B26C-4780-8865-0E22BB927FA5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FEEBE26-F190-4CF0-B857-311FCD41E329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71590E2E-2381-4F6E-9B1A-AEB0CE7311DD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9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0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1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2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3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4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5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6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1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8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19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0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1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2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3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4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5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26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27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28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29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0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1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2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3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4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5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36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37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14"/>
  <sheetViews>
    <sheetView workbookViewId="0">
      <selection activeCell="C17" sqref="C17"/>
    </sheetView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1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72"/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</row>
    <row r="2" spans="1:14" ht="21" customHeight="1" x14ac:dyDescent="0.3">
      <c r="A2" s="1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</row>
    <row r="3" spans="1:14" ht="161.25" customHeight="1" thickBot="1" x14ac:dyDescent="0.35">
      <c r="A3" s="174"/>
      <c r="B3" s="174"/>
      <c r="C3" s="174"/>
      <c r="D3" s="174"/>
      <c r="E3" s="2"/>
      <c r="F3" s="175"/>
      <c r="G3" s="175"/>
      <c r="H3" s="175"/>
      <c r="I3" s="177"/>
      <c r="J3" s="177"/>
      <c r="K3" s="177"/>
      <c r="L3" s="176"/>
      <c r="M3" s="176"/>
      <c r="N3" s="176"/>
    </row>
    <row r="5" spans="1:14" ht="60" customHeight="1" x14ac:dyDescent="0.25"/>
    <row r="6" spans="1:14" ht="19.5" customHeight="1" x14ac:dyDescent="0.25"/>
    <row r="7" spans="1:14" ht="19.5" customHeight="1" x14ac:dyDescent="0.25"/>
    <row r="8" spans="1:14" ht="19.5" customHeight="1" x14ac:dyDescent="0.25"/>
    <row r="9" spans="1:14" ht="19.5" customHeight="1" x14ac:dyDescent="0.25"/>
    <row r="10" spans="1:14" ht="19.5" customHeight="1" x14ac:dyDescent="0.25"/>
    <row r="11" spans="1:14" ht="31.5" customHeight="1" x14ac:dyDescent="0.25"/>
    <row r="12" spans="1:14" ht="23.25" customHeight="1" x14ac:dyDescent="0.25"/>
    <row r="13" spans="1:14" ht="19.5" customHeight="1" x14ac:dyDescent="0.25"/>
    <row r="14" spans="1:14" ht="19.5" customHeight="1" x14ac:dyDescent="0.25"/>
  </sheetData>
  <mergeCells count="6"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N196"/>
  <sheetViews>
    <sheetView workbookViewId="0">
      <selection activeCell="E15" sqref="E15"/>
    </sheetView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48.7109375" customWidth="1"/>
    <col min="5" max="5" width="32.7109375" bestFit="1" customWidth="1"/>
    <col min="6" max="6" width="7.42578125" style="30" customWidth="1"/>
    <col min="7" max="7" width="11.5703125" style="30" bestFit="1" customWidth="1"/>
    <col min="8" max="8" width="16.7109375" style="30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72" t="s">
        <v>0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</row>
    <row r="2" spans="1:14" ht="21" customHeight="1" x14ac:dyDescent="0.3">
      <c r="A2" s="1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</row>
    <row r="3" spans="1:14" ht="161.25" customHeight="1" thickBot="1" x14ac:dyDescent="0.35">
      <c r="A3" s="174" t="s">
        <v>35</v>
      </c>
      <c r="B3" s="174"/>
      <c r="C3" s="174"/>
      <c r="D3" s="174"/>
      <c r="E3" s="2"/>
      <c r="F3" s="184" t="s">
        <v>22</v>
      </c>
      <c r="G3" s="184"/>
      <c r="H3" s="184"/>
      <c r="I3" s="175" t="s">
        <v>25</v>
      </c>
      <c r="J3" s="175"/>
      <c r="K3" s="175"/>
      <c r="L3" s="176" t="s">
        <v>13</v>
      </c>
      <c r="M3" s="176"/>
      <c r="N3" s="176"/>
    </row>
    <row r="4" spans="1:14" ht="18.75" x14ac:dyDescent="0.25">
      <c r="A4" s="3" t="s">
        <v>1</v>
      </c>
      <c r="B4" s="4" t="s">
        <v>2</v>
      </c>
      <c r="C4" s="7" t="s">
        <v>3</v>
      </c>
      <c r="D4" s="27" t="s">
        <v>4</v>
      </c>
      <c r="E4" s="46" t="s">
        <v>15</v>
      </c>
      <c r="F4" s="27" t="s">
        <v>5</v>
      </c>
      <c r="G4" s="27" t="s">
        <v>6</v>
      </c>
      <c r="H4" s="2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25">
      <c r="A5" s="18">
        <v>1</v>
      </c>
      <c r="B5" s="18" t="s">
        <v>11</v>
      </c>
      <c r="C5" s="39" t="s">
        <v>12</v>
      </c>
      <c r="D5" s="35" t="s">
        <v>32</v>
      </c>
      <c r="E5" s="47" t="s">
        <v>27</v>
      </c>
      <c r="F5" s="20">
        <v>2</v>
      </c>
      <c r="G5" s="23">
        <v>1.1200000000000001</v>
      </c>
      <c r="H5" s="38">
        <f>F5*G5</f>
        <v>2.2400000000000002</v>
      </c>
      <c r="I5" s="180" t="s">
        <v>10</v>
      </c>
      <c r="J5" s="180"/>
      <c r="K5" s="180"/>
      <c r="L5" s="153" t="s">
        <v>10</v>
      </c>
      <c r="M5" s="154"/>
      <c r="N5" s="155"/>
    </row>
    <row r="6" spans="1:14" ht="25.5" customHeight="1" x14ac:dyDescent="0.25">
      <c r="A6" s="18">
        <v>2</v>
      </c>
      <c r="B6" s="18" t="s">
        <v>11</v>
      </c>
      <c r="C6" s="39" t="s">
        <v>12</v>
      </c>
      <c r="D6" s="30" t="s">
        <v>29</v>
      </c>
      <c r="E6" s="48" t="s">
        <v>28</v>
      </c>
      <c r="F6" s="8">
        <v>4</v>
      </c>
      <c r="G6" s="23">
        <v>1.1200000000000001</v>
      </c>
      <c r="H6" s="38">
        <f>F6*G6</f>
        <v>4.4800000000000004</v>
      </c>
      <c r="I6" s="180"/>
      <c r="J6" s="180"/>
      <c r="K6" s="180"/>
      <c r="L6" s="156"/>
      <c r="M6" s="157"/>
      <c r="N6" s="158"/>
    </row>
    <row r="7" spans="1:14" ht="25.5" customHeight="1" x14ac:dyDescent="0.25">
      <c r="A7" s="40">
        <v>3</v>
      </c>
      <c r="B7" s="40" t="s">
        <v>11</v>
      </c>
      <c r="C7" s="41" t="s">
        <v>12</v>
      </c>
      <c r="D7" s="42" t="s">
        <v>30</v>
      </c>
      <c r="E7" s="49">
        <v>730603000129</v>
      </c>
      <c r="F7" s="43">
        <v>24</v>
      </c>
      <c r="G7" s="44">
        <v>0.12</v>
      </c>
      <c r="H7" s="45">
        <f>F7*G7</f>
        <v>2.88</v>
      </c>
      <c r="I7" s="180"/>
      <c r="J7" s="180"/>
      <c r="K7" s="180"/>
      <c r="L7" s="156"/>
      <c r="M7" s="157"/>
      <c r="N7" s="158"/>
    </row>
    <row r="8" spans="1:14" s="30" customFormat="1" ht="25.5" customHeight="1" x14ac:dyDescent="0.25">
      <c r="A8" s="18">
        <v>4</v>
      </c>
      <c r="B8" s="18" t="s">
        <v>11</v>
      </c>
      <c r="C8" s="19" t="s">
        <v>12</v>
      </c>
      <c r="D8" s="17" t="s">
        <v>30</v>
      </c>
      <c r="E8" s="49">
        <v>730603000130</v>
      </c>
      <c r="F8" s="8">
        <v>24</v>
      </c>
      <c r="G8" s="22">
        <v>0.12</v>
      </c>
      <c r="H8" s="38">
        <f>F8*G8</f>
        <v>2.88</v>
      </c>
      <c r="I8" s="180"/>
      <c r="J8" s="180"/>
      <c r="K8" s="180"/>
      <c r="L8" s="156"/>
      <c r="M8" s="157"/>
      <c r="N8" s="158"/>
    </row>
    <row r="9" spans="1:14" ht="19.5" customHeight="1" x14ac:dyDescent="0.25">
      <c r="A9" s="181" t="s">
        <v>8</v>
      </c>
      <c r="B9" s="182"/>
      <c r="C9" s="182"/>
      <c r="D9" s="182"/>
      <c r="E9" s="183"/>
      <c r="F9" s="50">
        <f>SUM(F5:F8)</f>
        <v>54</v>
      </c>
      <c r="G9" s="51">
        <f>SUM(G5:G8)</f>
        <v>2.4800000000000004</v>
      </c>
      <c r="H9" s="52">
        <f>SUM(H5:H8)</f>
        <v>12.48</v>
      </c>
      <c r="I9" s="37"/>
      <c r="J9" s="53"/>
      <c r="K9" s="36"/>
      <c r="L9" s="54"/>
      <c r="M9" s="53"/>
      <c r="N9" s="55"/>
    </row>
    <row r="10" spans="1:14" s="30" customFormat="1" ht="31.5" customHeight="1" x14ac:dyDescent="0.25">
      <c r="A10" s="179" t="s">
        <v>9</v>
      </c>
      <c r="B10" s="179"/>
      <c r="C10" s="178" t="s">
        <v>33</v>
      </c>
      <c r="D10" s="178"/>
      <c r="E10" s="178"/>
      <c r="F10" s="178"/>
      <c r="G10" s="178"/>
      <c r="H10" s="178"/>
      <c r="I10" s="178"/>
      <c r="J10" s="178"/>
      <c r="K10" s="178"/>
      <c r="L10" s="178"/>
      <c r="M10" s="178"/>
      <c r="N10" s="178"/>
    </row>
    <row r="11" spans="1:14" ht="19.5" customHeight="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</row>
    <row r="12" spans="1:14" ht="19.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</row>
    <row r="13" spans="1:14" ht="19.5" customHeight="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</row>
    <row r="14" spans="1:14" ht="15.75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</row>
    <row r="15" spans="1:14" x14ac:dyDescent="0.25">
      <c r="F15"/>
      <c r="G15"/>
      <c r="H15"/>
    </row>
    <row r="16" spans="1:14" x14ac:dyDescent="0.25">
      <c r="F16"/>
      <c r="G16"/>
      <c r="H16"/>
    </row>
    <row r="17" customFormat="1" x14ac:dyDescent="0.25"/>
    <row r="18" customFormat="1" x14ac:dyDescent="0.25"/>
    <row r="19" customFormat="1" x14ac:dyDescent="0.25"/>
    <row r="20" customFormat="1" ht="15.75" customHeight="1" x14ac:dyDescent="0.25"/>
    <row r="21" customFormat="1" x14ac:dyDescent="0.25"/>
    <row r="22" customFormat="1" x14ac:dyDescent="0.25"/>
    <row r="23" customFormat="1" x14ac:dyDescent="0.25"/>
    <row r="24" customFormat="1" x14ac:dyDescent="0.25"/>
    <row r="25" customFormat="1" x14ac:dyDescent="0.25"/>
    <row r="26" customFormat="1" x14ac:dyDescent="0.25"/>
    <row r="27" customFormat="1" x14ac:dyDescent="0.25"/>
    <row r="28" customFormat="1" x14ac:dyDescent="0.25"/>
    <row r="29" customFormat="1" x14ac:dyDescent="0.25"/>
    <row r="30" customFormat="1" x14ac:dyDescent="0.25"/>
    <row r="31" customFormat="1" x14ac:dyDescent="0.25"/>
    <row r="32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</sheetData>
  <mergeCells count="11">
    <mergeCell ref="A1:N1"/>
    <mergeCell ref="B2:N2"/>
    <mergeCell ref="A3:D3"/>
    <mergeCell ref="F3:H3"/>
    <mergeCell ref="I3:K3"/>
    <mergeCell ref="L3:N3"/>
    <mergeCell ref="C10:N10"/>
    <mergeCell ref="A10:B10"/>
    <mergeCell ref="I5:K8"/>
    <mergeCell ref="L5:N8"/>
    <mergeCell ref="A9:E9"/>
  </mergeCells>
  <pageMargins left="0.7" right="0.7" top="0.75" bottom="0.75" header="0.3" footer="0.3"/>
  <pageSetup paperSize="9" scale="59" orientation="landscape" horizontalDpi="360" verticalDpi="36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N15"/>
  <sheetViews>
    <sheetView topLeftCell="C1" workbookViewId="0">
      <selection activeCell="E6" sqref="E6"/>
    </sheetView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1.57031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72" t="s">
        <v>0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</row>
    <row r="2" spans="1:14" ht="21" customHeight="1" x14ac:dyDescent="0.3">
      <c r="A2" s="1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</row>
    <row r="3" spans="1:14" ht="161.25" customHeight="1" thickBot="1" x14ac:dyDescent="0.35">
      <c r="A3" s="174" t="s">
        <v>34</v>
      </c>
      <c r="B3" s="174"/>
      <c r="C3" s="174"/>
      <c r="D3" s="174"/>
      <c r="E3" s="2"/>
      <c r="F3" s="175" t="s">
        <v>31</v>
      </c>
      <c r="G3" s="175"/>
      <c r="H3" s="175"/>
      <c r="I3" s="175" t="s">
        <v>25</v>
      </c>
      <c r="J3" s="175"/>
      <c r="K3" s="175"/>
      <c r="L3" s="176" t="s">
        <v>13</v>
      </c>
      <c r="M3" s="176"/>
      <c r="N3" s="176"/>
    </row>
    <row r="4" spans="1:14" ht="18.75" x14ac:dyDescent="0.25">
      <c r="A4" s="3" t="s">
        <v>1</v>
      </c>
      <c r="B4" s="4" t="s">
        <v>2</v>
      </c>
      <c r="C4" s="4" t="s">
        <v>3</v>
      </c>
      <c r="D4" s="4" t="s">
        <v>4</v>
      </c>
      <c r="E4" s="4" t="s">
        <v>15</v>
      </c>
      <c r="F4" s="3" t="s">
        <v>5</v>
      </c>
      <c r="G4" s="4" t="s">
        <v>6</v>
      </c>
      <c r="H4" s="5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25">
      <c r="A5" s="18">
        <v>1</v>
      </c>
      <c r="B5" s="18" t="s">
        <v>11</v>
      </c>
      <c r="C5" s="19" t="s">
        <v>12</v>
      </c>
      <c r="D5" s="32" t="s">
        <v>37</v>
      </c>
      <c r="E5" s="34">
        <v>701103016068</v>
      </c>
      <c r="F5" s="20">
        <v>12</v>
      </c>
      <c r="G5" s="11">
        <v>3500</v>
      </c>
      <c r="H5" s="11">
        <f>F5*G5</f>
        <v>42000</v>
      </c>
      <c r="I5" s="153" t="s">
        <v>10</v>
      </c>
      <c r="J5" s="154"/>
      <c r="K5" s="155"/>
      <c r="L5" s="153" t="s">
        <v>10</v>
      </c>
      <c r="M5" s="154"/>
      <c r="N5" s="155"/>
    </row>
    <row r="6" spans="1:14" ht="19.5" customHeight="1" x14ac:dyDescent="0.25">
      <c r="A6" s="18">
        <v>2</v>
      </c>
      <c r="B6" s="18" t="s">
        <v>11</v>
      </c>
      <c r="C6" s="19" t="s">
        <v>12</v>
      </c>
      <c r="D6" s="26" t="s">
        <v>36</v>
      </c>
      <c r="E6" s="34">
        <v>701103016042</v>
      </c>
      <c r="F6" s="8">
        <v>50</v>
      </c>
      <c r="G6" s="28">
        <v>2100</v>
      </c>
      <c r="H6" s="11">
        <f>F6*G6</f>
        <v>105000</v>
      </c>
      <c r="I6" s="156"/>
      <c r="J6" s="157"/>
      <c r="K6" s="158"/>
      <c r="L6" s="156"/>
      <c r="M6" s="157"/>
      <c r="N6" s="158"/>
    </row>
    <row r="7" spans="1:14" ht="19.5" customHeight="1" x14ac:dyDescent="0.25">
      <c r="A7" s="18"/>
      <c r="B7" s="18"/>
      <c r="C7" s="19"/>
      <c r="D7" s="17"/>
      <c r="E7" s="20"/>
      <c r="F7" s="8"/>
      <c r="G7" s="10"/>
      <c r="H7" s="11"/>
      <c r="I7" s="156"/>
      <c r="J7" s="157"/>
      <c r="K7" s="158"/>
      <c r="L7" s="156"/>
      <c r="M7" s="157"/>
      <c r="N7" s="158"/>
    </row>
    <row r="8" spans="1:14" ht="19.5" customHeight="1" x14ac:dyDescent="0.25">
      <c r="A8" s="18"/>
      <c r="B8" s="18"/>
      <c r="C8" s="18"/>
      <c r="D8" s="17"/>
      <c r="E8" s="20"/>
      <c r="F8" s="20"/>
      <c r="G8" s="31"/>
      <c r="H8" s="11"/>
      <c r="I8" s="159"/>
      <c r="J8" s="160"/>
      <c r="K8" s="161"/>
      <c r="L8" s="159"/>
      <c r="M8" s="160"/>
      <c r="N8" s="161"/>
    </row>
    <row r="9" spans="1:14" ht="19.5" customHeight="1" thickBot="1" x14ac:dyDescent="0.3">
      <c r="A9" s="162" t="s">
        <v>8</v>
      </c>
      <c r="B9" s="163"/>
      <c r="C9" s="163"/>
      <c r="D9" s="163"/>
      <c r="E9" s="164"/>
      <c r="F9" s="20">
        <v>62</v>
      </c>
      <c r="G9" s="11">
        <v>5600</v>
      </c>
      <c r="H9" s="11">
        <f>H5+H6</f>
        <v>147000</v>
      </c>
      <c r="I9" s="12"/>
      <c r="J9" s="13"/>
      <c r="K9" s="14"/>
      <c r="L9" s="15"/>
      <c r="M9" s="13"/>
      <c r="N9" s="16"/>
    </row>
    <row r="10" spans="1:14" ht="19.5" customHeight="1" thickBot="1" x14ac:dyDescent="0.3">
      <c r="A10" s="165"/>
      <c r="B10" s="166"/>
      <c r="C10" s="166"/>
      <c r="D10" s="166"/>
      <c r="E10" s="166"/>
      <c r="F10" s="166"/>
      <c r="G10" s="166"/>
      <c r="H10" s="166"/>
      <c r="I10" s="166"/>
      <c r="J10" s="166"/>
      <c r="K10" s="166"/>
      <c r="L10" s="166"/>
      <c r="M10" s="166"/>
      <c r="N10" s="167"/>
    </row>
    <row r="11" spans="1:14" ht="31.5" customHeight="1" thickBot="1" x14ac:dyDescent="0.3">
      <c r="A11" s="168" t="s">
        <v>9</v>
      </c>
      <c r="B11" s="169"/>
      <c r="C11" s="170" t="s">
        <v>39</v>
      </c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1"/>
    </row>
    <row r="12" spans="1:14" ht="19.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</row>
    <row r="13" spans="1:14" ht="19.5" customHeight="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</row>
    <row r="14" spans="1:14" ht="19.5" customHeight="1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</row>
    <row r="15" spans="1:14" ht="15.75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paperSize="9" scale="64" orientation="landscape" horizontalDpi="360" verticalDpi="36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N21"/>
  <sheetViews>
    <sheetView workbookViewId="0">
      <selection activeCell="C11" sqref="C11:N11"/>
    </sheetView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8.85546875" customWidth="1"/>
    <col min="6" max="8" width="11.14062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72" t="s">
        <v>0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</row>
    <row r="2" spans="1:14" ht="21" customHeight="1" x14ac:dyDescent="0.3">
      <c r="A2" s="1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</row>
    <row r="3" spans="1:14" ht="161.25" customHeight="1" thickBot="1" x14ac:dyDescent="0.35">
      <c r="A3" s="174" t="s">
        <v>44</v>
      </c>
      <c r="B3" s="174"/>
      <c r="C3" s="174"/>
      <c r="D3" s="174"/>
      <c r="E3" s="2"/>
      <c r="F3" s="152" t="s">
        <v>41</v>
      </c>
      <c r="G3" s="152"/>
      <c r="H3" s="152"/>
      <c r="I3" s="175" t="s">
        <v>25</v>
      </c>
      <c r="J3" s="175"/>
      <c r="K3" s="175"/>
      <c r="L3" s="176" t="s">
        <v>13</v>
      </c>
      <c r="M3" s="176"/>
      <c r="N3" s="176"/>
    </row>
    <row r="4" spans="1:14" ht="18.75" x14ac:dyDescent="0.25">
      <c r="A4" s="3" t="s">
        <v>1</v>
      </c>
      <c r="B4" s="4" t="s">
        <v>2</v>
      </c>
      <c r="C4" s="4" t="s">
        <v>3</v>
      </c>
      <c r="D4" s="4" t="s">
        <v>4</v>
      </c>
      <c r="E4" s="27" t="s">
        <v>15</v>
      </c>
      <c r="F4" s="6" t="s">
        <v>5</v>
      </c>
      <c r="G4" s="4" t="s">
        <v>6</v>
      </c>
      <c r="H4" s="5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25">
      <c r="A5" s="18">
        <v>1</v>
      </c>
      <c r="B5" s="18" t="s">
        <v>11</v>
      </c>
      <c r="C5" s="19" t="s">
        <v>12</v>
      </c>
      <c r="D5" s="25" t="s">
        <v>42</v>
      </c>
      <c r="E5" s="25" t="s">
        <v>40</v>
      </c>
      <c r="F5" s="20">
        <v>2</v>
      </c>
      <c r="G5" s="29">
        <v>115000</v>
      </c>
      <c r="H5" s="11">
        <f>F5*G5</f>
        <v>230000</v>
      </c>
      <c r="I5" s="153" t="s">
        <v>10</v>
      </c>
      <c r="J5" s="154"/>
      <c r="K5" s="155"/>
      <c r="L5" s="153" t="s">
        <v>10</v>
      </c>
      <c r="M5" s="154"/>
      <c r="N5" s="155"/>
    </row>
    <row r="6" spans="1:14" ht="19.5" customHeight="1" x14ac:dyDescent="0.25">
      <c r="A6" s="18">
        <v>2</v>
      </c>
      <c r="B6" s="18" t="s">
        <v>11</v>
      </c>
      <c r="C6" s="19" t="s">
        <v>12</v>
      </c>
      <c r="D6" s="26" t="s">
        <v>43</v>
      </c>
      <c r="E6" s="25" t="s">
        <v>38</v>
      </c>
      <c r="F6" s="8">
        <v>2</v>
      </c>
      <c r="G6" s="28">
        <v>115000</v>
      </c>
      <c r="H6" s="11">
        <f>F6*G6</f>
        <v>230000</v>
      </c>
      <c r="I6" s="156"/>
      <c r="J6" s="157"/>
      <c r="K6" s="158"/>
      <c r="L6" s="156"/>
      <c r="M6" s="157"/>
      <c r="N6" s="158"/>
    </row>
    <row r="7" spans="1:14" ht="19.5" customHeight="1" x14ac:dyDescent="0.25">
      <c r="A7" s="18"/>
      <c r="B7" s="18"/>
      <c r="C7" s="19"/>
      <c r="D7" s="17"/>
      <c r="E7" s="20"/>
      <c r="F7" s="8"/>
      <c r="G7" s="10"/>
      <c r="H7" s="11"/>
      <c r="I7" s="156"/>
      <c r="J7" s="157"/>
      <c r="K7" s="158"/>
      <c r="L7" s="156"/>
      <c r="M7" s="157"/>
      <c r="N7" s="158"/>
    </row>
    <row r="8" spans="1:14" ht="19.5" customHeight="1" x14ac:dyDescent="0.25">
      <c r="A8" s="18"/>
      <c r="B8" s="18"/>
      <c r="C8" s="18"/>
      <c r="D8" s="17"/>
      <c r="E8" s="20"/>
      <c r="F8" s="20"/>
      <c r="G8" s="31"/>
      <c r="H8" s="11"/>
      <c r="I8" s="159"/>
      <c r="J8" s="160"/>
      <c r="K8" s="161"/>
      <c r="L8" s="159"/>
      <c r="M8" s="160"/>
      <c r="N8" s="161"/>
    </row>
    <row r="9" spans="1:14" ht="19.5" customHeight="1" thickBot="1" x14ac:dyDescent="0.3">
      <c r="A9" s="162" t="s">
        <v>8</v>
      </c>
      <c r="B9" s="163"/>
      <c r="C9" s="163"/>
      <c r="D9" s="163"/>
      <c r="E9" s="164"/>
      <c r="F9" s="20">
        <v>4</v>
      </c>
      <c r="G9" s="11">
        <f>SUM(G5:G8)</f>
        <v>230000</v>
      </c>
      <c r="H9" s="11">
        <f>SUM(H5:H8)</f>
        <v>460000</v>
      </c>
      <c r="I9" s="12"/>
      <c r="J9" s="13"/>
      <c r="K9" s="14"/>
      <c r="L9" s="15"/>
      <c r="M9" s="13"/>
      <c r="N9" s="16"/>
    </row>
    <row r="10" spans="1:14" ht="19.5" customHeight="1" thickBot="1" x14ac:dyDescent="0.3">
      <c r="A10" s="165"/>
      <c r="B10" s="166"/>
      <c r="C10" s="166"/>
      <c r="D10" s="166"/>
      <c r="E10" s="166"/>
      <c r="F10" s="166"/>
      <c r="G10" s="166"/>
      <c r="H10" s="166"/>
      <c r="I10" s="166"/>
      <c r="J10" s="166"/>
      <c r="K10" s="166"/>
      <c r="L10" s="166"/>
      <c r="M10" s="166"/>
      <c r="N10" s="167"/>
    </row>
    <row r="11" spans="1:14" ht="31.5" customHeight="1" thickBot="1" x14ac:dyDescent="0.3">
      <c r="A11" s="168" t="s">
        <v>9</v>
      </c>
      <c r="B11" s="169"/>
      <c r="C11" s="170" t="s">
        <v>55</v>
      </c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1"/>
    </row>
    <row r="12" spans="1:14" ht="19.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</row>
    <row r="13" spans="1:14" ht="19.5" customHeight="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</row>
    <row r="14" spans="1:14" ht="19.5" customHeight="1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</row>
    <row r="15" spans="1:14" ht="15.75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</row>
    <row r="20" spans="5:5" x14ac:dyDescent="0.25">
      <c r="E20">
        <v>85.08</v>
      </c>
    </row>
    <row r="21" spans="5:5" x14ac:dyDescent="0.25">
      <c r="E21">
        <f>E20*2</f>
        <v>170.16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63" orientation="landscape" horizontalDpi="360" verticalDpi="36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29"/>
  <sheetViews>
    <sheetView workbookViewId="0">
      <selection activeCell="F3" sqref="F3:H3"/>
    </sheetView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1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72" t="s">
        <v>0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</row>
    <row r="2" spans="1:14" ht="21" customHeight="1" x14ac:dyDescent="0.3">
      <c r="A2" s="1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</row>
    <row r="3" spans="1:14" ht="161.25" customHeight="1" thickBot="1" x14ac:dyDescent="0.35">
      <c r="A3" s="174" t="s">
        <v>45</v>
      </c>
      <c r="B3" s="174"/>
      <c r="C3" s="174"/>
      <c r="D3" s="174"/>
      <c r="E3" s="2"/>
      <c r="F3" s="152" t="s">
        <v>22</v>
      </c>
      <c r="G3" s="152"/>
      <c r="H3" s="152"/>
      <c r="I3" s="175" t="s">
        <v>25</v>
      </c>
      <c r="J3" s="175"/>
      <c r="K3" s="175"/>
      <c r="L3" s="176" t="s">
        <v>13</v>
      </c>
      <c r="M3" s="176"/>
      <c r="N3" s="176"/>
    </row>
    <row r="4" spans="1:14" ht="19.5" thickBot="1" x14ac:dyDescent="0.3">
      <c r="A4" s="3" t="s">
        <v>1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25">
      <c r="A5" s="18">
        <v>1</v>
      </c>
      <c r="B5" s="18" t="s">
        <v>11</v>
      </c>
      <c r="C5" s="19" t="s">
        <v>12</v>
      </c>
      <c r="D5" s="30" t="s">
        <v>51</v>
      </c>
      <c r="E5" s="21" t="s">
        <v>50</v>
      </c>
      <c r="F5" s="20">
        <v>2</v>
      </c>
      <c r="G5" s="58">
        <v>11.615</v>
      </c>
      <c r="H5" s="23">
        <f>F5*G5</f>
        <v>23.23</v>
      </c>
      <c r="I5" s="153" t="s">
        <v>10</v>
      </c>
      <c r="J5" s="154"/>
      <c r="K5" s="155"/>
      <c r="L5" s="153" t="s">
        <v>10</v>
      </c>
      <c r="M5" s="154"/>
      <c r="N5" s="155"/>
    </row>
    <row r="6" spans="1:14" ht="19.5" customHeight="1" x14ac:dyDescent="0.25">
      <c r="A6" s="18"/>
      <c r="B6" s="18"/>
      <c r="C6" s="19"/>
      <c r="E6" s="21"/>
      <c r="F6" s="8"/>
      <c r="G6" s="22"/>
      <c r="H6" s="23"/>
      <c r="I6" s="156"/>
      <c r="J6" s="157"/>
      <c r="K6" s="158"/>
      <c r="L6" s="156"/>
      <c r="M6" s="157"/>
      <c r="N6" s="158"/>
    </row>
    <row r="7" spans="1:14" ht="19.5" customHeight="1" x14ac:dyDescent="0.25">
      <c r="A7" s="18"/>
      <c r="B7" s="18"/>
      <c r="C7" s="19"/>
      <c r="D7" s="17"/>
      <c r="E7" s="20"/>
      <c r="F7" s="8"/>
      <c r="G7" s="10"/>
      <c r="H7" s="11"/>
      <c r="I7" s="156"/>
      <c r="J7" s="157"/>
      <c r="K7" s="158"/>
      <c r="L7" s="156"/>
      <c r="M7" s="157"/>
      <c r="N7" s="158"/>
    </row>
    <row r="8" spans="1:14" ht="19.5" customHeight="1" x14ac:dyDescent="0.25">
      <c r="A8" s="18"/>
      <c r="B8" s="18"/>
      <c r="C8" s="18"/>
      <c r="D8" s="17"/>
      <c r="E8" s="20"/>
      <c r="F8" s="20"/>
      <c r="G8" s="31"/>
      <c r="H8" s="11"/>
      <c r="I8" s="159"/>
      <c r="J8" s="160"/>
      <c r="K8" s="161"/>
      <c r="L8" s="159"/>
      <c r="M8" s="160"/>
      <c r="N8" s="161"/>
    </row>
    <row r="9" spans="1:14" ht="19.5" customHeight="1" thickBot="1" x14ac:dyDescent="0.3">
      <c r="A9" s="162" t="s">
        <v>8</v>
      </c>
      <c r="B9" s="163"/>
      <c r="C9" s="163"/>
      <c r="D9" s="163"/>
      <c r="E9" s="164"/>
      <c r="F9" s="20">
        <f>SUM(F5:F8)</f>
        <v>2</v>
      </c>
      <c r="G9" s="22">
        <f>SUM(G5:G8)</f>
        <v>11.615</v>
      </c>
      <c r="H9" s="23">
        <f>SUM(H5:H8)</f>
        <v>23.23</v>
      </c>
      <c r="I9" s="12"/>
      <c r="J9" s="13"/>
      <c r="K9" s="14"/>
      <c r="L9" s="15"/>
      <c r="M9" s="13"/>
      <c r="N9" s="16"/>
    </row>
    <row r="10" spans="1:14" ht="19.5" customHeight="1" thickBot="1" x14ac:dyDescent="0.3">
      <c r="A10" s="165"/>
      <c r="B10" s="166"/>
      <c r="C10" s="166"/>
      <c r="D10" s="166"/>
      <c r="E10" s="166"/>
      <c r="F10" s="166"/>
      <c r="G10" s="166"/>
      <c r="H10" s="166"/>
      <c r="I10" s="166"/>
      <c r="J10" s="166"/>
      <c r="K10" s="166"/>
      <c r="L10" s="166"/>
      <c r="M10" s="166"/>
      <c r="N10" s="167"/>
    </row>
    <row r="11" spans="1:14" ht="31.5" customHeight="1" thickBot="1" x14ac:dyDescent="0.3">
      <c r="A11" s="168" t="s">
        <v>9</v>
      </c>
      <c r="B11" s="169"/>
      <c r="C11" s="170" t="s">
        <v>46</v>
      </c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1"/>
    </row>
    <row r="12" spans="1:14" ht="19.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</row>
    <row r="13" spans="1:14" ht="19.5" customHeight="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</row>
    <row r="14" spans="1:14" ht="19.5" customHeight="1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</row>
    <row r="15" spans="1:14" ht="15.75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</row>
    <row r="28" spans="5:5" x14ac:dyDescent="0.25">
      <c r="E28">
        <v>23.23</v>
      </c>
    </row>
    <row r="29" spans="5:5" x14ac:dyDescent="0.25">
      <c r="E29">
        <f>E28/2</f>
        <v>11.615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22"/>
  <sheetViews>
    <sheetView workbookViewId="0">
      <selection activeCell="F3" sqref="F3:H3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30.140625" style="60" bestFit="1" customWidth="1"/>
    <col min="5" max="5" width="38.28515625" style="60" customWidth="1"/>
    <col min="6" max="6" width="7.42578125" style="60" customWidth="1"/>
    <col min="7" max="7" width="13.5703125" style="60" bestFit="1" customWidth="1"/>
    <col min="8" max="8" width="15.140625" style="60" customWidth="1"/>
    <col min="9" max="9" width="6.7109375" style="60" customWidth="1"/>
    <col min="10" max="10" width="9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</row>
    <row r="2" spans="1:14" ht="21" customHeight="1" x14ac:dyDescent="0.3">
      <c r="A2" s="1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</row>
    <row r="3" spans="1:14" ht="177.75" customHeight="1" thickBot="1" x14ac:dyDescent="0.35">
      <c r="A3" s="174" t="s">
        <v>47</v>
      </c>
      <c r="B3" s="174"/>
      <c r="C3" s="174"/>
      <c r="D3" s="174"/>
      <c r="E3" s="2"/>
      <c r="F3" s="152" t="s">
        <v>41</v>
      </c>
      <c r="G3" s="152"/>
      <c r="H3" s="152"/>
      <c r="I3" s="152" t="s">
        <v>25</v>
      </c>
      <c r="J3" s="152"/>
      <c r="K3" s="152"/>
      <c r="L3" s="186" t="s">
        <v>13</v>
      </c>
      <c r="M3" s="186"/>
      <c r="N3" s="186"/>
    </row>
    <row r="4" spans="1:14" ht="19.5" thickBot="1" x14ac:dyDescent="0.35">
      <c r="A4" s="3" t="s">
        <v>1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63" t="s">
        <v>48</v>
      </c>
      <c r="E5" s="64" t="s">
        <v>49</v>
      </c>
      <c r="F5" s="65">
        <v>4</v>
      </c>
      <c r="G5" s="66">
        <v>308000</v>
      </c>
      <c r="H5" s="72">
        <f>F5*G5</f>
        <v>1232000</v>
      </c>
      <c r="I5" s="187" t="s">
        <v>10</v>
      </c>
      <c r="J5" s="188"/>
      <c r="K5" s="189"/>
      <c r="L5" s="187" t="s">
        <v>10</v>
      </c>
      <c r="M5" s="188"/>
      <c r="N5" s="189"/>
    </row>
    <row r="6" spans="1:14" ht="19.5" customHeight="1" x14ac:dyDescent="0.3">
      <c r="A6" s="61"/>
      <c r="B6" s="61"/>
      <c r="C6" s="62"/>
      <c r="E6" s="64" t="s">
        <v>54</v>
      </c>
      <c r="F6" s="67"/>
      <c r="G6" s="68"/>
      <c r="H6" s="69"/>
      <c r="I6" s="190"/>
      <c r="J6" s="191"/>
      <c r="K6" s="192"/>
      <c r="L6" s="190"/>
      <c r="M6" s="191"/>
      <c r="N6" s="192"/>
    </row>
    <row r="7" spans="1:14" ht="19.5" customHeight="1" x14ac:dyDescent="0.3">
      <c r="A7" s="61"/>
      <c r="B7" s="61"/>
      <c r="C7" s="62"/>
      <c r="D7" s="70"/>
      <c r="E7" s="65"/>
      <c r="F7" s="67"/>
      <c r="G7" s="71"/>
      <c r="H7" s="72"/>
      <c r="I7" s="190"/>
      <c r="J7" s="191"/>
      <c r="K7" s="192"/>
      <c r="L7" s="190"/>
      <c r="M7" s="191"/>
      <c r="N7" s="192"/>
    </row>
    <row r="8" spans="1:14" ht="19.5" customHeight="1" x14ac:dyDescent="0.3">
      <c r="A8" s="61"/>
      <c r="B8" s="61"/>
      <c r="C8" s="61"/>
      <c r="D8" s="70"/>
      <c r="E8" s="65"/>
      <c r="F8" s="65"/>
      <c r="G8" s="73"/>
      <c r="H8" s="72"/>
      <c r="I8" s="193"/>
      <c r="J8" s="194"/>
      <c r="K8" s="195"/>
      <c r="L8" s="193"/>
      <c r="M8" s="194"/>
      <c r="N8" s="195"/>
    </row>
    <row r="9" spans="1:14" ht="19.5" customHeight="1" thickBot="1" x14ac:dyDescent="0.35">
      <c r="A9" s="196" t="s">
        <v>8</v>
      </c>
      <c r="B9" s="197"/>
      <c r="C9" s="197"/>
      <c r="D9" s="197"/>
      <c r="E9" s="198"/>
      <c r="F9" s="65">
        <f>SUM(F5:F8)</f>
        <v>4</v>
      </c>
      <c r="G9" s="72">
        <f>SUM(G5:G8)</f>
        <v>308000</v>
      </c>
      <c r="H9" s="72">
        <f>SUM(H5:H8)</f>
        <v>1232000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9"/>
      <c r="B10" s="200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1"/>
    </row>
    <row r="11" spans="1:14" ht="31.5" customHeight="1" thickBot="1" x14ac:dyDescent="0.35">
      <c r="A11" s="202" t="s">
        <v>9</v>
      </c>
      <c r="B11" s="203"/>
      <c r="C11" s="170" t="s">
        <v>52</v>
      </c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1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22" spans="4:4" x14ac:dyDescent="0.3">
      <c r="D22" s="60" t="s">
        <v>53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orientation="portrait" horizontalDpi="360" verticalDpi="36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N15"/>
  <sheetViews>
    <sheetView workbookViewId="0">
      <selection activeCell="D8" sqref="D8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30.140625" style="60" bestFit="1" customWidth="1"/>
    <col min="5" max="5" width="38.28515625" style="60" customWidth="1"/>
    <col min="6" max="6" width="7.42578125" style="60" customWidth="1"/>
    <col min="7" max="7" width="13.5703125" style="60" bestFit="1" customWidth="1"/>
    <col min="8" max="8" width="14.28515625" style="60" customWidth="1"/>
    <col min="9" max="9" width="6.7109375" style="60" customWidth="1"/>
    <col min="10" max="10" width="9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</row>
    <row r="2" spans="1:14" ht="21" customHeight="1" x14ac:dyDescent="0.3">
      <c r="A2" s="1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</row>
    <row r="3" spans="1:14" ht="161.25" customHeight="1" thickBot="1" x14ac:dyDescent="0.35">
      <c r="A3" s="174" t="s">
        <v>58</v>
      </c>
      <c r="B3" s="174"/>
      <c r="C3" s="174"/>
      <c r="D3" s="174"/>
      <c r="E3" s="2"/>
      <c r="F3" s="152" t="s">
        <v>22</v>
      </c>
      <c r="G3" s="152"/>
      <c r="H3" s="152"/>
      <c r="I3" s="174" t="s">
        <v>25</v>
      </c>
      <c r="J3" s="174"/>
      <c r="K3" s="174"/>
      <c r="L3" s="204" t="s">
        <v>13</v>
      </c>
      <c r="M3" s="204"/>
      <c r="N3" s="204"/>
    </row>
    <row r="4" spans="1:14" ht="19.5" thickBot="1" x14ac:dyDescent="0.35">
      <c r="A4" s="3" t="s">
        <v>1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63" t="s">
        <v>57</v>
      </c>
      <c r="E5" s="64" t="s">
        <v>56</v>
      </c>
      <c r="F5" s="79">
        <v>2</v>
      </c>
      <c r="G5" s="87">
        <v>32.25</v>
      </c>
      <c r="H5" s="80">
        <f>F5*G5</f>
        <v>64.5</v>
      </c>
      <c r="I5" s="187" t="s">
        <v>10</v>
      </c>
      <c r="J5" s="188"/>
      <c r="K5" s="189"/>
      <c r="L5" s="187" t="s">
        <v>10</v>
      </c>
      <c r="M5" s="188"/>
      <c r="N5" s="189"/>
    </row>
    <row r="6" spans="1:14" ht="19.5" customHeight="1" x14ac:dyDescent="0.3">
      <c r="A6" s="61"/>
      <c r="B6" s="61"/>
      <c r="C6" s="62"/>
      <c r="E6" s="64"/>
      <c r="F6" s="81"/>
      <c r="G6" s="82"/>
      <c r="H6" s="83"/>
      <c r="I6" s="190"/>
      <c r="J6" s="191"/>
      <c r="K6" s="192"/>
      <c r="L6" s="190"/>
      <c r="M6" s="191"/>
      <c r="N6" s="192"/>
    </row>
    <row r="7" spans="1:14" ht="19.5" customHeight="1" x14ac:dyDescent="0.3">
      <c r="A7" s="61"/>
      <c r="B7" s="61"/>
      <c r="C7" s="62"/>
      <c r="D7" s="70"/>
      <c r="E7" s="65"/>
      <c r="F7" s="81"/>
      <c r="G7" s="84"/>
      <c r="H7" s="85"/>
      <c r="I7" s="190"/>
      <c r="J7" s="191"/>
      <c r="K7" s="192"/>
      <c r="L7" s="190"/>
      <c r="M7" s="191"/>
      <c r="N7" s="192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3"/>
      <c r="J8" s="194"/>
      <c r="K8" s="195"/>
      <c r="L8" s="193"/>
      <c r="M8" s="194"/>
      <c r="N8" s="195"/>
    </row>
    <row r="9" spans="1:14" ht="19.5" customHeight="1" thickBot="1" x14ac:dyDescent="0.35">
      <c r="A9" s="196" t="s">
        <v>8</v>
      </c>
      <c r="B9" s="197"/>
      <c r="C9" s="197"/>
      <c r="D9" s="197"/>
      <c r="E9" s="198"/>
      <c r="F9" s="79">
        <f>SUM(F5:F8)</f>
        <v>2</v>
      </c>
      <c r="G9" s="87">
        <v>32.25</v>
      </c>
      <c r="H9" s="85">
        <f>SUM(H5:H8)</f>
        <v>64.5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9"/>
      <c r="B10" s="200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1"/>
    </row>
    <row r="11" spans="1:14" ht="31.5" customHeight="1" thickBot="1" x14ac:dyDescent="0.35">
      <c r="A11" s="202" t="s">
        <v>9</v>
      </c>
      <c r="B11" s="203"/>
      <c r="C11" s="170" t="s">
        <v>59</v>
      </c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1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62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N15"/>
  <sheetViews>
    <sheetView workbookViewId="0">
      <selection activeCell="C11" sqref="C11:N11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30.140625" style="60" bestFit="1" customWidth="1"/>
    <col min="5" max="5" width="38.28515625" style="60" customWidth="1"/>
    <col min="6" max="6" width="7.42578125" style="60" customWidth="1"/>
    <col min="7" max="7" width="14.5703125" style="60" bestFit="1" customWidth="1"/>
    <col min="8" max="8" width="14.28515625" style="60" customWidth="1"/>
    <col min="9" max="9" width="6.7109375" style="60" customWidth="1"/>
    <col min="10" max="10" width="9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</row>
    <row r="2" spans="1:14" ht="21" customHeight="1" x14ac:dyDescent="0.3">
      <c r="A2" s="1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</row>
    <row r="3" spans="1:14" ht="161.25" customHeight="1" thickBot="1" x14ac:dyDescent="0.35">
      <c r="A3" s="174" t="s">
        <v>60</v>
      </c>
      <c r="B3" s="174"/>
      <c r="C3" s="174"/>
      <c r="D3" s="174"/>
      <c r="E3" s="2"/>
      <c r="F3" s="152" t="s">
        <v>41</v>
      </c>
      <c r="G3" s="152"/>
      <c r="H3" s="152"/>
      <c r="I3" s="174" t="s">
        <v>25</v>
      </c>
      <c r="J3" s="174"/>
      <c r="K3" s="174"/>
      <c r="L3" s="204" t="s">
        <v>13</v>
      </c>
      <c r="M3" s="204"/>
      <c r="N3" s="204"/>
    </row>
    <row r="4" spans="1:14" ht="19.5" thickBot="1" x14ac:dyDescent="0.35">
      <c r="A4" s="3" t="s">
        <v>1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88" t="s">
        <v>62</v>
      </c>
      <c r="E5" s="33" t="s">
        <v>61</v>
      </c>
      <c r="F5" s="79">
        <v>1</v>
      </c>
      <c r="G5" s="89">
        <v>57750</v>
      </c>
      <c r="H5" s="85">
        <f>F5*G5</f>
        <v>57750</v>
      </c>
      <c r="I5" s="187" t="s">
        <v>10</v>
      </c>
      <c r="J5" s="188"/>
      <c r="K5" s="189"/>
      <c r="L5" s="187" t="s">
        <v>10</v>
      </c>
      <c r="M5" s="188"/>
      <c r="N5" s="189"/>
    </row>
    <row r="6" spans="1:14" ht="19.5" customHeight="1" x14ac:dyDescent="0.3">
      <c r="A6" s="61"/>
      <c r="B6" s="61"/>
      <c r="C6" s="62"/>
      <c r="E6" s="64"/>
      <c r="F6" s="81"/>
      <c r="G6" s="82"/>
      <c r="H6" s="83"/>
      <c r="I6" s="190"/>
      <c r="J6" s="191"/>
      <c r="K6" s="192"/>
      <c r="L6" s="190"/>
      <c r="M6" s="191"/>
      <c r="N6" s="192"/>
    </row>
    <row r="7" spans="1:14" ht="19.5" customHeight="1" x14ac:dyDescent="0.3">
      <c r="A7" s="61"/>
      <c r="B7" s="61"/>
      <c r="C7" s="62"/>
      <c r="D7" s="70"/>
      <c r="E7" s="65"/>
      <c r="F7" s="81"/>
      <c r="G7" s="84"/>
      <c r="H7" s="85"/>
      <c r="I7" s="190"/>
      <c r="J7" s="191"/>
      <c r="K7" s="192"/>
      <c r="L7" s="190"/>
      <c r="M7" s="191"/>
      <c r="N7" s="192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3"/>
      <c r="J8" s="194"/>
      <c r="K8" s="195"/>
      <c r="L8" s="193"/>
      <c r="M8" s="194"/>
      <c r="N8" s="195"/>
    </row>
    <row r="9" spans="1:14" ht="19.5" customHeight="1" thickBot="1" x14ac:dyDescent="0.35">
      <c r="A9" s="196" t="s">
        <v>8</v>
      </c>
      <c r="B9" s="197"/>
      <c r="C9" s="197"/>
      <c r="D9" s="197"/>
      <c r="E9" s="198"/>
      <c r="F9" s="79">
        <f>SUM(F5:F8)</f>
        <v>1</v>
      </c>
      <c r="G9" s="89">
        <v>57750</v>
      </c>
      <c r="H9" s="85">
        <f>SUM(H5:H8)</f>
        <v>57750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9"/>
      <c r="B10" s="200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1"/>
    </row>
    <row r="11" spans="1:14" ht="31.5" customHeight="1" thickBot="1" x14ac:dyDescent="0.35">
      <c r="A11" s="202" t="s">
        <v>9</v>
      </c>
      <c r="B11" s="203"/>
      <c r="C11" s="170" t="s">
        <v>63</v>
      </c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1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E5">
    <cfRule type="duplicateValues" dxfId="20" priority="1"/>
    <cfRule type="duplicateValues" dxfId="19" priority="2"/>
  </conditionalFormatting>
  <pageMargins left="0.7" right="0.7" top="0.75" bottom="0.75" header="0.3" footer="0.3"/>
  <pageSetup paperSize="9" scale="62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N21"/>
  <sheetViews>
    <sheetView workbookViewId="0">
      <selection activeCell="F3" sqref="F3:H3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30.140625" style="60" bestFit="1" customWidth="1"/>
    <col min="5" max="5" width="38.28515625" style="60" customWidth="1"/>
    <col min="6" max="6" width="7.42578125" style="60" customWidth="1"/>
    <col min="7" max="7" width="14.5703125" style="60" bestFit="1" customWidth="1"/>
    <col min="8" max="8" width="14.28515625" style="60" customWidth="1"/>
    <col min="9" max="9" width="6.7109375" style="60" customWidth="1"/>
    <col min="10" max="10" width="9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</row>
    <row r="2" spans="1:14" ht="21" customHeight="1" x14ac:dyDescent="0.3">
      <c r="A2" s="1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</row>
    <row r="3" spans="1:14" ht="166.5" customHeight="1" thickBot="1" x14ac:dyDescent="0.35">
      <c r="A3" s="174" t="s">
        <v>64</v>
      </c>
      <c r="B3" s="174"/>
      <c r="C3" s="174"/>
      <c r="D3" s="174"/>
      <c r="E3" s="2"/>
      <c r="F3" s="175" t="s">
        <v>26</v>
      </c>
      <c r="G3" s="175"/>
      <c r="H3" s="175"/>
      <c r="I3" s="174" t="s">
        <v>25</v>
      </c>
      <c r="J3" s="174"/>
      <c r="K3" s="174"/>
      <c r="L3" s="204" t="s">
        <v>13</v>
      </c>
      <c r="M3" s="204"/>
      <c r="N3" s="204"/>
    </row>
    <row r="4" spans="1:14" ht="19.5" thickBot="1" x14ac:dyDescent="0.35">
      <c r="A4" s="3" t="s">
        <v>1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90" t="s">
        <v>66</v>
      </c>
      <c r="E5" s="91">
        <v>836312110000</v>
      </c>
      <c r="F5" s="79">
        <v>1</v>
      </c>
      <c r="G5" s="93">
        <v>5600000</v>
      </c>
      <c r="H5" s="29">
        <f>F5*G5</f>
        <v>5600000</v>
      </c>
      <c r="I5" s="187" t="s">
        <v>10</v>
      </c>
      <c r="J5" s="188"/>
      <c r="K5" s="189"/>
      <c r="L5" s="187" t="s">
        <v>10</v>
      </c>
      <c r="M5" s="188"/>
      <c r="N5" s="189"/>
    </row>
    <row r="6" spans="1:14" ht="19.5" customHeight="1" x14ac:dyDescent="0.3">
      <c r="A6" s="61"/>
      <c r="B6" s="61"/>
      <c r="C6" s="62"/>
      <c r="D6" s="33"/>
      <c r="E6" s="33"/>
      <c r="F6" s="81"/>
      <c r="G6" s="82"/>
      <c r="H6" s="83"/>
      <c r="I6" s="190"/>
      <c r="J6" s="191"/>
      <c r="K6" s="192"/>
      <c r="L6" s="190"/>
      <c r="M6" s="191"/>
      <c r="N6" s="192"/>
    </row>
    <row r="7" spans="1:14" ht="19.5" customHeight="1" x14ac:dyDescent="0.3">
      <c r="A7" s="61"/>
      <c r="B7" s="61"/>
      <c r="C7" s="62"/>
      <c r="D7" s="70"/>
      <c r="E7" s="65"/>
      <c r="F7" s="81"/>
      <c r="G7" s="84"/>
      <c r="H7" s="85"/>
      <c r="I7" s="190"/>
      <c r="J7" s="191"/>
      <c r="K7" s="192"/>
      <c r="L7" s="190"/>
      <c r="M7" s="191"/>
      <c r="N7" s="192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3"/>
      <c r="J8" s="194"/>
      <c r="K8" s="195"/>
      <c r="L8" s="193"/>
      <c r="M8" s="194"/>
      <c r="N8" s="195"/>
    </row>
    <row r="9" spans="1:14" ht="19.5" customHeight="1" thickBot="1" x14ac:dyDescent="0.35">
      <c r="A9" s="196" t="s">
        <v>8</v>
      </c>
      <c r="B9" s="197"/>
      <c r="C9" s="197"/>
      <c r="D9" s="197"/>
      <c r="E9" s="198"/>
      <c r="F9" s="79">
        <f>SUM(F5:F8)</f>
        <v>1</v>
      </c>
      <c r="G9" s="89"/>
      <c r="H9" s="29">
        <f>SUM(H5:H8)</f>
        <v>5600000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9"/>
      <c r="B10" s="200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1"/>
    </row>
    <row r="11" spans="1:14" ht="31.5" customHeight="1" thickBot="1" x14ac:dyDescent="0.35">
      <c r="A11" s="202" t="s">
        <v>9</v>
      </c>
      <c r="B11" s="203"/>
      <c r="C11" s="170" t="s">
        <v>65</v>
      </c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1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21" spans="5:5" x14ac:dyDescent="0.3">
      <c r="E21" s="92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D6">
    <cfRule type="duplicateValues" dxfId="18" priority="3"/>
    <cfRule type="duplicateValues" dxfId="17" priority="4"/>
  </conditionalFormatting>
  <conditionalFormatting sqref="E6">
    <cfRule type="duplicateValues" dxfId="16" priority="5"/>
    <cfRule type="duplicateValues" dxfId="15" priority="6"/>
  </conditionalFormatting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21"/>
  <sheetViews>
    <sheetView workbookViewId="0">
      <selection activeCell="E5" sqref="E5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30.140625" style="60" bestFit="1" customWidth="1"/>
    <col min="5" max="5" width="38.28515625" style="60" customWidth="1"/>
    <col min="6" max="6" width="7.42578125" style="60" customWidth="1"/>
    <col min="7" max="7" width="14.5703125" style="60" bestFit="1" customWidth="1"/>
    <col min="8" max="8" width="14.28515625" style="60" customWidth="1"/>
    <col min="9" max="9" width="6.7109375" style="60" customWidth="1"/>
    <col min="10" max="10" width="9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</row>
    <row r="2" spans="1:14" ht="21" customHeight="1" x14ac:dyDescent="0.3">
      <c r="A2" s="1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</row>
    <row r="3" spans="1:14" ht="166.5" customHeight="1" thickBot="1" x14ac:dyDescent="0.35">
      <c r="A3" s="174" t="s">
        <v>67</v>
      </c>
      <c r="B3" s="174"/>
      <c r="C3" s="174"/>
      <c r="D3" s="174"/>
      <c r="E3" s="2"/>
      <c r="F3" s="152" t="s">
        <v>14</v>
      </c>
      <c r="G3" s="152"/>
      <c r="H3" s="152"/>
      <c r="I3" s="174" t="s">
        <v>25</v>
      </c>
      <c r="J3" s="174"/>
      <c r="K3" s="174"/>
      <c r="L3" s="204" t="s">
        <v>13</v>
      </c>
      <c r="M3" s="204"/>
      <c r="N3" s="204"/>
    </row>
    <row r="4" spans="1:14" ht="19.5" thickBot="1" x14ac:dyDescent="0.35">
      <c r="A4" s="3" t="s">
        <v>1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97" t="s">
        <v>69</v>
      </c>
      <c r="E5" s="96" t="s">
        <v>68</v>
      </c>
      <c r="F5" s="79">
        <v>1</v>
      </c>
      <c r="G5" s="94">
        <v>11.37</v>
      </c>
      <c r="H5" s="95">
        <f>G5*F5</f>
        <v>11.37</v>
      </c>
      <c r="I5" s="187" t="s">
        <v>10</v>
      </c>
      <c r="J5" s="188"/>
      <c r="K5" s="189"/>
      <c r="L5" s="187" t="s">
        <v>10</v>
      </c>
      <c r="M5" s="188"/>
      <c r="N5" s="189"/>
    </row>
    <row r="6" spans="1:14" ht="19.5" customHeight="1" x14ac:dyDescent="0.3">
      <c r="A6" s="61"/>
      <c r="B6" s="61"/>
      <c r="C6" s="62"/>
      <c r="D6" s="33"/>
      <c r="E6" s="33"/>
      <c r="F6" s="81"/>
      <c r="G6" s="82"/>
      <c r="H6" s="83"/>
      <c r="I6" s="190"/>
      <c r="J6" s="191"/>
      <c r="K6" s="192"/>
      <c r="L6" s="190"/>
      <c r="M6" s="191"/>
      <c r="N6" s="192"/>
    </row>
    <row r="7" spans="1:14" ht="19.5" customHeight="1" x14ac:dyDescent="0.3">
      <c r="A7" s="61"/>
      <c r="B7" s="61"/>
      <c r="C7" s="62"/>
      <c r="D7" s="70"/>
      <c r="E7" s="65"/>
      <c r="F7" s="81"/>
      <c r="G7" s="84"/>
      <c r="H7" s="85"/>
      <c r="I7" s="190"/>
      <c r="J7" s="191"/>
      <c r="K7" s="192"/>
      <c r="L7" s="190"/>
      <c r="M7" s="191"/>
      <c r="N7" s="192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3"/>
      <c r="J8" s="194"/>
      <c r="K8" s="195"/>
      <c r="L8" s="193"/>
      <c r="M8" s="194"/>
      <c r="N8" s="195"/>
    </row>
    <row r="9" spans="1:14" ht="19.5" customHeight="1" thickBot="1" x14ac:dyDescent="0.35">
      <c r="A9" s="196" t="s">
        <v>8</v>
      </c>
      <c r="B9" s="197"/>
      <c r="C9" s="197"/>
      <c r="D9" s="197"/>
      <c r="E9" s="198"/>
      <c r="F9" s="79">
        <f>SUM(F5:F8)</f>
        <v>1</v>
      </c>
      <c r="G9" s="94">
        <v>11.37</v>
      </c>
      <c r="H9" s="95">
        <f>SUM(H5:H8)</f>
        <v>11.37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9"/>
      <c r="B10" s="200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1"/>
    </row>
    <row r="11" spans="1:14" ht="31.5" customHeight="1" thickBot="1" x14ac:dyDescent="0.35">
      <c r="A11" s="202" t="s">
        <v>9</v>
      </c>
      <c r="B11" s="203"/>
      <c r="C11" s="170" t="s">
        <v>70</v>
      </c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1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21" spans="5:5" x14ac:dyDescent="0.3">
      <c r="E21" s="92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D6">
    <cfRule type="duplicateValues" dxfId="14" priority="1"/>
    <cfRule type="duplicateValues" dxfId="13" priority="2"/>
  </conditionalFormatting>
  <conditionalFormatting sqref="E6">
    <cfRule type="duplicateValues" dxfId="12" priority="3"/>
    <cfRule type="duplicateValues" dxfId="11" priority="4"/>
  </conditionalFormatting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N21"/>
  <sheetViews>
    <sheetView workbookViewId="0">
      <selection activeCell="E5" sqref="E5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30.140625" style="60" bestFit="1" customWidth="1"/>
    <col min="5" max="5" width="38.28515625" style="60" customWidth="1"/>
    <col min="6" max="6" width="7.42578125" style="60" customWidth="1"/>
    <col min="7" max="7" width="14.5703125" style="60" bestFit="1" customWidth="1"/>
    <col min="8" max="8" width="14.28515625" style="60" customWidth="1"/>
    <col min="9" max="9" width="6.7109375" style="60" customWidth="1"/>
    <col min="10" max="10" width="9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</row>
    <row r="2" spans="1:14" ht="21" customHeight="1" x14ac:dyDescent="0.3">
      <c r="A2" s="1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</row>
    <row r="3" spans="1:14" ht="166.5" customHeight="1" thickBot="1" x14ac:dyDescent="0.35">
      <c r="A3" s="174" t="s">
        <v>71</v>
      </c>
      <c r="B3" s="174"/>
      <c r="C3" s="174"/>
      <c r="D3" s="174"/>
      <c r="E3" s="2"/>
      <c r="F3" s="152" t="s">
        <v>22</v>
      </c>
      <c r="G3" s="152"/>
      <c r="H3" s="152"/>
      <c r="I3" s="174" t="s">
        <v>25</v>
      </c>
      <c r="J3" s="174"/>
      <c r="K3" s="174"/>
      <c r="L3" s="204" t="s">
        <v>13</v>
      </c>
      <c r="M3" s="204"/>
      <c r="N3" s="204"/>
    </row>
    <row r="4" spans="1:14" ht="19.5" thickBot="1" x14ac:dyDescent="0.35">
      <c r="A4" s="3" t="s">
        <v>1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20" t="s">
        <v>75</v>
      </c>
      <c r="E5" s="98" t="s">
        <v>72</v>
      </c>
      <c r="F5" s="79">
        <v>1</v>
      </c>
      <c r="G5" s="94">
        <v>25.59</v>
      </c>
      <c r="H5" s="95">
        <f>G5*F5</f>
        <v>25.59</v>
      </c>
      <c r="I5" s="187" t="s">
        <v>10</v>
      </c>
      <c r="J5" s="188"/>
      <c r="K5" s="189"/>
      <c r="L5" s="187" t="s">
        <v>10</v>
      </c>
      <c r="M5" s="188"/>
      <c r="N5" s="189"/>
    </row>
    <row r="6" spans="1:14" ht="19.5" customHeight="1" x14ac:dyDescent="0.3">
      <c r="A6" s="61"/>
      <c r="B6" s="61"/>
      <c r="C6" s="62"/>
      <c r="D6" s="33"/>
      <c r="E6" s="33"/>
      <c r="F6" s="81"/>
      <c r="G6" s="82"/>
      <c r="H6" s="83"/>
      <c r="I6" s="190"/>
      <c r="J6" s="191"/>
      <c r="K6" s="192"/>
      <c r="L6" s="190"/>
      <c r="M6" s="191"/>
      <c r="N6" s="192"/>
    </row>
    <row r="7" spans="1:14" ht="19.5" customHeight="1" x14ac:dyDescent="0.3">
      <c r="A7" s="61"/>
      <c r="B7" s="61"/>
      <c r="C7" s="62"/>
      <c r="D7" s="70"/>
      <c r="E7" s="65"/>
      <c r="F7" s="81"/>
      <c r="G7" s="84"/>
      <c r="H7" s="85"/>
      <c r="I7" s="190"/>
      <c r="J7" s="191"/>
      <c r="K7" s="192"/>
      <c r="L7" s="190"/>
      <c r="M7" s="191"/>
      <c r="N7" s="192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3"/>
      <c r="J8" s="194"/>
      <c r="K8" s="195"/>
      <c r="L8" s="193"/>
      <c r="M8" s="194"/>
      <c r="N8" s="195"/>
    </row>
    <row r="9" spans="1:14" ht="19.5" customHeight="1" thickBot="1" x14ac:dyDescent="0.35">
      <c r="A9" s="196" t="s">
        <v>8</v>
      </c>
      <c r="B9" s="197"/>
      <c r="C9" s="197"/>
      <c r="D9" s="197"/>
      <c r="E9" s="198"/>
      <c r="F9" s="79">
        <f>SUM(F5:F8)</f>
        <v>1</v>
      </c>
      <c r="G9" s="94">
        <v>25.59</v>
      </c>
      <c r="H9" s="95">
        <f>SUM(H5:H8)</f>
        <v>25.59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9"/>
      <c r="B10" s="200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1"/>
    </row>
    <row r="11" spans="1:14" ht="31.5" customHeight="1" thickBot="1" x14ac:dyDescent="0.35">
      <c r="A11" s="202" t="s">
        <v>9</v>
      </c>
      <c r="B11" s="203"/>
      <c r="C11" s="170" t="s">
        <v>76</v>
      </c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1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21" spans="5:5" x14ac:dyDescent="0.3">
      <c r="E21" s="92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D6">
    <cfRule type="duplicateValues" dxfId="10" priority="3"/>
    <cfRule type="duplicateValues" dxfId="9" priority="4"/>
  </conditionalFormatting>
  <conditionalFormatting sqref="E5">
    <cfRule type="duplicateValues" dxfId="8" priority="1"/>
    <cfRule type="duplicateValues" dxfId="7" priority="2"/>
  </conditionalFormatting>
  <conditionalFormatting sqref="E6">
    <cfRule type="duplicateValues" dxfId="6" priority="5"/>
    <cfRule type="duplicateValues" dxfId="5" priority="6"/>
  </conditionalFormatting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N15"/>
  <sheetViews>
    <sheetView workbookViewId="0">
      <selection activeCell="C11" sqref="C11:N11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30.140625" style="60" bestFit="1" customWidth="1"/>
    <col min="5" max="5" width="38.28515625" style="60" customWidth="1"/>
    <col min="6" max="6" width="7.42578125" style="60" customWidth="1"/>
    <col min="7" max="7" width="13.5703125" style="60" bestFit="1" customWidth="1"/>
    <col min="8" max="8" width="14.28515625" style="60" customWidth="1"/>
    <col min="9" max="9" width="6.7109375" style="60" customWidth="1"/>
    <col min="10" max="10" width="9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</row>
    <row r="2" spans="1:14" ht="21" customHeight="1" x14ac:dyDescent="0.3">
      <c r="A2" s="1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</row>
    <row r="3" spans="1:14" ht="161.25" customHeight="1" thickBot="1" x14ac:dyDescent="0.35">
      <c r="A3" s="174" t="s">
        <v>73</v>
      </c>
      <c r="B3" s="174"/>
      <c r="C3" s="174"/>
      <c r="D3" s="174"/>
      <c r="E3" s="2"/>
      <c r="F3" s="152" t="s">
        <v>22</v>
      </c>
      <c r="G3" s="152"/>
      <c r="H3" s="152"/>
      <c r="I3" s="174" t="s">
        <v>25</v>
      </c>
      <c r="J3" s="174"/>
      <c r="K3" s="174"/>
      <c r="L3" s="204" t="s">
        <v>13</v>
      </c>
      <c r="M3" s="204"/>
      <c r="N3" s="204"/>
    </row>
    <row r="4" spans="1:14" ht="19.5" thickBot="1" x14ac:dyDescent="0.35">
      <c r="A4" s="3" t="s">
        <v>1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63" t="s">
        <v>57</v>
      </c>
      <c r="E5" s="64" t="s">
        <v>56</v>
      </c>
      <c r="F5" s="79">
        <v>1</v>
      </c>
      <c r="G5" s="87">
        <v>32.25</v>
      </c>
      <c r="H5" s="83">
        <f>F5*G5</f>
        <v>32.25</v>
      </c>
      <c r="I5" s="187" t="s">
        <v>10</v>
      </c>
      <c r="J5" s="188"/>
      <c r="K5" s="189"/>
      <c r="L5" s="187" t="s">
        <v>10</v>
      </c>
      <c r="M5" s="188"/>
      <c r="N5" s="189"/>
    </row>
    <row r="6" spans="1:14" ht="19.5" customHeight="1" x14ac:dyDescent="0.3">
      <c r="A6" s="61"/>
      <c r="B6" s="61"/>
      <c r="C6" s="62"/>
      <c r="E6" s="64"/>
      <c r="F6" s="81"/>
      <c r="G6" s="82"/>
      <c r="H6" s="83"/>
      <c r="I6" s="190"/>
      <c r="J6" s="191"/>
      <c r="K6" s="192"/>
      <c r="L6" s="190"/>
      <c r="M6" s="191"/>
      <c r="N6" s="192"/>
    </row>
    <row r="7" spans="1:14" ht="19.5" customHeight="1" x14ac:dyDescent="0.3">
      <c r="A7" s="61"/>
      <c r="B7" s="61"/>
      <c r="C7" s="62"/>
      <c r="D7" s="70"/>
      <c r="E7" s="65"/>
      <c r="F7" s="81"/>
      <c r="G7" s="84"/>
      <c r="H7" s="85"/>
      <c r="I7" s="190"/>
      <c r="J7" s="191"/>
      <c r="K7" s="192"/>
      <c r="L7" s="190"/>
      <c r="M7" s="191"/>
      <c r="N7" s="192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3"/>
      <c r="J8" s="194"/>
      <c r="K8" s="195"/>
      <c r="L8" s="193"/>
      <c r="M8" s="194"/>
      <c r="N8" s="195"/>
    </row>
    <row r="9" spans="1:14" ht="19.5" customHeight="1" thickBot="1" x14ac:dyDescent="0.35">
      <c r="A9" s="196" t="s">
        <v>8</v>
      </c>
      <c r="B9" s="197"/>
      <c r="C9" s="197"/>
      <c r="D9" s="197"/>
      <c r="E9" s="198"/>
      <c r="F9" s="79">
        <f>SUM(F5:F8)</f>
        <v>1</v>
      </c>
      <c r="G9" s="87">
        <v>32.25</v>
      </c>
      <c r="H9" s="83">
        <f>SUM(H5:H8)</f>
        <v>32.25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9"/>
      <c r="B10" s="200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1"/>
    </row>
    <row r="11" spans="1:14" ht="31.5" customHeight="1" thickBot="1" x14ac:dyDescent="0.35">
      <c r="A11" s="202" t="s">
        <v>9</v>
      </c>
      <c r="B11" s="203"/>
      <c r="C11" s="170" t="s">
        <v>74</v>
      </c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1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N15"/>
  <sheetViews>
    <sheetView workbookViewId="0">
      <selection activeCell="E6" sqref="E6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30.140625" style="60" bestFit="1" customWidth="1"/>
    <col min="5" max="5" width="38.28515625" style="60" customWidth="1"/>
    <col min="6" max="6" width="9.85546875" style="60" customWidth="1"/>
    <col min="7" max="7" width="13.5703125" style="60" bestFit="1" customWidth="1"/>
    <col min="8" max="8" width="14.28515625" style="60" customWidth="1"/>
    <col min="9" max="9" width="6.7109375" style="60" customWidth="1"/>
    <col min="10" max="10" width="9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</row>
    <row r="2" spans="1:14" ht="21" customHeight="1" x14ac:dyDescent="0.3">
      <c r="A2" s="1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</row>
    <row r="3" spans="1:14" ht="161.25" customHeight="1" thickBot="1" x14ac:dyDescent="0.35">
      <c r="A3" s="174" t="s">
        <v>77</v>
      </c>
      <c r="B3" s="174"/>
      <c r="C3" s="174"/>
      <c r="D3" s="174"/>
      <c r="E3" s="2"/>
      <c r="F3" s="175" t="s">
        <v>17</v>
      </c>
      <c r="G3" s="175"/>
      <c r="H3" s="175"/>
      <c r="I3" s="152" t="s">
        <v>22</v>
      </c>
      <c r="J3" s="152"/>
      <c r="K3" s="152"/>
      <c r="L3" s="204" t="s">
        <v>13</v>
      </c>
      <c r="M3" s="204"/>
      <c r="N3" s="204"/>
    </row>
    <row r="4" spans="1:14" ht="19.5" thickBot="1" x14ac:dyDescent="0.35">
      <c r="A4" s="3" t="s">
        <v>1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00" t="s">
        <v>78</v>
      </c>
      <c r="E5" s="64" t="s">
        <v>79</v>
      </c>
      <c r="F5" s="79">
        <v>6</v>
      </c>
      <c r="G5" s="99">
        <v>21666.666669999999</v>
      </c>
      <c r="H5" s="80">
        <f>F5*G5</f>
        <v>130000.00001999999</v>
      </c>
      <c r="I5" s="187" t="s">
        <v>10</v>
      </c>
      <c r="J5" s="188"/>
      <c r="K5" s="189"/>
      <c r="L5" s="187" t="s">
        <v>10</v>
      </c>
      <c r="M5" s="188"/>
      <c r="N5" s="189"/>
    </row>
    <row r="6" spans="1:14" ht="19.5" customHeight="1" x14ac:dyDescent="0.3">
      <c r="A6" s="61">
        <v>2</v>
      </c>
      <c r="B6" s="61" t="s">
        <v>11</v>
      </c>
      <c r="C6" s="62" t="s">
        <v>12</v>
      </c>
      <c r="D6" s="60" t="s">
        <v>80</v>
      </c>
      <c r="E6" s="64" t="s">
        <v>81</v>
      </c>
      <c r="F6" s="81">
        <v>6</v>
      </c>
      <c r="G6" s="86">
        <v>71666.666670000006</v>
      </c>
      <c r="H6" s="80">
        <f>F6*G6</f>
        <v>430000.00002000004</v>
      </c>
      <c r="I6" s="190"/>
      <c r="J6" s="191"/>
      <c r="K6" s="192"/>
      <c r="L6" s="190"/>
      <c r="M6" s="191"/>
      <c r="N6" s="192"/>
    </row>
    <row r="7" spans="1:14" ht="19.5" customHeight="1" x14ac:dyDescent="0.3">
      <c r="A7" s="61">
        <v>3</v>
      </c>
      <c r="B7" s="61" t="s">
        <v>11</v>
      </c>
      <c r="C7" s="62" t="s">
        <v>12</v>
      </c>
      <c r="D7" s="70" t="s">
        <v>82</v>
      </c>
      <c r="E7" s="65" t="s">
        <v>83</v>
      </c>
      <c r="F7" s="81">
        <v>2</v>
      </c>
      <c r="G7" s="84">
        <v>15000</v>
      </c>
      <c r="H7" s="85">
        <f>F7*G7</f>
        <v>30000</v>
      </c>
      <c r="I7" s="190"/>
      <c r="J7" s="191"/>
      <c r="K7" s="192"/>
      <c r="L7" s="190"/>
      <c r="M7" s="191"/>
      <c r="N7" s="192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3"/>
      <c r="J8" s="194"/>
      <c r="K8" s="195"/>
      <c r="L8" s="193"/>
      <c r="M8" s="194"/>
      <c r="N8" s="195"/>
    </row>
    <row r="9" spans="1:14" ht="19.5" customHeight="1" thickBot="1" x14ac:dyDescent="0.35">
      <c r="A9" s="196" t="s">
        <v>8</v>
      </c>
      <c r="B9" s="197"/>
      <c r="C9" s="197"/>
      <c r="D9" s="197"/>
      <c r="E9" s="198"/>
      <c r="F9" s="79">
        <f>SUM(F5:F8)</f>
        <v>14</v>
      </c>
      <c r="G9" s="99">
        <f>G5+G6+G7</f>
        <v>108333.33334000001</v>
      </c>
      <c r="H9" s="80">
        <f>H5+H6+H7</f>
        <v>590000.00004000007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9"/>
      <c r="B10" s="200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1"/>
    </row>
    <row r="11" spans="1:14" ht="31.5" customHeight="1" thickBot="1" x14ac:dyDescent="0.35">
      <c r="A11" s="202" t="s">
        <v>9</v>
      </c>
      <c r="B11" s="203"/>
      <c r="C11" s="170" t="s">
        <v>84</v>
      </c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1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N23"/>
  <sheetViews>
    <sheetView topLeftCell="A4" workbookViewId="0">
      <selection activeCell="A3" sqref="A3:D3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30.140625" style="60" bestFit="1" customWidth="1"/>
    <col min="5" max="5" width="38.28515625" style="60" customWidth="1"/>
    <col min="6" max="6" width="12.5703125" style="60" customWidth="1"/>
    <col min="7" max="7" width="13.5703125" style="60" bestFit="1" customWidth="1"/>
    <col min="8" max="8" width="14.28515625" style="60" customWidth="1"/>
    <col min="9" max="9" width="6.7109375" style="60" customWidth="1"/>
    <col min="10" max="10" width="9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</row>
    <row r="2" spans="1:14" ht="21" customHeight="1" x14ac:dyDescent="0.3">
      <c r="A2" s="1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</row>
    <row r="3" spans="1:14" ht="161.25" customHeight="1" thickBot="1" x14ac:dyDescent="0.35">
      <c r="A3" s="174" t="s">
        <v>85</v>
      </c>
      <c r="B3" s="174"/>
      <c r="C3" s="174"/>
      <c r="D3" s="174"/>
      <c r="E3" s="2"/>
      <c r="F3" s="152" t="s">
        <v>14</v>
      </c>
      <c r="G3" s="152"/>
      <c r="H3" s="152"/>
      <c r="I3" s="175" t="s">
        <v>16</v>
      </c>
      <c r="J3" s="175"/>
      <c r="K3" s="175"/>
      <c r="L3" s="204" t="s">
        <v>13</v>
      </c>
      <c r="M3" s="204"/>
      <c r="N3" s="204"/>
    </row>
    <row r="4" spans="1:14" ht="19.5" thickBot="1" x14ac:dyDescent="0.35">
      <c r="A4" s="3" t="s">
        <v>1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00" t="s">
        <v>103</v>
      </c>
      <c r="E5" s="64" t="s">
        <v>94</v>
      </c>
      <c r="F5" s="79">
        <v>6</v>
      </c>
      <c r="G5" s="87">
        <v>27.42</v>
      </c>
      <c r="H5" s="83">
        <f t="shared" ref="H5:H11" si="0">F5*G5</f>
        <v>164.52</v>
      </c>
      <c r="I5" s="187" t="s">
        <v>10</v>
      </c>
      <c r="J5" s="188"/>
      <c r="K5" s="189"/>
      <c r="L5" s="187" t="s">
        <v>10</v>
      </c>
      <c r="M5" s="188"/>
      <c r="N5" s="189"/>
    </row>
    <row r="6" spans="1:14" ht="19.5" customHeight="1" x14ac:dyDescent="0.3">
      <c r="A6" s="61">
        <v>2</v>
      </c>
      <c r="B6" s="61" t="s">
        <v>11</v>
      </c>
      <c r="C6" s="62" t="s">
        <v>12</v>
      </c>
      <c r="D6" s="60" t="s">
        <v>104</v>
      </c>
      <c r="E6" s="64" t="s">
        <v>95</v>
      </c>
      <c r="F6" s="81">
        <v>6</v>
      </c>
      <c r="G6" s="82">
        <v>22.85</v>
      </c>
      <c r="H6" s="83">
        <f t="shared" si="0"/>
        <v>137.10000000000002</v>
      </c>
      <c r="I6" s="190"/>
      <c r="J6" s="191"/>
      <c r="K6" s="192"/>
      <c r="L6" s="190"/>
      <c r="M6" s="191"/>
      <c r="N6" s="192"/>
    </row>
    <row r="7" spans="1:14" ht="19.5" customHeight="1" x14ac:dyDescent="0.3">
      <c r="A7" s="61">
        <v>3</v>
      </c>
      <c r="B7" s="61" t="s">
        <v>11</v>
      </c>
      <c r="C7" s="62" t="s">
        <v>12</v>
      </c>
      <c r="D7" s="70" t="s">
        <v>105</v>
      </c>
      <c r="E7" s="65" t="s">
        <v>96</v>
      </c>
      <c r="F7" s="81">
        <v>6</v>
      </c>
      <c r="G7" s="82">
        <v>5.94</v>
      </c>
      <c r="H7" s="83">
        <f t="shared" si="0"/>
        <v>35.64</v>
      </c>
      <c r="I7" s="190"/>
      <c r="J7" s="191"/>
      <c r="K7" s="192"/>
      <c r="L7" s="190"/>
      <c r="M7" s="191"/>
      <c r="N7" s="192"/>
    </row>
    <row r="8" spans="1:14" ht="19.5" customHeight="1" x14ac:dyDescent="0.3">
      <c r="A8" s="61">
        <v>4</v>
      </c>
      <c r="B8" s="61" t="s">
        <v>11</v>
      </c>
      <c r="C8" s="62" t="s">
        <v>12</v>
      </c>
      <c r="D8" s="70" t="s">
        <v>106</v>
      </c>
      <c r="E8" s="65" t="s">
        <v>97</v>
      </c>
      <c r="F8" s="81">
        <v>6</v>
      </c>
      <c r="G8" s="82">
        <v>4.4400000000000004</v>
      </c>
      <c r="H8" s="83">
        <f t="shared" si="0"/>
        <v>26.64</v>
      </c>
      <c r="I8" s="190"/>
      <c r="J8" s="191"/>
      <c r="K8" s="192"/>
      <c r="L8" s="190"/>
      <c r="M8" s="191"/>
      <c r="N8" s="192"/>
    </row>
    <row r="9" spans="1:14" ht="19.5" customHeight="1" x14ac:dyDescent="0.3">
      <c r="A9" s="61">
        <v>5</v>
      </c>
      <c r="B9" s="61" t="s">
        <v>11</v>
      </c>
      <c r="C9" s="62" t="s">
        <v>12</v>
      </c>
      <c r="D9" s="70" t="s">
        <v>107</v>
      </c>
      <c r="E9" s="65" t="s">
        <v>98</v>
      </c>
      <c r="F9" s="81">
        <v>6</v>
      </c>
      <c r="G9" s="82">
        <v>5</v>
      </c>
      <c r="H9" s="83">
        <f t="shared" si="0"/>
        <v>30</v>
      </c>
      <c r="I9" s="190"/>
      <c r="J9" s="191"/>
      <c r="K9" s="192"/>
      <c r="L9" s="190"/>
      <c r="M9" s="191"/>
      <c r="N9" s="192"/>
    </row>
    <row r="10" spans="1:14" ht="19.5" customHeight="1" x14ac:dyDescent="0.3">
      <c r="A10" s="61">
        <v>6</v>
      </c>
      <c r="B10" s="61" t="s">
        <v>11</v>
      </c>
      <c r="C10" s="62" t="s">
        <v>12</v>
      </c>
      <c r="D10" s="70" t="s">
        <v>108</v>
      </c>
      <c r="E10" s="65" t="s">
        <v>99</v>
      </c>
      <c r="F10" s="81">
        <v>6</v>
      </c>
      <c r="G10" s="82">
        <v>4.09</v>
      </c>
      <c r="H10" s="83">
        <f t="shared" si="0"/>
        <v>24.54</v>
      </c>
      <c r="I10" s="190"/>
      <c r="J10" s="191"/>
      <c r="K10" s="192"/>
      <c r="L10" s="190"/>
      <c r="M10" s="191"/>
      <c r="N10" s="192"/>
    </row>
    <row r="11" spans="1:14" ht="19.5" customHeight="1" x14ac:dyDescent="0.3">
      <c r="A11" s="61">
        <v>7</v>
      </c>
      <c r="B11" s="61" t="s">
        <v>11</v>
      </c>
      <c r="C11" s="62" t="s">
        <v>12</v>
      </c>
      <c r="D11" s="70" t="s">
        <v>109</v>
      </c>
      <c r="E11" s="65" t="s">
        <v>160</v>
      </c>
      <c r="F11" s="81">
        <v>6</v>
      </c>
      <c r="G11" s="82">
        <v>4.09</v>
      </c>
      <c r="H11" s="83">
        <f t="shared" si="0"/>
        <v>24.54</v>
      </c>
      <c r="I11" s="190"/>
      <c r="J11" s="191"/>
      <c r="K11" s="192"/>
      <c r="L11" s="190"/>
      <c r="M11" s="191"/>
      <c r="N11" s="192"/>
    </row>
    <row r="12" spans="1:14" ht="19.5" customHeight="1" x14ac:dyDescent="0.3">
      <c r="A12" s="61">
        <v>8</v>
      </c>
      <c r="B12" s="61" t="s">
        <v>11</v>
      </c>
      <c r="C12" s="62" t="s">
        <v>12</v>
      </c>
      <c r="D12" s="70" t="s">
        <v>110</v>
      </c>
      <c r="E12" s="65" t="s">
        <v>100</v>
      </c>
      <c r="F12" s="81">
        <v>12</v>
      </c>
      <c r="G12" s="82">
        <v>6.25</v>
      </c>
      <c r="H12" s="83">
        <f t="shared" ref="H12:H14" si="1">F12*G12</f>
        <v>75</v>
      </c>
      <c r="I12" s="190"/>
      <c r="J12" s="191"/>
      <c r="K12" s="192"/>
      <c r="L12" s="190"/>
      <c r="M12" s="191"/>
      <c r="N12" s="192"/>
    </row>
    <row r="13" spans="1:14" ht="19.5" customHeight="1" x14ac:dyDescent="0.3">
      <c r="A13" s="61">
        <v>9</v>
      </c>
      <c r="B13" s="61" t="s">
        <v>11</v>
      </c>
      <c r="C13" s="62" t="s">
        <v>12</v>
      </c>
      <c r="D13" s="70" t="s">
        <v>111</v>
      </c>
      <c r="E13" s="65" t="s">
        <v>101</v>
      </c>
      <c r="F13" s="81">
        <v>1</v>
      </c>
      <c r="G13" s="82">
        <v>33.26</v>
      </c>
      <c r="H13" s="83">
        <f t="shared" si="1"/>
        <v>33.26</v>
      </c>
      <c r="I13" s="190"/>
      <c r="J13" s="191"/>
      <c r="K13" s="192"/>
      <c r="L13" s="190"/>
      <c r="M13" s="191"/>
      <c r="N13" s="192"/>
    </row>
    <row r="14" spans="1:14" ht="19.5" customHeight="1" x14ac:dyDescent="0.3">
      <c r="A14" s="61">
        <v>10</v>
      </c>
      <c r="B14" s="61" t="s">
        <v>11</v>
      </c>
      <c r="C14" s="62" t="s">
        <v>12</v>
      </c>
      <c r="D14" s="70" t="s">
        <v>112</v>
      </c>
      <c r="E14" s="65" t="s">
        <v>102</v>
      </c>
      <c r="F14" s="81">
        <v>1</v>
      </c>
      <c r="G14" s="82">
        <v>91.4</v>
      </c>
      <c r="H14" s="83">
        <f t="shared" si="1"/>
        <v>91.4</v>
      </c>
      <c r="I14" s="190"/>
      <c r="J14" s="191"/>
      <c r="K14" s="192"/>
      <c r="L14" s="190"/>
      <c r="M14" s="191"/>
      <c r="N14" s="192"/>
    </row>
    <row r="15" spans="1:14" ht="19.5" customHeight="1" x14ac:dyDescent="0.3">
      <c r="A15" s="61"/>
      <c r="B15" s="61"/>
      <c r="C15" s="62"/>
      <c r="D15" s="70"/>
      <c r="E15" s="65"/>
      <c r="F15" s="81"/>
      <c r="G15" s="84"/>
      <c r="H15" s="85"/>
      <c r="I15" s="190"/>
      <c r="J15" s="191"/>
      <c r="K15" s="192"/>
      <c r="L15" s="190"/>
      <c r="M15" s="191"/>
      <c r="N15" s="192"/>
    </row>
    <row r="16" spans="1:14" ht="19.5" customHeight="1" x14ac:dyDescent="0.3">
      <c r="A16" s="61"/>
      <c r="B16" s="61"/>
      <c r="C16" s="61"/>
      <c r="D16" s="70"/>
      <c r="E16" s="65"/>
      <c r="F16" s="79"/>
      <c r="G16" s="86"/>
      <c r="H16" s="85"/>
      <c r="I16" s="193"/>
      <c r="J16" s="194"/>
      <c r="K16" s="195"/>
      <c r="L16" s="193"/>
      <c r="M16" s="194"/>
      <c r="N16" s="195"/>
    </row>
    <row r="17" spans="1:14" ht="19.5" customHeight="1" thickBot="1" x14ac:dyDescent="0.35">
      <c r="A17" s="196" t="s">
        <v>8</v>
      </c>
      <c r="B17" s="197"/>
      <c r="C17" s="197"/>
      <c r="D17" s="197"/>
      <c r="E17" s="198"/>
      <c r="F17" s="79">
        <f>F5+F6+F7+F8+F9+F10+F11+F12+F13+F14</f>
        <v>56</v>
      </c>
      <c r="G17" s="87">
        <f>G5+G6+G7+G8+G9+G10+G11+G12+G13+G14</f>
        <v>204.74</v>
      </c>
      <c r="H17" s="83">
        <f>H5+H6+H7+H8+H9+H10+H11+H12+H13+H14</f>
        <v>642.64</v>
      </c>
      <c r="I17" s="74"/>
      <c r="J17" s="75"/>
      <c r="K17" s="76"/>
      <c r="L17" s="77"/>
      <c r="M17" s="75"/>
      <c r="N17" s="78"/>
    </row>
    <row r="18" spans="1:14" ht="19.5" customHeight="1" thickBot="1" x14ac:dyDescent="0.35">
      <c r="A18" s="199" t="s">
        <v>113</v>
      </c>
      <c r="B18" s="200"/>
      <c r="C18" s="200"/>
      <c r="D18" s="200"/>
      <c r="E18" s="200"/>
      <c r="F18" s="200"/>
      <c r="G18" s="200"/>
      <c r="H18" s="200"/>
      <c r="I18" s="200"/>
      <c r="J18" s="200"/>
      <c r="K18" s="200"/>
      <c r="L18" s="200"/>
      <c r="M18" s="200"/>
      <c r="N18" s="201"/>
    </row>
    <row r="19" spans="1:14" ht="31.5" customHeight="1" thickBot="1" x14ac:dyDescent="0.35">
      <c r="A19" s="202" t="s">
        <v>9</v>
      </c>
      <c r="B19" s="203"/>
      <c r="C19" s="170" t="s">
        <v>124</v>
      </c>
      <c r="D19" s="170"/>
      <c r="E19" s="170"/>
      <c r="F19" s="170"/>
      <c r="G19" s="170"/>
      <c r="H19" s="170"/>
      <c r="I19" s="170"/>
      <c r="J19" s="170"/>
      <c r="K19" s="170"/>
      <c r="L19" s="170"/>
      <c r="M19" s="170"/>
      <c r="N19" s="171"/>
    </row>
    <row r="20" spans="1:14" ht="19.5" customHeight="1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ht="19.5" customHeight="1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 ht="19.5" customHeight="1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</sheetData>
  <mergeCells count="12">
    <mergeCell ref="A17:E17"/>
    <mergeCell ref="A18:N18"/>
    <mergeCell ref="A19:B19"/>
    <mergeCell ref="C19:N19"/>
    <mergeCell ref="A1:N1"/>
    <mergeCell ref="B2:N2"/>
    <mergeCell ref="A3:D3"/>
    <mergeCell ref="F3:H3"/>
    <mergeCell ref="I3:K3"/>
    <mergeCell ref="L3:N3"/>
    <mergeCell ref="I5:K16"/>
    <mergeCell ref="L5:N16"/>
  </mergeCells>
  <pageMargins left="0.7" right="0.7" top="0.75" bottom="0.75" header="0.3" footer="0.3"/>
  <pageSetup orientation="landscape" horizontalDpi="0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N15"/>
  <sheetViews>
    <sheetView workbookViewId="0">
      <selection activeCell="E14" sqref="E14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30.140625" style="60" bestFit="1" customWidth="1"/>
    <col min="5" max="5" width="38.28515625" style="60" customWidth="1"/>
    <col min="6" max="6" width="9.85546875" style="60" customWidth="1"/>
    <col min="7" max="7" width="20.28515625" style="60" customWidth="1"/>
    <col min="8" max="8" width="14.28515625" style="60" customWidth="1"/>
    <col min="9" max="9" width="6.7109375" style="60" customWidth="1"/>
    <col min="10" max="10" width="9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</row>
    <row r="2" spans="1:14" ht="21" customHeight="1" x14ac:dyDescent="0.3">
      <c r="A2" s="1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</row>
    <row r="3" spans="1:14" ht="161.25" customHeight="1" thickBot="1" x14ac:dyDescent="0.35">
      <c r="A3" s="174" t="s">
        <v>87</v>
      </c>
      <c r="B3" s="174"/>
      <c r="C3" s="174"/>
      <c r="D3" s="174"/>
      <c r="E3" s="2"/>
      <c r="F3" s="175" t="s">
        <v>91</v>
      </c>
      <c r="G3" s="175"/>
      <c r="H3" s="175"/>
      <c r="I3" s="152" t="s">
        <v>89</v>
      </c>
      <c r="J3" s="152"/>
      <c r="K3" s="152"/>
      <c r="L3" s="174" t="s">
        <v>90</v>
      </c>
      <c r="M3" s="174"/>
      <c r="N3" s="174"/>
    </row>
    <row r="4" spans="1:14" x14ac:dyDescent="0.3">
      <c r="A4" s="3" t="s">
        <v>1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7" t="s">
        <v>7</v>
      </c>
      <c r="H4" s="57"/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00" t="s">
        <v>86</v>
      </c>
      <c r="E5" s="100" t="s">
        <v>86</v>
      </c>
      <c r="F5" s="79">
        <v>83</v>
      </c>
      <c r="G5" s="101">
        <v>8930000</v>
      </c>
      <c r="H5" s="80"/>
      <c r="I5" s="187"/>
      <c r="J5" s="188"/>
      <c r="K5" s="189"/>
      <c r="L5" s="187"/>
      <c r="M5" s="188"/>
      <c r="N5" s="189"/>
    </row>
    <row r="6" spans="1:14" ht="19.5" customHeight="1" x14ac:dyDescent="0.3">
      <c r="A6" s="61">
        <v>2</v>
      </c>
      <c r="B6" s="61"/>
      <c r="C6" s="62"/>
      <c r="E6" s="64"/>
      <c r="F6" s="81"/>
      <c r="G6" s="86"/>
      <c r="H6" s="80"/>
      <c r="I6" s="190"/>
      <c r="J6" s="191"/>
      <c r="K6" s="192"/>
      <c r="L6" s="190"/>
      <c r="M6" s="191"/>
      <c r="N6" s="192"/>
    </row>
    <row r="7" spans="1:14" ht="19.5" customHeight="1" x14ac:dyDescent="0.3">
      <c r="A7" s="61">
        <v>3</v>
      </c>
      <c r="B7" s="61"/>
      <c r="C7" s="62"/>
      <c r="D7" s="70"/>
      <c r="E7" s="65"/>
      <c r="F7" s="81"/>
      <c r="G7" s="84"/>
      <c r="H7" s="85"/>
      <c r="I7" s="190"/>
      <c r="J7" s="191"/>
      <c r="K7" s="192"/>
      <c r="L7" s="190"/>
      <c r="M7" s="191"/>
      <c r="N7" s="192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3"/>
      <c r="J8" s="194"/>
      <c r="K8" s="195"/>
      <c r="L8" s="193"/>
      <c r="M8" s="194"/>
      <c r="N8" s="195"/>
    </row>
    <row r="9" spans="1:14" ht="19.5" customHeight="1" thickBot="1" x14ac:dyDescent="0.35">
      <c r="A9" s="196" t="s">
        <v>8</v>
      </c>
      <c r="B9" s="197"/>
      <c r="C9" s="197"/>
      <c r="D9" s="197"/>
      <c r="E9" s="198"/>
      <c r="F9" s="79">
        <v>83</v>
      </c>
      <c r="G9" s="101">
        <v>8930000</v>
      </c>
      <c r="H9" s="80"/>
      <c r="I9" s="74"/>
      <c r="J9" s="75"/>
      <c r="K9" s="76"/>
      <c r="L9" s="77"/>
      <c r="M9" s="75"/>
      <c r="N9" s="78"/>
    </row>
    <row r="10" spans="1:14" ht="19.5" customHeight="1" thickBot="1" x14ac:dyDescent="0.35">
      <c r="A10" s="199"/>
      <c r="B10" s="200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1"/>
    </row>
    <row r="11" spans="1:14" ht="31.5" customHeight="1" thickBot="1" x14ac:dyDescent="0.35">
      <c r="A11" s="202" t="s">
        <v>9</v>
      </c>
      <c r="B11" s="203"/>
      <c r="C11" s="170" t="s">
        <v>88</v>
      </c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1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paperSize="9" scale="60" orientation="landscape" horizontalDpi="0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N15"/>
  <sheetViews>
    <sheetView topLeftCell="D1" workbookViewId="0">
      <selection activeCell="L3" sqref="L3:N3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30.140625" style="60" bestFit="1" customWidth="1"/>
    <col min="5" max="5" width="38.28515625" style="60" customWidth="1"/>
    <col min="6" max="6" width="7.42578125" style="60" customWidth="1"/>
    <col min="7" max="7" width="13.5703125" style="60" bestFit="1" customWidth="1"/>
    <col min="8" max="8" width="14.28515625" style="60" customWidth="1"/>
    <col min="9" max="9" width="6.7109375" style="60" customWidth="1"/>
    <col min="10" max="10" width="9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</row>
    <row r="2" spans="1:14" ht="21" customHeight="1" x14ac:dyDescent="0.3">
      <c r="A2" s="1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</row>
    <row r="3" spans="1:14" ht="195.75" customHeight="1" thickBot="1" x14ac:dyDescent="0.35">
      <c r="A3" s="174" t="s">
        <v>92</v>
      </c>
      <c r="B3" s="174"/>
      <c r="C3" s="174"/>
      <c r="D3" s="174"/>
      <c r="E3" s="2"/>
      <c r="F3" s="175" t="s">
        <v>31</v>
      </c>
      <c r="G3" s="175"/>
      <c r="H3" s="175"/>
      <c r="I3" s="174" t="s">
        <v>126</v>
      </c>
      <c r="J3" s="174"/>
      <c r="K3" s="174"/>
      <c r="L3" s="204" t="s">
        <v>13</v>
      </c>
      <c r="M3" s="204"/>
      <c r="N3" s="204"/>
    </row>
    <row r="4" spans="1:14" ht="19.5" thickBot="1" x14ac:dyDescent="0.35">
      <c r="A4" s="3" t="s">
        <v>1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63" t="s">
        <v>115</v>
      </c>
      <c r="E5" s="64" t="s">
        <v>114</v>
      </c>
      <c r="F5" s="79">
        <v>6</v>
      </c>
      <c r="G5" s="99">
        <v>7500</v>
      </c>
      <c r="H5" s="80">
        <f>F5*G5</f>
        <v>45000</v>
      </c>
      <c r="I5" s="187" t="s">
        <v>10</v>
      </c>
      <c r="J5" s="188"/>
      <c r="K5" s="189"/>
      <c r="L5" s="187" t="s">
        <v>10</v>
      </c>
      <c r="M5" s="188"/>
      <c r="N5" s="189"/>
    </row>
    <row r="6" spans="1:14" ht="19.5" customHeight="1" x14ac:dyDescent="0.3">
      <c r="A6" s="61"/>
      <c r="B6" s="61"/>
      <c r="C6" s="62"/>
      <c r="E6" s="64"/>
      <c r="F6" s="81"/>
      <c r="G6" s="82"/>
      <c r="H6" s="83"/>
      <c r="I6" s="190"/>
      <c r="J6" s="191"/>
      <c r="K6" s="192"/>
      <c r="L6" s="190"/>
      <c r="M6" s="191"/>
      <c r="N6" s="192"/>
    </row>
    <row r="7" spans="1:14" ht="19.5" customHeight="1" x14ac:dyDescent="0.3">
      <c r="A7" s="61"/>
      <c r="B7" s="61"/>
      <c r="C7" s="62"/>
      <c r="D7" s="70"/>
      <c r="E7" s="65"/>
      <c r="F7" s="81"/>
      <c r="G7" s="84"/>
      <c r="H7" s="85"/>
      <c r="I7" s="190"/>
      <c r="J7" s="191"/>
      <c r="K7" s="192"/>
      <c r="L7" s="190"/>
      <c r="M7" s="191"/>
      <c r="N7" s="192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3"/>
      <c r="J8" s="194"/>
      <c r="K8" s="195"/>
      <c r="L8" s="193"/>
      <c r="M8" s="194"/>
      <c r="N8" s="195"/>
    </row>
    <row r="9" spans="1:14" ht="19.5" customHeight="1" thickBot="1" x14ac:dyDescent="0.35">
      <c r="A9" s="196" t="s">
        <v>8</v>
      </c>
      <c r="B9" s="197"/>
      <c r="C9" s="197"/>
      <c r="D9" s="197"/>
      <c r="E9" s="198"/>
      <c r="F9" s="79">
        <v>6</v>
      </c>
      <c r="G9" s="99">
        <v>7500</v>
      </c>
      <c r="H9" s="80">
        <f>F9*G9</f>
        <v>45000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9"/>
      <c r="B10" s="200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1"/>
    </row>
    <row r="11" spans="1:14" ht="31.5" customHeight="1" thickBot="1" x14ac:dyDescent="0.35">
      <c r="A11" s="202" t="s">
        <v>9</v>
      </c>
      <c r="B11" s="203"/>
      <c r="C11" s="170" t="s">
        <v>125</v>
      </c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1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scale="58" orientation="landscape" horizontalDpi="360" verticalDpi="36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5"/>
  <sheetViews>
    <sheetView topLeftCell="A4" workbookViewId="0">
      <selection activeCell="D4" sqref="D4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30.140625" style="60" bestFit="1" customWidth="1"/>
    <col min="5" max="5" width="38.28515625" style="60" customWidth="1"/>
    <col min="6" max="6" width="7.42578125" style="60" customWidth="1"/>
    <col min="7" max="7" width="13.5703125" style="60" bestFit="1" customWidth="1"/>
    <col min="8" max="8" width="14.28515625" style="60" customWidth="1"/>
    <col min="9" max="9" width="6.7109375" style="60" customWidth="1"/>
    <col min="10" max="10" width="9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</row>
    <row r="2" spans="1:14" ht="21" customHeight="1" x14ac:dyDescent="0.3">
      <c r="A2" s="1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</row>
    <row r="3" spans="1:14" ht="231.75" customHeight="1" thickBot="1" x14ac:dyDescent="0.35">
      <c r="A3" s="174" t="s">
        <v>116</v>
      </c>
      <c r="B3" s="174"/>
      <c r="C3" s="174"/>
      <c r="D3" s="174"/>
      <c r="E3" s="2"/>
      <c r="F3" s="152" t="s">
        <v>14</v>
      </c>
      <c r="G3" s="152"/>
      <c r="H3" s="152"/>
      <c r="I3" s="174" t="s">
        <v>93</v>
      </c>
      <c r="J3" s="174"/>
      <c r="K3" s="174"/>
      <c r="L3" s="204" t="s">
        <v>13</v>
      </c>
      <c r="M3" s="204"/>
      <c r="N3" s="204"/>
    </row>
    <row r="4" spans="1:14" ht="19.5" thickBot="1" x14ac:dyDescent="0.35">
      <c r="A4" s="3" t="s">
        <v>1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05" t="s">
        <v>118</v>
      </c>
      <c r="E5" s="104" t="s">
        <v>117</v>
      </c>
      <c r="F5" s="65">
        <v>1</v>
      </c>
      <c r="G5" s="112">
        <v>34.71</v>
      </c>
      <c r="H5" s="112">
        <v>34.71</v>
      </c>
      <c r="I5" s="187" t="s">
        <v>10</v>
      </c>
      <c r="J5" s="188"/>
      <c r="K5" s="189"/>
      <c r="L5" s="187" t="s">
        <v>10</v>
      </c>
      <c r="M5" s="188"/>
      <c r="N5" s="189"/>
    </row>
    <row r="6" spans="1:14" ht="19.5" customHeight="1" x14ac:dyDescent="0.3">
      <c r="A6" s="61"/>
      <c r="B6" s="61"/>
      <c r="C6" s="62"/>
      <c r="E6" s="64"/>
      <c r="F6" s="81"/>
      <c r="G6" s="82"/>
      <c r="H6" s="83"/>
      <c r="I6" s="190"/>
      <c r="J6" s="191"/>
      <c r="K6" s="192"/>
      <c r="L6" s="190"/>
      <c r="M6" s="191"/>
      <c r="N6" s="192"/>
    </row>
    <row r="7" spans="1:14" ht="19.5" customHeight="1" x14ac:dyDescent="0.3">
      <c r="A7" s="61"/>
      <c r="B7" s="61"/>
      <c r="C7" s="62"/>
      <c r="D7" s="70"/>
      <c r="E7" s="65"/>
      <c r="F7" s="81"/>
      <c r="G7" s="84"/>
      <c r="H7" s="85"/>
      <c r="I7" s="190"/>
      <c r="J7" s="191"/>
      <c r="K7" s="192"/>
      <c r="L7" s="190"/>
      <c r="M7" s="191"/>
      <c r="N7" s="192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3"/>
      <c r="J8" s="194"/>
      <c r="K8" s="195"/>
      <c r="L8" s="193"/>
      <c r="M8" s="194"/>
      <c r="N8" s="195"/>
    </row>
    <row r="9" spans="1:14" ht="19.5" customHeight="1" thickBot="1" x14ac:dyDescent="0.35">
      <c r="A9" s="196" t="s">
        <v>8</v>
      </c>
      <c r="B9" s="197"/>
      <c r="C9" s="197"/>
      <c r="D9" s="197"/>
      <c r="E9" s="198"/>
      <c r="F9" s="79"/>
      <c r="G9" s="99"/>
      <c r="H9" s="80"/>
      <c r="I9" s="74"/>
      <c r="J9" s="75"/>
      <c r="K9" s="76"/>
      <c r="L9" s="77"/>
      <c r="M9" s="75"/>
      <c r="N9" s="78"/>
    </row>
    <row r="10" spans="1:14" ht="19.5" customHeight="1" thickBot="1" x14ac:dyDescent="0.35">
      <c r="A10" s="199"/>
      <c r="B10" s="200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1"/>
    </row>
    <row r="11" spans="1:14" ht="31.5" customHeight="1" thickBot="1" x14ac:dyDescent="0.35">
      <c r="A11" s="202" t="s">
        <v>9</v>
      </c>
      <c r="B11" s="203"/>
      <c r="C11" s="170" t="s">
        <v>119</v>
      </c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1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D5">
    <cfRule type="duplicateValues" dxfId="4" priority="1" stopIfTrue="1"/>
  </conditionalFormatting>
  <conditionalFormatting sqref="E5">
    <cfRule type="duplicateValues" dxfId="3" priority="2" stopIfTrue="1"/>
  </conditionalFormatting>
  <pageMargins left="0.7" right="0.7" top="0.75" bottom="0.75" header="0.3" footer="0.3"/>
  <pageSetup scale="58" orientation="landscape" horizontalDpi="360" verticalDpi="36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N15"/>
  <sheetViews>
    <sheetView topLeftCell="C4" workbookViewId="0">
      <selection activeCell="L3" sqref="L3:N3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6.570312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4.2851562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</row>
    <row r="2" spans="1:14" ht="21" customHeight="1" x14ac:dyDescent="0.3">
      <c r="A2" s="1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</row>
    <row r="3" spans="1:14" ht="231.75" customHeight="1" thickBot="1" x14ac:dyDescent="0.35">
      <c r="A3" s="174" t="s">
        <v>123</v>
      </c>
      <c r="B3" s="174"/>
      <c r="C3" s="174"/>
      <c r="D3" s="174"/>
      <c r="E3" s="2"/>
      <c r="F3" s="175" t="s">
        <v>139</v>
      </c>
      <c r="G3" s="175"/>
      <c r="H3" s="175"/>
      <c r="I3" s="174" t="s">
        <v>93</v>
      </c>
      <c r="J3" s="174"/>
      <c r="K3" s="174"/>
      <c r="L3" s="204" t="s">
        <v>13</v>
      </c>
      <c r="M3" s="204"/>
      <c r="N3" s="204"/>
    </row>
    <row r="4" spans="1:14" ht="19.5" thickBot="1" x14ac:dyDescent="0.35">
      <c r="A4" s="3" t="s">
        <v>1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02" t="s">
        <v>121</v>
      </c>
      <c r="E5" s="97" t="s">
        <v>120</v>
      </c>
      <c r="F5" s="65">
        <v>1</v>
      </c>
      <c r="G5" s="103">
        <v>185000</v>
      </c>
      <c r="H5" s="103">
        <v>185000</v>
      </c>
      <c r="I5" s="187" t="s">
        <v>10</v>
      </c>
      <c r="J5" s="188"/>
      <c r="K5" s="189"/>
      <c r="L5" s="187" t="s">
        <v>10</v>
      </c>
      <c r="M5" s="188"/>
      <c r="N5" s="189"/>
    </row>
    <row r="6" spans="1:14" ht="19.5" customHeight="1" x14ac:dyDescent="0.3">
      <c r="A6" s="61"/>
      <c r="B6" s="61"/>
      <c r="C6" s="62"/>
      <c r="E6" s="64"/>
      <c r="F6" s="81"/>
      <c r="G6" s="82"/>
      <c r="H6" s="83"/>
      <c r="I6" s="190"/>
      <c r="J6" s="191"/>
      <c r="K6" s="192"/>
      <c r="L6" s="190"/>
      <c r="M6" s="191"/>
      <c r="N6" s="192"/>
    </row>
    <row r="7" spans="1:14" ht="19.5" customHeight="1" x14ac:dyDescent="0.3">
      <c r="A7" s="61"/>
      <c r="B7" s="61"/>
      <c r="C7" s="62"/>
      <c r="D7" s="70"/>
      <c r="E7" s="65"/>
      <c r="F7" s="81"/>
      <c r="G7" s="84"/>
      <c r="H7" s="85"/>
      <c r="I7" s="190"/>
      <c r="J7" s="191"/>
      <c r="K7" s="192"/>
      <c r="L7" s="190"/>
      <c r="M7" s="191"/>
      <c r="N7" s="192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3"/>
      <c r="J8" s="194"/>
      <c r="K8" s="195"/>
      <c r="L8" s="193"/>
      <c r="M8" s="194"/>
      <c r="N8" s="195"/>
    </row>
    <row r="9" spans="1:14" ht="19.5" customHeight="1" thickBot="1" x14ac:dyDescent="0.35">
      <c r="A9" s="196" t="s">
        <v>8</v>
      </c>
      <c r="B9" s="197"/>
      <c r="C9" s="197"/>
      <c r="D9" s="197"/>
      <c r="E9" s="198"/>
      <c r="F9" s="79"/>
      <c r="G9" s="99"/>
      <c r="H9" s="80"/>
      <c r="I9" s="74"/>
      <c r="J9" s="75"/>
      <c r="K9" s="76"/>
      <c r="L9" s="77"/>
      <c r="M9" s="75"/>
      <c r="N9" s="78"/>
    </row>
    <row r="10" spans="1:14" ht="19.5" customHeight="1" thickBot="1" x14ac:dyDescent="0.35">
      <c r="A10" s="199"/>
      <c r="B10" s="200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1"/>
    </row>
    <row r="11" spans="1:14" ht="31.5" customHeight="1" thickBot="1" x14ac:dyDescent="0.35">
      <c r="A11" s="202" t="s">
        <v>9</v>
      </c>
      <c r="B11" s="203"/>
      <c r="C11" s="170" t="s">
        <v>122</v>
      </c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1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E5">
    <cfRule type="duplicateValues" dxfId="2" priority="1"/>
  </conditionalFormatting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N15"/>
  <sheetViews>
    <sheetView topLeftCell="C4" workbookViewId="0">
      <selection activeCell="L3" sqref="L3:N3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6.570312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5.8554687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</row>
    <row r="2" spans="1:14" ht="21" customHeight="1" x14ac:dyDescent="0.3">
      <c r="A2" s="1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</row>
    <row r="3" spans="1:14" ht="231.75" customHeight="1" thickBot="1" x14ac:dyDescent="0.35">
      <c r="A3" s="174" t="s">
        <v>130</v>
      </c>
      <c r="B3" s="174"/>
      <c r="C3" s="174"/>
      <c r="D3" s="174"/>
      <c r="E3" s="2"/>
      <c r="F3" s="152" t="s">
        <v>131</v>
      </c>
      <c r="G3" s="152"/>
      <c r="H3" s="152"/>
      <c r="I3" s="174" t="s">
        <v>93</v>
      </c>
      <c r="J3" s="174"/>
      <c r="K3" s="174"/>
      <c r="L3" s="204" t="s">
        <v>13</v>
      </c>
      <c r="M3" s="204"/>
      <c r="N3" s="204"/>
    </row>
    <row r="4" spans="1:14" ht="19.5" thickBot="1" x14ac:dyDescent="0.35">
      <c r="A4" s="3" t="s">
        <v>1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02" t="s">
        <v>128</v>
      </c>
      <c r="E5" s="97" t="s">
        <v>127</v>
      </c>
      <c r="F5" s="65">
        <v>20</v>
      </c>
      <c r="G5" s="106">
        <v>70.400000000000006</v>
      </c>
      <c r="H5" s="106">
        <f>F5*G5</f>
        <v>1408</v>
      </c>
      <c r="I5" s="187" t="s">
        <v>10</v>
      </c>
      <c r="J5" s="188"/>
      <c r="K5" s="189"/>
      <c r="L5" s="187" t="s">
        <v>10</v>
      </c>
      <c r="M5" s="188"/>
      <c r="N5" s="189"/>
    </row>
    <row r="6" spans="1:14" ht="19.5" customHeight="1" x14ac:dyDescent="0.3">
      <c r="A6" s="61">
        <v>2</v>
      </c>
      <c r="B6" s="61" t="s">
        <v>11</v>
      </c>
      <c r="C6" s="62" t="s">
        <v>12</v>
      </c>
      <c r="D6" s="60" t="s">
        <v>129</v>
      </c>
      <c r="E6" s="109">
        <v>750102000038</v>
      </c>
      <c r="F6" s="108">
        <v>21</v>
      </c>
      <c r="G6" s="107">
        <v>44</v>
      </c>
      <c r="H6" s="106">
        <f>F6*G6</f>
        <v>924</v>
      </c>
      <c r="I6" s="190"/>
      <c r="J6" s="191"/>
      <c r="K6" s="192"/>
      <c r="L6" s="190"/>
      <c r="M6" s="191"/>
      <c r="N6" s="192"/>
    </row>
    <row r="7" spans="1:14" ht="19.5" customHeight="1" x14ac:dyDescent="0.3">
      <c r="A7" s="61"/>
      <c r="B7" s="61"/>
      <c r="C7" s="62"/>
      <c r="D7" s="70"/>
      <c r="E7" s="65"/>
      <c r="F7" s="81"/>
      <c r="G7" s="84"/>
      <c r="H7" s="85"/>
      <c r="I7" s="190"/>
      <c r="J7" s="191"/>
      <c r="K7" s="192"/>
      <c r="L7" s="190"/>
      <c r="M7" s="191"/>
      <c r="N7" s="192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3"/>
      <c r="J8" s="194"/>
      <c r="K8" s="195"/>
      <c r="L8" s="193"/>
      <c r="M8" s="194"/>
      <c r="N8" s="195"/>
    </row>
    <row r="9" spans="1:14" ht="19.5" customHeight="1" thickBot="1" x14ac:dyDescent="0.35">
      <c r="A9" s="196" t="s">
        <v>8</v>
      </c>
      <c r="B9" s="197"/>
      <c r="C9" s="197"/>
      <c r="D9" s="197"/>
      <c r="E9" s="198"/>
      <c r="F9" s="79"/>
      <c r="G9" s="99"/>
      <c r="H9" s="107">
        <f>SUM(H5:H8)</f>
        <v>2332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9"/>
      <c r="B10" s="200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1"/>
    </row>
    <row r="11" spans="1:14" ht="31.5" customHeight="1" thickBot="1" x14ac:dyDescent="0.35">
      <c r="A11" s="202" t="s">
        <v>9</v>
      </c>
      <c r="B11" s="203"/>
      <c r="C11" s="170" t="s">
        <v>132</v>
      </c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1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E5">
    <cfRule type="duplicateValues" dxfId="1" priority="1"/>
  </conditionalFormatting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N15"/>
  <sheetViews>
    <sheetView workbookViewId="0">
      <selection activeCell="D13" sqref="D13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6.5703125" style="60" customWidth="1"/>
    <col min="5" max="5" width="29" style="60" customWidth="1"/>
    <col min="6" max="6" width="7.42578125" style="60" customWidth="1"/>
    <col min="7" max="7" width="19" style="60" bestFit="1" customWidth="1"/>
    <col min="8" max="8" width="20.2851562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</row>
    <row r="2" spans="1:14" ht="21" customHeight="1" x14ac:dyDescent="0.3">
      <c r="A2" s="1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</row>
    <row r="3" spans="1:14" ht="231.75" customHeight="1" thickBot="1" x14ac:dyDescent="0.35">
      <c r="A3" s="174" t="s">
        <v>136</v>
      </c>
      <c r="B3" s="174"/>
      <c r="C3" s="174"/>
      <c r="D3" s="174"/>
      <c r="E3" s="2"/>
      <c r="F3" s="174" t="s">
        <v>26</v>
      </c>
      <c r="G3" s="174"/>
      <c r="H3" s="174"/>
      <c r="I3" s="174" t="s">
        <v>93</v>
      </c>
      <c r="J3" s="174"/>
      <c r="K3" s="174"/>
      <c r="L3" s="204" t="s">
        <v>13</v>
      </c>
      <c r="M3" s="204"/>
      <c r="N3" s="204"/>
    </row>
    <row r="4" spans="1:14" ht="19.5" thickBot="1" x14ac:dyDescent="0.35">
      <c r="A4" s="3" t="s">
        <v>1</v>
      </c>
      <c r="B4" s="4" t="s">
        <v>2</v>
      </c>
      <c r="C4" s="4" t="s">
        <v>3</v>
      </c>
      <c r="D4" s="4" t="s">
        <v>4</v>
      </c>
      <c r="E4" s="27" t="s">
        <v>15</v>
      </c>
      <c r="F4" s="151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02" t="s">
        <v>133</v>
      </c>
      <c r="E5" s="111" t="s">
        <v>138</v>
      </c>
      <c r="F5" s="65">
        <v>6</v>
      </c>
      <c r="G5" s="110">
        <v>100000</v>
      </c>
      <c r="H5" s="110">
        <f>F5*G5</f>
        <v>600000</v>
      </c>
      <c r="I5" s="187" t="s">
        <v>10</v>
      </c>
      <c r="J5" s="188"/>
      <c r="K5" s="189"/>
      <c r="L5" s="187" t="s">
        <v>10</v>
      </c>
      <c r="M5" s="188"/>
      <c r="N5" s="189"/>
    </row>
    <row r="6" spans="1:14" ht="19.5" customHeight="1" x14ac:dyDescent="0.3">
      <c r="A6" s="61"/>
      <c r="B6" s="61"/>
      <c r="C6" s="62"/>
      <c r="E6" s="109"/>
      <c r="F6" s="108"/>
      <c r="G6" s="107"/>
      <c r="H6" s="106"/>
      <c r="I6" s="190"/>
      <c r="J6" s="191"/>
      <c r="K6" s="192"/>
      <c r="L6" s="190"/>
      <c r="M6" s="191"/>
      <c r="N6" s="192"/>
    </row>
    <row r="7" spans="1:14" ht="19.5" customHeight="1" x14ac:dyDescent="0.3">
      <c r="A7" s="61"/>
      <c r="B7" s="61"/>
      <c r="C7" s="62"/>
      <c r="D7" s="70"/>
      <c r="E7" s="65"/>
      <c r="F7" s="81"/>
      <c r="G7" s="84"/>
      <c r="H7" s="85"/>
      <c r="I7" s="190"/>
      <c r="J7" s="191"/>
      <c r="K7" s="192"/>
      <c r="L7" s="190"/>
      <c r="M7" s="191"/>
      <c r="N7" s="192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3"/>
      <c r="J8" s="194"/>
      <c r="K8" s="195"/>
      <c r="L8" s="193"/>
      <c r="M8" s="194"/>
      <c r="N8" s="195"/>
    </row>
    <row r="9" spans="1:14" ht="26.25" customHeight="1" thickBot="1" x14ac:dyDescent="0.35">
      <c r="A9" s="196" t="s">
        <v>8</v>
      </c>
      <c r="B9" s="197"/>
      <c r="C9" s="197"/>
      <c r="D9" s="197"/>
      <c r="E9" s="198"/>
      <c r="F9" s="79"/>
      <c r="G9" s="99"/>
      <c r="H9" s="110">
        <v>600000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9"/>
      <c r="B10" s="200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1"/>
    </row>
    <row r="11" spans="1:14" ht="31.5" customHeight="1" thickBot="1" x14ac:dyDescent="0.35">
      <c r="A11" s="202" t="s">
        <v>9</v>
      </c>
      <c r="B11" s="203"/>
      <c r="C11" s="170" t="s">
        <v>238</v>
      </c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1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5" orientation="landscape" horizontalDpi="360" verticalDpi="36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N15"/>
  <sheetViews>
    <sheetView topLeftCell="A4" workbookViewId="0">
      <selection activeCell="D12" sqref="D12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6.570312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8.4257812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</row>
    <row r="2" spans="1:14" ht="21" customHeight="1" x14ac:dyDescent="0.3">
      <c r="A2" s="1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</row>
    <row r="3" spans="1:14" ht="231.75" customHeight="1" thickBot="1" x14ac:dyDescent="0.35">
      <c r="A3" s="174" t="s">
        <v>135</v>
      </c>
      <c r="B3" s="174"/>
      <c r="C3" s="174"/>
      <c r="D3" s="174"/>
      <c r="E3" s="2"/>
      <c r="F3" s="175" t="s">
        <v>26</v>
      </c>
      <c r="G3" s="175"/>
      <c r="H3" s="175"/>
      <c r="I3" s="174" t="s">
        <v>93</v>
      </c>
      <c r="J3" s="174"/>
      <c r="K3" s="174"/>
      <c r="L3" s="204" t="s">
        <v>13</v>
      </c>
      <c r="M3" s="204"/>
      <c r="N3" s="204"/>
    </row>
    <row r="4" spans="1:14" ht="19.5" thickBot="1" x14ac:dyDescent="0.35">
      <c r="A4" s="3" t="s">
        <v>1</v>
      </c>
      <c r="B4" s="4" t="s">
        <v>2</v>
      </c>
      <c r="C4" s="4" t="s">
        <v>3</v>
      </c>
      <c r="D4" s="4" t="s">
        <v>4</v>
      </c>
      <c r="E4" s="117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02" t="s">
        <v>134</v>
      </c>
      <c r="E5" s="115" t="s">
        <v>137</v>
      </c>
      <c r="F5" s="65">
        <v>2</v>
      </c>
      <c r="G5" s="110">
        <v>220000</v>
      </c>
      <c r="H5" s="110">
        <f>F5*G5</f>
        <v>440000</v>
      </c>
      <c r="I5" s="187" t="s">
        <v>10</v>
      </c>
      <c r="J5" s="188"/>
      <c r="K5" s="189"/>
      <c r="L5" s="187" t="s">
        <v>10</v>
      </c>
      <c r="M5" s="188"/>
      <c r="N5" s="189"/>
    </row>
    <row r="6" spans="1:14" ht="19.5" customHeight="1" x14ac:dyDescent="0.3">
      <c r="A6" s="61"/>
      <c r="B6" s="61"/>
      <c r="C6" s="62"/>
      <c r="E6" s="116"/>
      <c r="F6" s="108"/>
      <c r="G6" s="107"/>
      <c r="H6" s="106"/>
      <c r="I6" s="190"/>
      <c r="J6" s="191"/>
      <c r="K6" s="192"/>
      <c r="L6" s="190"/>
      <c r="M6" s="191"/>
      <c r="N6" s="192"/>
    </row>
    <row r="7" spans="1:14" ht="19.5" customHeight="1" x14ac:dyDescent="0.3">
      <c r="A7" s="61"/>
      <c r="B7" s="61"/>
      <c r="C7" s="62"/>
      <c r="D7" s="70"/>
      <c r="E7" s="65"/>
      <c r="F7" s="81"/>
      <c r="G7" s="84"/>
      <c r="H7" s="85"/>
      <c r="I7" s="190"/>
      <c r="J7" s="191"/>
      <c r="K7" s="192"/>
      <c r="L7" s="190"/>
      <c r="M7" s="191"/>
      <c r="N7" s="192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3"/>
      <c r="J8" s="194"/>
      <c r="K8" s="195"/>
      <c r="L8" s="193"/>
      <c r="M8" s="194"/>
      <c r="N8" s="195"/>
    </row>
    <row r="9" spans="1:14" ht="19.5" customHeight="1" thickBot="1" x14ac:dyDescent="0.35">
      <c r="A9" s="196" t="s">
        <v>8</v>
      </c>
      <c r="B9" s="197"/>
      <c r="C9" s="197"/>
      <c r="D9" s="197"/>
      <c r="E9" s="198"/>
      <c r="F9" s="79"/>
      <c r="G9" s="99"/>
      <c r="H9" s="110">
        <f>H5</f>
        <v>440000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9"/>
      <c r="B10" s="200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1"/>
    </row>
    <row r="11" spans="1:14" ht="31.5" customHeight="1" thickBot="1" x14ac:dyDescent="0.35">
      <c r="A11" s="202" t="s">
        <v>9</v>
      </c>
      <c r="B11" s="203"/>
      <c r="C11" s="170" t="s">
        <v>151</v>
      </c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1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N15"/>
  <sheetViews>
    <sheetView topLeftCell="A7" workbookViewId="0">
      <selection activeCell="D5" sqref="D5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6.570312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8.4257812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</row>
    <row r="2" spans="1:14" ht="21" customHeight="1" x14ac:dyDescent="0.3">
      <c r="A2" s="1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</row>
    <row r="3" spans="1:14" ht="231.75" customHeight="1" thickBot="1" x14ac:dyDescent="0.35">
      <c r="A3" s="174" t="s">
        <v>140</v>
      </c>
      <c r="B3" s="174"/>
      <c r="C3" s="174"/>
      <c r="D3" s="174"/>
      <c r="E3" s="2"/>
      <c r="F3" s="174" t="s">
        <v>141</v>
      </c>
      <c r="G3" s="174"/>
      <c r="H3" s="174"/>
      <c r="I3" s="174" t="s">
        <v>93</v>
      </c>
      <c r="J3" s="174"/>
      <c r="K3" s="174"/>
      <c r="L3" s="204" t="s">
        <v>13</v>
      </c>
      <c r="M3" s="204"/>
      <c r="N3" s="204"/>
    </row>
    <row r="4" spans="1:14" x14ac:dyDescent="0.3">
      <c r="A4" s="3" t="s">
        <v>1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113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02" t="s">
        <v>142</v>
      </c>
      <c r="E5" s="118">
        <v>701103016042</v>
      </c>
      <c r="F5" s="65">
        <v>30</v>
      </c>
      <c r="G5" s="110">
        <v>2000</v>
      </c>
      <c r="H5" s="110">
        <v>60000</v>
      </c>
      <c r="I5" s="187" t="s">
        <v>10</v>
      </c>
      <c r="J5" s="188"/>
      <c r="K5" s="189"/>
      <c r="L5" s="187" t="s">
        <v>10</v>
      </c>
      <c r="M5" s="188"/>
      <c r="N5" s="189"/>
    </row>
    <row r="6" spans="1:14" ht="19.5" customHeight="1" x14ac:dyDescent="0.3">
      <c r="A6" s="61"/>
      <c r="B6" s="61"/>
      <c r="C6" s="62"/>
      <c r="E6" s="109"/>
      <c r="F6" s="108"/>
      <c r="G6" s="107"/>
      <c r="H6" s="106"/>
      <c r="I6" s="190"/>
      <c r="J6" s="191"/>
      <c r="K6" s="192"/>
      <c r="L6" s="190"/>
      <c r="M6" s="191"/>
      <c r="N6" s="192"/>
    </row>
    <row r="7" spans="1:14" ht="19.5" customHeight="1" x14ac:dyDescent="0.3">
      <c r="A7" s="61"/>
      <c r="B7" s="61"/>
      <c r="C7" s="62"/>
      <c r="D7" s="70"/>
      <c r="E7" s="65"/>
      <c r="F7" s="81"/>
      <c r="G7" s="84"/>
      <c r="H7" s="85"/>
      <c r="I7" s="190"/>
      <c r="J7" s="191"/>
      <c r="K7" s="192"/>
      <c r="L7" s="190"/>
      <c r="M7" s="191"/>
      <c r="N7" s="192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3"/>
      <c r="J8" s="194"/>
      <c r="K8" s="195"/>
      <c r="L8" s="193"/>
      <c r="M8" s="194"/>
      <c r="N8" s="195"/>
    </row>
    <row r="9" spans="1:14" ht="19.5" customHeight="1" thickBot="1" x14ac:dyDescent="0.35">
      <c r="A9" s="196" t="s">
        <v>8</v>
      </c>
      <c r="B9" s="197"/>
      <c r="C9" s="197"/>
      <c r="D9" s="197"/>
      <c r="E9" s="198"/>
      <c r="F9" s="79"/>
      <c r="G9" s="99"/>
      <c r="H9" s="110">
        <f>H5</f>
        <v>60000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9"/>
      <c r="B10" s="200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1"/>
    </row>
    <row r="11" spans="1:14" ht="31.5" customHeight="1" thickBot="1" x14ac:dyDescent="0.35">
      <c r="A11" s="202" t="s">
        <v>9</v>
      </c>
      <c r="B11" s="203"/>
      <c r="C11" s="170" t="s">
        <v>152</v>
      </c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1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N15"/>
  <sheetViews>
    <sheetView workbookViewId="0">
      <selection activeCell="C11" sqref="C11:N11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6.570312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8.4257812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</row>
    <row r="2" spans="1:14" ht="21" customHeight="1" x14ac:dyDescent="0.3">
      <c r="A2" s="1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</row>
    <row r="3" spans="1:14" ht="231.75" customHeight="1" thickBot="1" x14ac:dyDescent="0.35">
      <c r="A3" s="174" t="s">
        <v>144</v>
      </c>
      <c r="B3" s="174"/>
      <c r="C3" s="174"/>
      <c r="D3" s="174"/>
      <c r="E3" s="2"/>
      <c r="F3" s="152" t="s">
        <v>26</v>
      </c>
      <c r="G3" s="152"/>
      <c r="H3" s="152"/>
      <c r="I3" s="174" t="s">
        <v>93</v>
      </c>
      <c r="J3" s="174"/>
      <c r="K3" s="174"/>
      <c r="L3" s="204" t="s">
        <v>13</v>
      </c>
      <c r="M3" s="204"/>
      <c r="N3" s="204"/>
    </row>
    <row r="4" spans="1:14" ht="19.5" thickBot="1" x14ac:dyDescent="0.35">
      <c r="A4" s="3" t="s">
        <v>1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02" t="s">
        <v>161</v>
      </c>
      <c r="E5" s="114" t="s">
        <v>143</v>
      </c>
      <c r="F5" s="65">
        <v>1</v>
      </c>
      <c r="G5" s="110">
        <v>600000</v>
      </c>
      <c r="H5" s="110">
        <v>600000</v>
      </c>
      <c r="I5" s="187" t="s">
        <v>10</v>
      </c>
      <c r="J5" s="188"/>
      <c r="K5" s="189"/>
      <c r="L5" s="187" t="s">
        <v>10</v>
      </c>
      <c r="M5" s="188"/>
      <c r="N5" s="189"/>
    </row>
    <row r="6" spans="1:14" ht="19.5" customHeight="1" x14ac:dyDescent="0.3">
      <c r="A6" s="61"/>
      <c r="B6" s="61"/>
      <c r="C6" s="62"/>
      <c r="E6" s="109"/>
      <c r="F6" s="108"/>
      <c r="G6" s="107"/>
      <c r="H6" s="106"/>
      <c r="I6" s="190"/>
      <c r="J6" s="191"/>
      <c r="K6" s="192"/>
      <c r="L6" s="190"/>
      <c r="M6" s="191"/>
      <c r="N6" s="192"/>
    </row>
    <row r="7" spans="1:14" ht="19.5" customHeight="1" x14ac:dyDescent="0.3">
      <c r="A7" s="61"/>
      <c r="B7" s="61"/>
      <c r="C7" s="62"/>
      <c r="D7" s="70"/>
      <c r="E7" s="65"/>
      <c r="F7" s="81"/>
      <c r="G7" s="84"/>
      <c r="H7" s="85"/>
      <c r="I7" s="190"/>
      <c r="J7" s="191"/>
      <c r="K7" s="192"/>
      <c r="L7" s="190"/>
      <c r="M7" s="191"/>
      <c r="N7" s="192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3"/>
      <c r="J8" s="194"/>
      <c r="K8" s="195"/>
      <c r="L8" s="193"/>
      <c r="M8" s="194"/>
      <c r="N8" s="195"/>
    </row>
    <row r="9" spans="1:14" ht="19.5" customHeight="1" thickBot="1" x14ac:dyDescent="0.35">
      <c r="A9" s="196" t="s">
        <v>8</v>
      </c>
      <c r="B9" s="197"/>
      <c r="C9" s="197"/>
      <c r="D9" s="197"/>
      <c r="E9" s="198"/>
      <c r="F9" s="79"/>
      <c r="G9" s="99"/>
      <c r="H9" s="110">
        <v>600000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9"/>
      <c r="B10" s="200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1"/>
    </row>
    <row r="11" spans="1:14" ht="31.5" customHeight="1" thickBot="1" x14ac:dyDescent="0.35">
      <c r="A11" s="202" t="s">
        <v>9</v>
      </c>
      <c r="B11" s="203"/>
      <c r="C11" s="170" t="s">
        <v>239</v>
      </c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1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theme="0"/>
    <pageSetUpPr fitToPage="1"/>
  </sheetPr>
  <dimension ref="A1:O15"/>
  <sheetViews>
    <sheetView workbookViewId="0">
      <selection activeCell="D19" sqref="D19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6.570312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8.4257812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5" ht="31.5" customHeight="1" x14ac:dyDescent="0.3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</row>
    <row r="2" spans="1:15" ht="21" customHeight="1" x14ac:dyDescent="0.3">
      <c r="A2" s="1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</row>
    <row r="3" spans="1:15" ht="231.75" customHeight="1" thickBot="1" x14ac:dyDescent="0.35">
      <c r="A3" s="174" t="s">
        <v>145</v>
      </c>
      <c r="B3" s="174"/>
      <c r="C3" s="174"/>
      <c r="D3" s="174"/>
      <c r="E3" s="2"/>
      <c r="F3" s="174" t="s">
        <v>17</v>
      </c>
      <c r="G3" s="174"/>
      <c r="H3" s="174"/>
      <c r="I3" s="174" t="s">
        <v>93</v>
      </c>
      <c r="J3" s="174"/>
      <c r="K3" s="174"/>
      <c r="L3" s="204" t="s">
        <v>13</v>
      </c>
      <c r="M3" s="204"/>
      <c r="N3" s="204"/>
      <c r="O3" s="60" t="s">
        <v>190</v>
      </c>
    </row>
    <row r="4" spans="1:15" ht="19.5" thickBot="1" x14ac:dyDescent="0.35">
      <c r="A4" s="3" t="s">
        <v>1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5" ht="25.5" customHeight="1" x14ac:dyDescent="0.3">
      <c r="A5" s="61">
        <v>1</v>
      </c>
      <c r="B5" s="61" t="s">
        <v>11</v>
      </c>
      <c r="C5" s="62" t="s">
        <v>12</v>
      </c>
      <c r="D5" s="102" t="s">
        <v>146</v>
      </c>
      <c r="E5" s="114" t="s">
        <v>147</v>
      </c>
      <c r="F5" s="65">
        <v>1</v>
      </c>
      <c r="G5" s="110">
        <v>600000</v>
      </c>
      <c r="H5" s="110">
        <v>600000</v>
      </c>
      <c r="I5" s="187" t="s">
        <v>10</v>
      </c>
      <c r="J5" s="188"/>
      <c r="K5" s="189"/>
      <c r="L5" s="187" t="s">
        <v>10</v>
      </c>
      <c r="M5" s="188"/>
      <c r="N5" s="189"/>
    </row>
    <row r="6" spans="1:15" ht="19.5" customHeight="1" x14ac:dyDescent="0.3">
      <c r="A6" s="61"/>
      <c r="B6" s="61"/>
      <c r="C6" s="62"/>
      <c r="E6" s="109"/>
      <c r="F6" s="108"/>
      <c r="G6" s="107"/>
      <c r="H6" s="106"/>
      <c r="I6" s="190"/>
      <c r="J6" s="191"/>
      <c r="K6" s="192"/>
      <c r="L6" s="190"/>
      <c r="M6" s="191"/>
      <c r="N6" s="192"/>
    </row>
    <row r="7" spans="1:15" ht="19.5" customHeight="1" x14ac:dyDescent="0.3">
      <c r="A7" s="61"/>
      <c r="B7" s="61"/>
      <c r="C7" s="62"/>
      <c r="D7" s="70"/>
      <c r="E7" s="65"/>
      <c r="F7" s="81"/>
      <c r="G7" s="84"/>
      <c r="H7" s="85"/>
      <c r="I7" s="190"/>
      <c r="J7" s="191"/>
      <c r="K7" s="192"/>
      <c r="L7" s="190"/>
      <c r="M7" s="191"/>
      <c r="N7" s="192"/>
    </row>
    <row r="8" spans="1:15" ht="19.5" customHeight="1" x14ac:dyDescent="0.3">
      <c r="A8" s="61"/>
      <c r="B8" s="61"/>
      <c r="C8" s="61"/>
      <c r="D8" s="70"/>
      <c r="E8" s="65"/>
      <c r="F8" s="79"/>
      <c r="G8" s="86"/>
      <c r="H8" s="85"/>
      <c r="I8" s="193"/>
      <c r="J8" s="194"/>
      <c r="K8" s="195"/>
      <c r="L8" s="193"/>
      <c r="M8" s="194"/>
      <c r="N8" s="195"/>
    </row>
    <row r="9" spans="1:15" ht="19.5" customHeight="1" thickBot="1" x14ac:dyDescent="0.35">
      <c r="A9" s="196" t="s">
        <v>8</v>
      </c>
      <c r="B9" s="197"/>
      <c r="C9" s="197"/>
      <c r="D9" s="197"/>
      <c r="E9" s="198"/>
      <c r="F9" s="79"/>
      <c r="G9" s="99"/>
      <c r="H9" s="110">
        <v>600000</v>
      </c>
      <c r="I9" s="74"/>
      <c r="J9" s="75"/>
      <c r="K9" s="76"/>
      <c r="L9" s="77"/>
      <c r="M9" s="75"/>
      <c r="N9" s="78"/>
    </row>
    <row r="10" spans="1:15" ht="19.5" customHeight="1" thickBot="1" x14ac:dyDescent="0.35">
      <c r="A10" s="199"/>
      <c r="B10" s="200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1"/>
    </row>
    <row r="11" spans="1:15" ht="31.5" customHeight="1" thickBot="1" x14ac:dyDescent="0.35">
      <c r="A11" s="202" t="s">
        <v>9</v>
      </c>
      <c r="B11" s="203"/>
      <c r="C11" s="170" t="s">
        <v>148</v>
      </c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1"/>
    </row>
    <row r="12" spans="1:15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5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5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5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N15"/>
  <sheetViews>
    <sheetView workbookViewId="0">
      <selection activeCell="D19" sqref="D19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6.570312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8.4257812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</row>
    <row r="2" spans="1:14" ht="21" customHeight="1" x14ac:dyDescent="0.3">
      <c r="A2" s="1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</row>
    <row r="3" spans="1:14" ht="231.75" customHeight="1" thickBot="1" x14ac:dyDescent="0.35">
      <c r="A3" s="174" t="s">
        <v>157</v>
      </c>
      <c r="B3" s="174"/>
      <c r="C3" s="174"/>
      <c r="D3" s="174"/>
      <c r="E3" s="2"/>
      <c r="F3" s="174" t="s">
        <v>159</v>
      </c>
      <c r="G3" s="174"/>
      <c r="H3" s="174"/>
      <c r="I3" s="174" t="s">
        <v>93</v>
      </c>
      <c r="J3" s="174"/>
      <c r="K3" s="174"/>
      <c r="L3" s="204" t="s">
        <v>13</v>
      </c>
      <c r="M3" s="204"/>
      <c r="N3" s="204"/>
    </row>
    <row r="4" spans="1:14" ht="19.5" thickBot="1" x14ac:dyDescent="0.35">
      <c r="A4" s="3" t="s">
        <v>1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02" t="s">
        <v>150</v>
      </c>
      <c r="E5" s="114" t="s">
        <v>149</v>
      </c>
      <c r="F5" s="65">
        <v>1</v>
      </c>
      <c r="G5" s="110">
        <v>104000</v>
      </c>
      <c r="H5" s="110">
        <v>104000</v>
      </c>
      <c r="I5" s="187" t="s">
        <v>10</v>
      </c>
      <c r="J5" s="188"/>
      <c r="K5" s="189"/>
      <c r="L5" s="187" t="s">
        <v>10</v>
      </c>
      <c r="M5" s="188"/>
      <c r="N5" s="189"/>
    </row>
    <row r="6" spans="1:14" ht="19.5" customHeight="1" x14ac:dyDescent="0.3">
      <c r="A6" s="61"/>
      <c r="B6" s="61"/>
      <c r="C6" s="62"/>
      <c r="E6" s="109"/>
      <c r="F6" s="108"/>
      <c r="G6" s="107"/>
      <c r="H6" s="106"/>
      <c r="I6" s="190"/>
      <c r="J6" s="191"/>
      <c r="K6" s="192"/>
      <c r="L6" s="190"/>
      <c r="M6" s="191"/>
      <c r="N6" s="192"/>
    </row>
    <row r="7" spans="1:14" ht="19.5" customHeight="1" x14ac:dyDescent="0.3">
      <c r="A7" s="61"/>
      <c r="B7" s="61"/>
      <c r="C7" s="62"/>
      <c r="D7" s="70"/>
      <c r="E7" s="65"/>
      <c r="F7" s="81"/>
      <c r="G7" s="84"/>
      <c r="H7" s="85"/>
      <c r="I7" s="190"/>
      <c r="J7" s="191"/>
      <c r="K7" s="192"/>
      <c r="L7" s="190"/>
      <c r="M7" s="191"/>
      <c r="N7" s="192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3"/>
      <c r="J8" s="194"/>
      <c r="K8" s="195"/>
      <c r="L8" s="193"/>
      <c r="M8" s="194"/>
      <c r="N8" s="195"/>
    </row>
    <row r="9" spans="1:14" ht="19.5" customHeight="1" thickBot="1" x14ac:dyDescent="0.35">
      <c r="A9" s="196" t="s">
        <v>8</v>
      </c>
      <c r="B9" s="197"/>
      <c r="C9" s="197"/>
      <c r="D9" s="197"/>
      <c r="E9" s="198"/>
      <c r="F9" s="79"/>
      <c r="G9" s="99"/>
      <c r="H9" s="110">
        <v>104000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9"/>
      <c r="B10" s="200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1"/>
    </row>
    <row r="11" spans="1:14" ht="31.5" customHeight="1" thickBot="1" x14ac:dyDescent="0.35">
      <c r="A11" s="202" t="s">
        <v>9</v>
      </c>
      <c r="B11" s="203"/>
      <c r="C11" s="170" t="s">
        <v>158</v>
      </c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1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N15"/>
  <sheetViews>
    <sheetView workbookViewId="0">
      <selection activeCell="C11" sqref="C11:N11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6.570312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8.4257812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</row>
    <row r="2" spans="1:14" ht="21" customHeight="1" x14ac:dyDescent="0.3">
      <c r="A2" s="1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</row>
    <row r="3" spans="1:14" ht="231.75" customHeight="1" thickBot="1" x14ac:dyDescent="0.35">
      <c r="A3" s="174" t="s">
        <v>156</v>
      </c>
      <c r="B3" s="174"/>
      <c r="C3" s="174"/>
      <c r="D3" s="174"/>
      <c r="E3" s="2"/>
      <c r="F3" s="152" t="s">
        <v>14</v>
      </c>
      <c r="G3" s="152"/>
      <c r="H3" s="152"/>
      <c r="I3" s="174" t="s">
        <v>93</v>
      </c>
      <c r="J3" s="174"/>
      <c r="K3" s="174"/>
      <c r="L3" s="204" t="s">
        <v>13</v>
      </c>
      <c r="M3" s="204"/>
      <c r="N3" s="204"/>
    </row>
    <row r="4" spans="1:14" ht="19.5" thickBot="1" x14ac:dyDescent="0.35">
      <c r="A4" s="3" t="s">
        <v>1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02" t="s">
        <v>154</v>
      </c>
      <c r="E5" s="114" t="s">
        <v>153</v>
      </c>
      <c r="F5" s="65">
        <v>6</v>
      </c>
      <c r="G5" s="119">
        <v>163.29</v>
      </c>
      <c r="H5" s="119">
        <f>F5*G5</f>
        <v>979.74</v>
      </c>
      <c r="I5" s="187" t="s">
        <v>10</v>
      </c>
      <c r="J5" s="188"/>
      <c r="K5" s="189"/>
      <c r="L5" s="187" t="s">
        <v>10</v>
      </c>
      <c r="M5" s="188"/>
      <c r="N5" s="189"/>
    </row>
    <row r="6" spans="1:14" ht="19.5" customHeight="1" x14ac:dyDescent="0.3">
      <c r="A6" s="61"/>
      <c r="B6" s="61"/>
      <c r="C6" s="62"/>
      <c r="E6" s="109"/>
      <c r="F6" s="108"/>
      <c r="G6" s="107"/>
      <c r="H6" s="106"/>
      <c r="I6" s="190"/>
      <c r="J6" s="191"/>
      <c r="K6" s="192"/>
      <c r="L6" s="190"/>
      <c r="M6" s="191"/>
      <c r="N6" s="192"/>
    </row>
    <row r="7" spans="1:14" ht="19.5" customHeight="1" x14ac:dyDescent="0.3">
      <c r="A7" s="61"/>
      <c r="B7" s="61"/>
      <c r="C7" s="62"/>
      <c r="D7" s="70"/>
      <c r="E7" s="65"/>
      <c r="F7" s="81"/>
      <c r="G7" s="84"/>
      <c r="H7" s="85"/>
      <c r="I7" s="190"/>
      <c r="J7" s="191"/>
      <c r="K7" s="192"/>
      <c r="L7" s="190"/>
      <c r="M7" s="191"/>
      <c r="N7" s="192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3"/>
      <c r="J8" s="194"/>
      <c r="K8" s="195"/>
      <c r="L8" s="193"/>
      <c r="M8" s="194"/>
      <c r="N8" s="195"/>
    </row>
    <row r="9" spans="1:14" ht="19.5" customHeight="1" thickBot="1" x14ac:dyDescent="0.35">
      <c r="A9" s="196" t="s">
        <v>8</v>
      </c>
      <c r="B9" s="197"/>
      <c r="C9" s="197"/>
      <c r="D9" s="197"/>
      <c r="E9" s="198"/>
      <c r="F9" s="79"/>
      <c r="G9" s="99"/>
      <c r="H9" s="119">
        <f>H5</f>
        <v>979.74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9"/>
      <c r="B10" s="200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1"/>
    </row>
    <row r="11" spans="1:14" ht="31.5" customHeight="1" thickBot="1" x14ac:dyDescent="0.35">
      <c r="A11" s="202" t="s">
        <v>9</v>
      </c>
      <c r="B11" s="203"/>
      <c r="C11" s="170" t="s">
        <v>155</v>
      </c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1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N15"/>
  <sheetViews>
    <sheetView workbookViewId="0">
      <selection activeCell="C8" sqref="C8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6.570312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8.4257812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</row>
    <row r="2" spans="1:14" ht="21" customHeight="1" x14ac:dyDescent="0.3">
      <c r="A2" s="1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</row>
    <row r="3" spans="1:14" ht="231.75" customHeight="1" thickBot="1" x14ac:dyDescent="0.35">
      <c r="A3" s="174" t="s">
        <v>167</v>
      </c>
      <c r="B3" s="174"/>
      <c r="C3" s="174"/>
      <c r="D3" s="174"/>
      <c r="E3" s="122"/>
      <c r="F3" s="177" t="s">
        <v>166</v>
      </c>
      <c r="G3" s="177"/>
      <c r="H3" s="177"/>
      <c r="I3" s="174" t="s">
        <v>22</v>
      </c>
      <c r="J3" s="174"/>
      <c r="K3" s="174"/>
      <c r="L3" s="204" t="s">
        <v>13</v>
      </c>
      <c r="M3" s="204"/>
      <c r="N3" s="204"/>
    </row>
    <row r="4" spans="1:14" ht="19.5" thickBot="1" x14ac:dyDescent="0.35">
      <c r="A4" s="3" t="s">
        <v>219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s="129" customFormat="1" ht="25.5" customHeight="1" x14ac:dyDescent="0.3">
      <c r="A5" s="61">
        <v>1</v>
      </c>
      <c r="B5" s="61" t="s">
        <v>11</v>
      </c>
      <c r="C5" s="62" t="s">
        <v>12</v>
      </c>
      <c r="D5" s="125" t="s">
        <v>164</v>
      </c>
      <c r="E5" s="126" t="s">
        <v>162</v>
      </c>
      <c r="F5" s="127">
        <v>8</v>
      </c>
      <c r="G5" s="128">
        <v>6000</v>
      </c>
      <c r="H5" s="128">
        <f>F5*G5</f>
        <v>48000</v>
      </c>
      <c r="I5" s="187" t="s">
        <v>10</v>
      </c>
      <c r="J5" s="188"/>
      <c r="K5" s="189"/>
      <c r="L5" s="187" t="s">
        <v>10</v>
      </c>
      <c r="M5" s="188"/>
      <c r="N5" s="189"/>
    </row>
    <row r="6" spans="1:14" s="129" customFormat="1" ht="19.5" customHeight="1" x14ac:dyDescent="0.3">
      <c r="A6" s="61"/>
      <c r="B6" s="61"/>
      <c r="C6" s="62" t="s">
        <v>12</v>
      </c>
      <c r="D6" s="129" t="s">
        <v>165</v>
      </c>
      <c r="E6" s="132" t="s">
        <v>163</v>
      </c>
      <c r="F6" s="130">
        <v>5</v>
      </c>
      <c r="G6" s="120">
        <v>3010</v>
      </c>
      <c r="H6" s="131">
        <f>F6*G6</f>
        <v>15050</v>
      </c>
      <c r="I6" s="190"/>
      <c r="J6" s="191"/>
      <c r="K6" s="192"/>
      <c r="L6" s="190"/>
      <c r="M6" s="191"/>
      <c r="N6" s="192"/>
    </row>
    <row r="7" spans="1:14" ht="19.5" customHeight="1" x14ac:dyDescent="0.3">
      <c r="A7" s="61"/>
      <c r="B7" s="61"/>
      <c r="C7" s="62"/>
      <c r="D7" s="70"/>
      <c r="E7" s="65"/>
      <c r="F7" s="81"/>
      <c r="G7" s="84"/>
      <c r="H7" s="85"/>
      <c r="I7" s="190"/>
      <c r="J7" s="191"/>
      <c r="K7" s="192"/>
      <c r="L7" s="190"/>
      <c r="M7" s="191"/>
      <c r="N7" s="192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3"/>
      <c r="J8" s="194"/>
      <c r="K8" s="195"/>
      <c r="L8" s="193"/>
      <c r="M8" s="194"/>
      <c r="N8" s="195"/>
    </row>
    <row r="9" spans="1:14" ht="19.5" customHeight="1" thickBot="1" x14ac:dyDescent="0.35">
      <c r="A9" s="196" t="s">
        <v>8</v>
      </c>
      <c r="B9" s="197"/>
      <c r="C9" s="197"/>
      <c r="D9" s="197"/>
      <c r="E9" s="198"/>
      <c r="F9" s="79"/>
      <c r="G9" s="99"/>
      <c r="H9" s="110">
        <f>SUM(H5:H8)</f>
        <v>63050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9"/>
      <c r="B10" s="200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1"/>
    </row>
    <row r="11" spans="1:14" ht="31.5" customHeight="1" thickBot="1" x14ac:dyDescent="0.35">
      <c r="A11" s="202" t="s">
        <v>9</v>
      </c>
      <c r="B11" s="203"/>
      <c r="C11" s="170" t="s">
        <v>168</v>
      </c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1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N15"/>
  <sheetViews>
    <sheetView workbookViewId="0">
      <selection activeCell="B4" sqref="B4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6.570312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8.4257812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</row>
    <row r="2" spans="1:14" ht="21" customHeight="1" x14ac:dyDescent="0.3">
      <c r="A2" s="1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</row>
    <row r="3" spans="1:14" ht="231.75" customHeight="1" thickBot="1" x14ac:dyDescent="0.35">
      <c r="A3" s="174" t="s">
        <v>169</v>
      </c>
      <c r="B3" s="174"/>
      <c r="C3" s="174"/>
      <c r="D3" s="174"/>
      <c r="E3" s="122"/>
      <c r="F3" s="174" t="s">
        <v>17</v>
      </c>
      <c r="G3" s="174"/>
      <c r="H3" s="174"/>
      <c r="I3" s="174" t="s">
        <v>22</v>
      </c>
      <c r="J3" s="174"/>
      <c r="K3" s="174"/>
      <c r="L3" s="204" t="s">
        <v>170</v>
      </c>
      <c r="M3" s="204"/>
      <c r="N3" s="204"/>
    </row>
    <row r="4" spans="1:14" ht="19.5" thickBot="1" x14ac:dyDescent="0.35">
      <c r="A4" s="3" t="s">
        <v>219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02" t="s">
        <v>171</v>
      </c>
      <c r="E5" s="114" t="s">
        <v>19</v>
      </c>
      <c r="F5" s="65">
        <v>3</v>
      </c>
      <c r="G5" s="110">
        <v>20000</v>
      </c>
      <c r="H5" s="110">
        <f>F5*G5</f>
        <v>60000</v>
      </c>
      <c r="I5" s="187" t="s">
        <v>10</v>
      </c>
      <c r="J5" s="188"/>
      <c r="K5" s="189"/>
      <c r="L5" s="187" t="s">
        <v>10</v>
      </c>
      <c r="M5" s="188"/>
      <c r="N5" s="189"/>
    </row>
    <row r="6" spans="1:14" ht="19.5" customHeight="1" x14ac:dyDescent="0.3">
      <c r="A6" s="61"/>
      <c r="B6" s="61"/>
      <c r="C6" s="62"/>
      <c r="E6" s="109"/>
      <c r="F6" s="108"/>
      <c r="G6" s="120"/>
      <c r="H6" s="121"/>
      <c r="I6" s="190"/>
      <c r="J6" s="191"/>
      <c r="K6" s="192"/>
      <c r="L6" s="190"/>
      <c r="M6" s="191"/>
      <c r="N6" s="192"/>
    </row>
    <row r="7" spans="1:14" ht="19.5" customHeight="1" x14ac:dyDescent="0.3">
      <c r="A7" s="61"/>
      <c r="B7" s="61"/>
      <c r="C7" s="62"/>
      <c r="D7" s="70"/>
      <c r="E7" s="65"/>
      <c r="F7" s="81"/>
      <c r="G7" s="84"/>
      <c r="H7" s="85"/>
      <c r="I7" s="190"/>
      <c r="J7" s="191"/>
      <c r="K7" s="192"/>
      <c r="L7" s="190"/>
      <c r="M7" s="191"/>
      <c r="N7" s="192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3"/>
      <c r="J8" s="194"/>
      <c r="K8" s="195"/>
      <c r="L8" s="193"/>
      <c r="M8" s="194"/>
      <c r="N8" s="195"/>
    </row>
    <row r="9" spans="1:14" ht="19.5" customHeight="1" thickBot="1" x14ac:dyDescent="0.35">
      <c r="A9" s="196" t="s">
        <v>8</v>
      </c>
      <c r="B9" s="197"/>
      <c r="C9" s="197"/>
      <c r="D9" s="197"/>
      <c r="E9" s="198"/>
      <c r="F9" s="79"/>
      <c r="G9" s="99"/>
      <c r="H9" s="110">
        <f>SUM(H5:H8)</f>
        <v>60000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9"/>
      <c r="B10" s="200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1"/>
    </row>
    <row r="11" spans="1:14" ht="31.5" customHeight="1" thickBot="1" x14ac:dyDescent="0.35">
      <c r="A11" s="202" t="s">
        <v>9</v>
      </c>
      <c r="B11" s="203"/>
      <c r="C11" s="170" t="s">
        <v>186</v>
      </c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1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N15"/>
  <sheetViews>
    <sheetView workbookViewId="0">
      <selection activeCell="G5" sqref="G5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6.570312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8.4257812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</row>
    <row r="2" spans="1:14" ht="21" customHeight="1" x14ac:dyDescent="0.3">
      <c r="A2" s="1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</row>
    <row r="3" spans="1:14" ht="231.75" customHeight="1" thickBot="1" x14ac:dyDescent="0.35">
      <c r="A3" s="174" t="s">
        <v>172</v>
      </c>
      <c r="B3" s="174"/>
      <c r="C3" s="174"/>
      <c r="D3" s="174"/>
      <c r="E3" s="122"/>
      <c r="F3" s="205" t="s">
        <v>173</v>
      </c>
      <c r="G3" s="205"/>
      <c r="H3" s="205"/>
      <c r="I3" s="174" t="s">
        <v>22</v>
      </c>
      <c r="J3" s="174"/>
      <c r="K3" s="174"/>
      <c r="L3" s="204" t="s">
        <v>170</v>
      </c>
      <c r="M3" s="204"/>
      <c r="N3" s="204"/>
    </row>
    <row r="4" spans="1:14" ht="19.5" thickBot="1" x14ac:dyDescent="0.35">
      <c r="A4" s="3" t="s">
        <v>219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02" t="s">
        <v>174</v>
      </c>
      <c r="E5" s="114" t="s">
        <v>162</v>
      </c>
      <c r="F5" s="65">
        <v>15</v>
      </c>
      <c r="G5" s="110">
        <v>4500</v>
      </c>
      <c r="H5" s="110">
        <f>F5*G5</f>
        <v>67500</v>
      </c>
      <c r="I5" s="187" t="s">
        <v>10</v>
      </c>
      <c r="J5" s="188"/>
      <c r="K5" s="189"/>
      <c r="L5" s="187" t="s">
        <v>10</v>
      </c>
      <c r="M5" s="188"/>
      <c r="N5" s="189"/>
    </row>
    <row r="6" spans="1:14" ht="19.5" customHeight="1" x14ac:dyDescent="0.3">
      <c r="A6" s="61"/>
      <c r="B6" s="61"/>
      <c r="C6" s="62"/>
      <c r="E6" s="109"/>
      <c r="F6" s="108"/>
      <c r="G6" s="120"/>
      <c r="H6" s="121"/>
      <c r="I6" s="190"/>
      <c r="J6" s="191"/>
      <c r="K6" s="192"/>
      <c r="L6" s="190"/>
      <c r="M6" s="191"/>
      <c r="N6" s="192"/>
    </row>
    <row r="7" spans="1:14" ht="19.5" customHeight="1" x14ac:dyDescent="0.3">
      <c r="A7" s="61"/>
      <c r="B7" s="61"/>
      <c r="C7" s="62"/>
      <c r="D7" s="70"/>
      <c r="E7" s="65"/>
      <c r="F7" s="81"/>
      <c r="G7" s="84"/>
      <c r="H7" s="85"/>
      <c r="I7" s="190"/>
      <c r="J7" s="191"/>
      <c r="K7" s="192"/>
      <c r="L7" s="190"/>
      <c r="M7" s="191"/>
      <c r="N7" s="192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3"/>
      <c r="J8" s="194"/>
      <c r="K8" s="195"/>
      <c r="L8" s="193"/>
      <c r="M8" s="194"/>
      <c r="N8" s="195"/>
    </row>
    <row r="9" spans="1:14" ht="19.5" customHeight="1" thickBot="1" x14ac:dyDescent="0.35">
      <c r="A9" s="196" t="s">
        <v>8</v>
      </c>
      <c r="B9" s="197"/>
      <c r="C9" s="197"/>
      <c r="D9" s="197"/>
      <c r="E9" s="198"/>
      <c r="F9" s="79"/>
      <c r="G9" s="99"/>
      <c r="H9" s="110">
        <f>SUM(H5:H8)</f>
        <v>67500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9"/>
      <c r="B10" s="200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1"/>
    </row>
    <row r="11" spans="1:14" ht="31.5" customHeight="1" thickBot="1" x14ac:dyDescent="0.35">
      <c r="A11" s="202" t="s">
        <v>9</v>
      </c>
      <c r="B11" s="203"/>
      <c r="C11" s="170" t="s">
        <v>175</v>
      </c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1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pageSetUpPr fitToPage="1"/>
  </sheetPr>
  <dimension ref="A1:N15"/>
  <sheetViews>
    <sheetView workbookViewId="0">
      <selection activeCell="A4" sqref="A4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6.570312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8.4257812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</row>
    <row r="2" spans="1:14" ht="21" customHeight="1" x14ac:dyDescent="0.3">
      <c r="A2" s="1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</row>
    <row r="3" spans="1:14" ht="231.75" customHeight="1" thickBot="1" x14ac:dyDescent="0.35">
      <c r="A3" s="174" t="s">
        <v>176</v>
      </c>
      <c r="B3" s="174"/>
      <c r="C3" s="174"/>
      <c r="D3" s="174"/>
      <c r="E3" s="122"/>
      <c r="F3" s="205" t="s">
        <v>177</v>
      </c>
      <c r="G3" s="205"/>
      <c r="H3" s="205"/>
      <c r="I3" s="174" t="s">
        <v>22</v>
      </c>
      <c r="J3" s="174"/>
      <c r="K3" s="174"/>
      <c r="L3" s="204" t="s">
        <v>170</v>
      </c>
      <c r="M3" s="204"/>
      <c r="N3" s="204"/>
    </row>
    <row r="4" spans="1:14" ht="19.5" thickBot="1" x14ac:dyDescent="0.35">
      <c r="A4" s="3" t="s">
        <v>219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02" t="s">
        <v>179</v>
      </c>
      <c r="E5" s="138" t="s">
        <v>178</v>
      </c>
      <c r="F5" s="65">
        <v>1</v>
      </c>
      <c r="G5" s="110">
        <v>15000</v>
      </c>
      <c r="H5" s="110">
        <f>F5*G5</f>
        <v>15000</v>
      </c>
      <c r="I5" s="187" t="s">
        <v>10</v>
      </c>
      <c r="J5" s="188"/>
      <c r="K5" s="189"/>
      <c r="L5" s="187" t="s">
        <v>10</v>
      </c>
      <c r="M5" s="188"/>
      <c r="N5" s="189"/>
    </row>
    <row r="6" spans="1:14" ht="19.5" customHeight="1" x14ac:dyDescent="0.3">
      <c r="A6" s="61"/>
      <c r="B6" s="61"/>
      <c r="C6" s="62"/>
      <c r="E6" s="109"/>
      <c r="F6" s="108"/>
      <c r="G6" s="120"/>
      <c r="H6" s="121"/>
      <c r="I6" s="190"/>
      <c r="J6" s="191"/>
      <c r="K6" s="192"/>
      <c r="L6" s="190"/>
      <c r="M6" s="191"/>
      <c r="N6" s="192"/>
    </row>
    <row r="7" spans="1:14" ht="19.5" customHeight="1" x14ac:dyDescent="0.3">
      <c r="A7" s="61"/>
      <c r="B7" s="61"/>
      <c r="C7" s="62"/>
      <c r="D7" s="70"/>
      <c r="E7" s="65"/>
      <c r="F7" s="81"/>
      <c r="G7" s="84"/>
      <c r="H7" s="85"/>
      <c r="I7" s="190"/>
      <c r="J7" s="191"/>
      <c r="K7" s="192"/>
      <c r="L7" s="190"/>
      <c r="M7" s="191"/>
      <c r="N7" s="192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3"/>
      <c r="J8" s="194"/>
      <c r="K8" s="195"/>
      <c r="L8" s="193"/>
      <c r="M8" s="194"/>
      <c r="N8" s="195"/>
    </row>
    <row r="9" spans="1:14" ht="19.5" customHeight="1" thickBot="1" x14ac:dyDescent="0.35">
      <c r="A9" s="196" t="s">
        <v>8</v>
      </c>
      <c r="B9" s="197"/>
      <c r="C9" s="197"/>
      <c r="D9" s="197"/>
      <c r="E9" s="198"/>
      <c r="F9" s="79"/>
      <c r="G9" s="99"/>
      <c r="H9" s="110">
        <f>SUM(H5:H8)</f>
        <v>15000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9"/>
      <c r="B10" s="200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1"/>
    </row>
    <row r="11" spans="1:14" ht="31.5" customHeight="1" thickBot="1" x14ac:dyDescent="0.35">
      <c r="A11" s="202" t="s">
        <v>9</v>
      </c>
      <c r="B11" s="203"/>
      <c r="C11" s="170" t="s">
        <v>180</v>
      </c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1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pageSetUpPr fitToPage="1"/>
  </sheetPr>
  <dimension ref="A1:N22"/>
  <sheetViews>
    <sheetView workbookViewId="0">
      <selection activeCell="C11" sqref="C11:N11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6.570312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8.4257812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</row>
    <row r="2" spans="1:14" ht="21" customHeight="1" x14ac:dyDescent="0.3">
      <c r="A2" s="1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</row>
    <row r="3" spans="1:14" ht="231.75" customHeight="1" thickBot="1" x14ac:dyDescent="0.35">
      <c r="A3" s="174" t="s">
        <v>181</v>
      </c>
      <c r="B3" s="174"/>
      <c r="C3" s="174"/>
      <c r="D3" s="174"/>
      <c r="E3" s="122"/>
      <c r="F3" s="205" t="s">
        <v>184</v>
      </c>
      <c r="G3" s="205"/>
      <c r="H3" s="205"/>
      <c r="I3" s="174" t="s">
        <v>183</v>
      </c>
      <c r="J3" s="174"/>
      <c r="K3" s="174"/>
      <c r="L3" s="204" t="s">
        <v>170</v>
      </c>
      <c r="M3" s="204"/>
      <c r="N3" s="204"/>
    </row>
    <row r="4" spans="1:14" ht="19.5" thickBot="1" x14ac:dyDescent="0.35">
      <c r="A4" s="3" t="s">
        <v>219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02" t="s">
        <v>182</v>
      </c>
      <c r="E5" s="114" t="s">
        <v>185</v>
      </c>
      <c r="F5" s="65">
        <v>6</v>
      </c>
      <c r="G5" s="119">
        <v>22.37</v>
      </c>
      <c r="H5" s="119">
        <f>F5*G5</f>
        <v>134.22</v>
      </c>
      <c r="I5" s="187" t="s">
        <v>10</v>
      </c>
      <c r="J5" s="188"/>
      <c r="K5" s="189"/>
      <c r="L5" s="187" t="s">
        <v>10</v>
      </c>
      <c r="M5" s="188"/>
      <c r="N5" s="189"/>
    </row>
    <row r="6" spans="1:14" ht="19.5" customHeight="1" x14ac:dyDescent="0.3">
      <c r="A6" s="61">
        <v>2</v>
      </c>
      <c r="B6" s="61" t="s">
        <v>11</v>
      </c>
      <c r="C6" s="62" t="s">
        <v>12</v>
      </c>
      <c r="D6" s="149" t="s">
        <v>225</v>
      </c>
      <c r="E6" s="133" t="s">
        <v>24</v>
      </c>
      <c r="F6" s="108">
        <v>30</v>
      </c>
      <c r="G6" s="107">
        <v>1.44</v>
      </c>
      <c r="H6" s="119">
        <f>F6*G6</f>
        <v>43.199999999999996</v>
      </c>
      <c r="I6" s="190"/>
      <c r="J6" s="191"/>
      <c r="K6" s="192"/>
      <c r="L6" s="190"/>
      <c r="M6" s="191"/>
      <c r="N6" s="192"/>
    </row>
    <row r="7" spans="1:14" ht="19.5" customHeight="1" x14ac:dyDescent="0.3">
      <c r="A7" s="61">
        <v>3</v>
      </c>
      <c r="B7" s="61" t="s">
        <v>11</v>
      </c>
      <c r="C7" s="62" t="s">
        <v>12</v>
      </c>
      <c r="D7" s="124" t="s">
        <v>69</v>
      </c>
      <c r="E7" s="24" t="s">
        <v>68</v>
      </c>
      <c r="F7" s="108">
        <v>3</v>
      </c>
      <c r="G7" s="107">
        <v>11.13</v>
      </c>
      <c r="H7" s="119">
        <f>F7*G7</f>
        <v>33.39</v>
      </c>
      <c r="I7" s="190"/>
      <c r="J7" s="191"/>
      <c r="K7" s="192"/>
      <c r="L7" s="190"/>
      <c r="M7" s="191"/>
      <c r="N7" s="192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3"/>
      <c r="J8" s="194"/>
      <c r="K8" s="195"/>
      <c r="L8" s="193"/>
      <c r="M8" s="194"/>
      <c r="N8" s="195"/>
    </row>
    <row r="9" spans="1:14" ht="19.5" customHeight="1" thickBot="1" x14ac:dyDescent="0.35">
      <c r="A9" s="196" t="s">
        <v>8</v>
      </c>
      <c r="B9" s="197"/>
      <c r="C9" s="197"/>
      <c r="D9" s="197"/>
      <c r="E9" s="198"/>
      <c r="F9" s="79"/>
      <c r="G9" s="99"/>
      <c r="H9" s="119">
        <f>SUM(H5:H8)</f>
        <v>210.81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9"/>
      <c r="B10" s="200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1"/>
    </row>
    <row r="11" spans="1:14" ht="31.5" customHeight="1" thickBot="1" x14ac:dyDescent="0.35">
      <c r="A11" s="202" t="s">
        <v>9</v>
      </c>
      <c r="B11" s="203"/>
      <c r="C11" s="170" t="s">
        <v>237</v>
      </c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1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9" spans="4:5" x14ac:dyDescent="0.3">
      <c r="D19" s="148">
        <v>5.21</v>
      </c>
      <c r="E19" s="60">
        <f>5.21*30</f>
        <v>156.30000000000001</v>
      </c>
    </row>
    <row r="20" spans="4:5" x14ac:dyDescent="0.3">
      <c r="D20" s="146"/>
    </row>
    <row r="21" spans="4:5" x14ac:dyDescent="0.3">
      <c r="D21" s="147"/>
    </row>
    <row r="22" spans="4:5" x14ac:dyDescent="0.3">
      <c r="D22" s="147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pageSetUpPr fitToPage="1"/>
  </sheetPr>
  <dimension ref="A1:N19"/>
  <sheetViews>
    <sheetView workbookViewId="0">
      <selection activeCell="F3" sqref="F3:H3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6.570312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8.4257812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</row>
    <row r="2" spans="1:14" ht="21" customHeight="1" x14ac:dyDescent="0.3">
      <c r="A2" s="1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</row>
    <row r="3" spans="1:14" ht="231.75" customHeight="1" thickBot="1" x14ac:dyDescent="0.35">
      <c r="A3" s="174" t="s">
        <v>188</v>
      </c>
      <c r="B3" s="174"/>
      <c r="C3" s="174"/>
      <c r="D3" s="174"/>
      <c r="E3" s="122"/>
      <c r="F3" s="205" t="s">
        <v>184</v>
      </c>
      <c r="G3" s="205"/>
      <c r="H3" s="205"/>
      <c r="I3" s="174" t="s">
        <v>183</v>
      </c>
      <c r="J3" s="174"/>
      <c r="K3" s="174"/>
      <c r="L3" s="204" t="s">
        <v>170</v>
      </c>
      <c r="M3" s="204"/>
      <c r="N3" s="204"/>
    </row>
    <row r="4" spans="1:14" ht="19.5" thickBot="1" x14ac:dyDescent="0.35">
      <c r="A4" s="3" t="s">
        <v>219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02" t="s">
        <v>187</v>
      </c>
      <c r="E5" s="114" t="s">
        <v>153</v>
      </c>
      <c r="F5" s="65">
        <v>4</v>
      </c>
      <c r="G5" s="119">
        <v>163.29</v>
      </c>
      <c r="H5" s="119">
        <f>F5*G5</f>
        <v>653.16</v>
      </c>
      <c r="I5" s="187" t="s">
        <v>10</v>
      </c>
      <c r="J5" s="188"/>
      <c r="K5" s="189"/>
      <c r="L5" s="187" t="s">
        <v>10</v>
      </c>
      <c r="M5" s="188"/>
      <c r="N5" s="189"/>
    </row>
    <row r="6" spans="1:14" ht="19.5" customHeight="1" x14ac:dyDescent="0.3">
      <c r="A6" s="61"/>
      <c r="B6" s="61"/>
      <c r="C6" s="62"/>
      <c r="D6" s="123"/>
      <c r="E6" s="34"/>
      <c r="F6" s="108"/>
      <c r="G6" s="107"/>
      <c r="H6" s="119"/>
      <c r="I6" s="190"/>
      <c r="J6" s="191"/>
      <c r="K6" s="192"/>
      <c r="L6" s="190"/>
      <c r="M6" s="191"/>
      <c r="N6" s="192"/>
    </row>
    <row r="7" spans="1:14" ht="19.5" customHeight="1" x14ac:dyDescent="0.3">
      <c r="A7" s="61"/>
      <c r="B7" s="61"/>
      <c r="C7" s="62"/>
      <c r="D7" s="124"/>
      <c r="E7" s="20"/>
      <c r="F7" s="67"/>
      <c r="G7" s="107"/>
      <c r="H7" s="119"/>
      <c r="I7" s="190"/>
      <c r="J7" s="191"/>
      <c r="K7" s="192"/>
      <c r="L7" s="190"/>
      <c r="M7" s="191"/>
      <c r="N7" s="192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3"/>
      <c r="J8" s="194"/>
      <c r="K8" s="195"/>
      <c r="L8" s="193"/>
      <c r="M8" s="194"/>
      <c r="N8" s="195"/>
    </row>
    <row r="9" spans="1:14" ht="19.5" customHeight="1" thickBot="1" x14ac:dyDescent="0.35">
      <c r="A9" s="196" t="s">
        <v>8</v>
      </c>
      <c r="B9" s="197"/>
      <c r="C9" s="197"/>
      <c r="D9" s="197"/>
      <c r="E9" s="198"/>
      <c r="F9" s="79"/>
      <c r="G9" s="99"/>
      <c r="H9" s="119">
        <f>SUM(H5:H8)</f>
        <v>653.16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9"/>
      <c r="B10" s="200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1"/>
    </row>
    <row r="11" spans="1:14" ht="31.5" customHeight="1" thickBot="1" x14ac:dyDescent="0.35">
      <c r="A11" s="202" t="s">
        <v>9</v>
      </c>
      <c r="B11" s="203"/>
      <c r="C11" s="170" t="s">
        <v>199</v>
      </c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1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9" spans="9:9" x14ac:dyDescent="0.3">
      <c r="I19" s="140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pageSetUpPr fitToPage="1"/>
  </sheetPr>
  <dimension ref="A1:N15"/>
  <sheetViews>
    <sheetView workbookViewId="0">
      <selection activeCell="E7" sqref="E7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7.710937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8.4257812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</row>
    <row r="2" spans="1:14" ht="21" customHeight="1" x14ac:dyDescent="0.3">
      <c r="A2" s="1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</row>
    <row r="3" spans="1:14" ht="231.75" customHeight="1" thickBot="1" x14ac:dyDescent="0.35">
      <c r="A3" s="174" t="s">
        <v>189</v>
      </c>
      <c r="B3" s="174"/>
      <c r="C3" s="174"/>
      <c r="D3" s="174"/>
      <c r="E3" s="122"/>
      <c r="F3" s="174" t="s">
        <v>17</v>
      </c>
      <c r="G3" s="174"/>
      <c r="H3" s="174"/>
      <c r="I3" s="174" t="s">
        <v>183</v>
      </c>
      <c r="J3" s="174"/>
      <c r="K3" s="174"/>
      <c r="L3" s="204" t="s">
        <v>170</v>
      </c>
      <c r="M3" s="204"/>
      <c r="N3" s="204"/>
    </row>
    <row r="4" spans="1:14" ht="19.5" thickBot="1" x14ac:dyDescent="0.35">
      <c r="A4" s="3" t="s">
        <v>219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02" t="s">
        <v>197</v>
      </c>
      <c r="E5" s="139" t="s">
        <v>198</v>
      </c>
      <c r="F5" s="65">
        <v>1</v>
      </c>
      <c r="G5" s="64">
        <v>140000</v>
      </c>
      <c r="H5" s="64">
        <f>F5*G5</f>
        <v>140000</v>
      </c>
      <c r="I5" s="187" t="s">
        <v>10</v>
      </c>
      <c r="J5" s="188"/>
      <c r="K5" s="189"/>
      <c r="L5" s="187" t="s">
        <v>10</v>
      </c>
      <c r="M5" s="188"/>
      <c r="N5" s="189"/>
    </row>
    <row r="6" spans="1:14" ht="19.5" customHeight="1" x14ac:dyDescent="0.3">
      <c r="A6" s="61">
        <v>2</v>
      </c>
      <c r="B6" s="61" t="s">
        <v>11</v>
      </c>
      <c r="C6" s="62" t="s">
        <v>12</v>
      </c>
      <c r="D6" s="136" t="s">
        <v>235</v>
      </c>
      <c r="E6" s="133" t="s">
        <v>21</v>
      </c>
      <c r="F6" s="108">
        <v>8</v>
      </c>
      <c r="G6" s="64">
        <v>20000</v>
      </c>
      <c r="H6" s="64">
        <f t="shared" ref="H6" si="0">F6*G6</f>
        <v>160000</v>
      </c>
      <c r="I6" s="190"/>
      <c r="J6" s="191"/>
      <c r="K6" s="192"/>
      <c r="L6" s="190"/>
      <c r="M6" s="191"/>
      <c r="N6" s="192"/>
    </row>
    <row r="7" spans="1:14" ht="19.5" customHeight="1" x14ac:dyDescent="0.3">
      <c r="A7" s="61">
        <v>3</v>
      </c>
      <c r="B7" s="61" t="s">
        <v>11</v>
      </c>
      <c r="C7" s="62" t="s">
        <v>12</v>
      </c>
      <c r="D7" s="134" t="s">
        <v>236</v>
      </c>
      <c r="E7" s="137" t="s">
        <v>20</v>
      </c>
      <c r="F7" s="108">
        <v>8</v>
      </c>
      <c r="G7" s="64">
        <v>20000</v>
      </c>
      <c r="H7" s="64">
        <f t="shared" ref="H7" si="1">F7*G7</f>
        <v>160000</v>
      </c>
      <c r="I7" s="190"/>
      <c r="J7" s="191"/>
      <c r="K7" s="192"/>
      <c r="L7" s="190"/>
      <c r="M7" s="191"/>
      <c r="N7" s="192"/>
    </row>
    <row r="8" spans="1:14" ht="19.5" customHeight="1" x14ac:dyDescent="0.3">
      <c r="A8" s="61">
        <v>4</v>
      </c>
      <c r="B8" s="61" t="s">
        <v>11</v>
      </c>
      <c r="C8" s="62" t="s">
        <v>12</v>
      </c>
      <c r="D8" s="134" t="s">
        <v>201</v>
      </c>
      <c r="E8" s="137" t="s">
        <v>234</v>
      </c>
      <c r="F8" s="108">
        <v>4</v>
      </c>
      <c r="G8" s="64">
        <v>20000</v>
      </c>
      <c r="H8" s="64">
        <f t="shared" ref="H8" si="2">F8*G8</f>
        <v>80000</v>
      </c>
      <c r="I8" s="193"/>
      <c r="J8" s="194"/>
      <c r="K8" s="195"/>
      <c r="L8" s="193"/>
      <c r="M8" s="194"/>
      <c r="N8" s="195"/>
    </row>
    <row r="9" spans="1:14" ht="19.5" customHeight="1" thickBot="1" x14ac:dyDescent="0.35">
      <c r="A9" s="196" t="s">
        <v>8</v>
      </c>
      <c r="B9" s="197"/>
      <c r="C9" s="197"/>
      <c r="D9" s="197"/>
      <c r="E9" s="198"/>
      <c r="F9" s="79"/>
      <c r="G9" s="64"/>
      <c r="H9" s="64">
        <f>SUM(H5:H8)</f>
        <v>540000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9"/>
      <c r="B10" s="200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1"/>
    </row>
    <row r="11" spans="1:14" ht="31.5" customHeight="1" thickBot="1" x14ac:dyDescent="0.35">
      <c r="A11" s="202" t="s">
        <v>9</v>
      </c>
      <c r="B11" s="203"/>
      <c r="C11" s="170" t="s">
        <v>202</v>
      </c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1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E5">
    <cfRule type="duplicateValues" dxfId="0" priority="1"/>
  </conditionalFormatting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pageSetUpPr fitToPage="1"/>
  </sheetPr>
  <dimension ref="A1:N15"/>
  <sheetViews>
    <sheetView workbookViewId="0">
      <selection activeCell="A3" sqref="A3:D3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6.570312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8.4257812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</row>
    <row r="2" spans="1:14" ht="21" customHeight="1" x14ac:dyDescent="0.3">
      <c r="A2" s="1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</row>
    <row r="3" spans="1:14" ht="231.75" customHeight="1" thickBot="1" x14ac:dyDescent="0.35">
      <c r="A3" s="174" t="s">
        <v>191</v>
      </c>
      <c r="B3" s="174"/>
      <c r="C3" s="174"/>
      <c r="D3" s="174"/>
      <c r="E3" s="122"/>
      <c r="F3" s="174" t="s">
        <v>193</v>
      </c>
      <c r="G3" s="174"/>
      <c r="H3" s="174"/>
      <c r="I3" s="174" t="s">
        <v>192</v>
      </c>
      <c r="J3" s="174"/>
      <c r="K3" s="174"/>
      <c r="L3" s="204" t="s">
        <v>170</v>
      </c>
      <c r="M3" s="204"/>
      <c r="N3" s="204"/>
    </row>
    <row r="4" spans="1:14" ht="19.5" thickBot="1" x14ac:dyDescent="0.35">
      <c r="A4" s="3" t="s">
        <v>219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35" t="s">
        <v>205</v>
      </c>
      <c r="E5" s="150" t="s">
        <v>79</v>
      </c>
      <c r="F5" s="65">
        <v>1</v>
      </c>
      <c r="G5" s="133">
        <v>130000</v>
      </c>
      <c r="H5" s="133">
        <v>130000</v>
      </c>
      <c r="I5" s="187" t="s">
        <v>10</v>
      </c>
      <c r="J5" s="188"/>
      <c r="K5" s="189"/>
      <c r="L5" s="187" t="s">
        <v>10</v>
      </c>
      <c r="M5" s="188"/>
      <c r="N5" s="189"/>
    </row>
    <row r="6" spans="1:14" ht="19.5" customHeight="1" x14ac:dyDescent="0.3">
      <c r="A6" s="61">
        <v>2</v>
      </c>
      <c r="B6" s="61" t="s">
        <v>11</v>
      </c>
      <c r="C6" s="62" t="s">
        <v>12</v>
      </c>
      <c r="D6" s="136" t="s">
        <v>206</v>
      </c>
      <c r="E6" s="133" t="s">
        <v>102</v>
      </c>
      <c r="F6" s="108">
        <v>1</v>
      </c>
      <c r="G6" s="133">
        <v>200000</v>
      </c>
      <c r="H6" s="133">
        <v>200000</v>
      </c>
      <c r="I6" s="190"/>
      <c r="J6" s="191"/>
      <c r="K6" s="192"/>
      <c r="L6" s="190"/>
      <c r="M6" s="191"/>
      <c r="N6" s="192"/>
    </row>
    <row r="7" spans="1:14" ht="19.5" customHeight="1" x14ac:dyDescent="0.3">
      <c r="A7" s="61"/>
      <c r="B7" s="61"/>
      <c r="C7" s="62"/>
      <c r="D7" s="134"/>
      <c r="E7" s="20"/>
      <c r="F7" s="108"/>
      <c r="G7" s="133"/>
      <c r="H7" s="133"/>
      <c r="I7" s="190"/>
      <c r="J7" s="191"/>
      <c r="K7" s="192"/>
      <c r="L7" s="190"/>
      <c r="M7" s="191"/>
      <c r="N7" s="192"/>
    </row>
    <row r="8" spans="1:14" ht="19.5" customHeight="1" x14ac:dyDescent="0.3">
      <c r="A8" s="61"/>
      <c r="B8" s="61"/>
      <c r="C8" s="61"/>
      <c r="D8" s="70"/>
      <c r="E8" s="65"/>
      <c r="F8" s="79"/>
      <c r="G8" s="133"/>
      <c r="H8" s="133"/>
      <c r="I8" s="193"/>
      <c r="J8" s="194"/>
      <c r="K8" s="195"/>
      <c r="L8" s="193"/>
      <c r="M8" s="194"/>
      <c r="N8" s="195"/>
    </row>
    <row r="9" spans="1:14" ht="19.5" customHeight="1" thickBot="1" x14ac:dyDescent="0.35">
      <c r="A9" s="196" t="s">
        <v>8</v>
      </c>
      <c r="B9" s="197"/>
      <c r="C9" s="197"/>
      <c r="D9" s="197"/>
      <c r="E9" s="198"/>
      <c r="F9" s="79"/>
      <c r="G9" s="133"/>
      <c r="H9" s="133">
        <f>H5+H6</f>
        <v>330000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9"/>
      <c r="B10" s="200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1"/>
    </row>
    <row r="11" spans="1:14" ht="31.5" customHeight="1" thickBot="1" x14ac:dyDescent="0.35">
      <c r="A11" s="202" t="s">
        <v>9</v>
      </c>
      <c r="B11" s="203"/>
      <c r="C11" s="170" t="s">
        <v>226</v>
      </c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1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pageSetUpPr fitToPage="1"/>
  </sheetPr>
  <dimension ref="A1:N15"/>
  <sheetViews>
    <sheetView workbookViewId="0">
      <selection activeCell="E7" sqref="E7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6.570312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8.8554687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</row>
    <row r="2" spans="1:14" ht="21" customHeight="1" x14ac:dyDescent="0.3">
      <c r="A2" s="1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</row>
    <row r="3" spans="1:14" ht="231.75" customHeight="1" thickBot="1" x14ac:dyDescent="0.35">
      <c r="A3" s="174" t="s">
        <v>194</v>
      </c>
      <c r="B3" s="174"/>
      <c r="C3" s="174"/>
      <c r="D3" s="174"/>
      <c r="E3" s="122"/>
      <c r="F3" s="174" t="s">
        <v>195</v>
      </c>
      <c r="G3" s="174"/>
      <c r="H3" s="174"/>
      <c r="I3" s="174" t="s">
        <v>192</v>
      </c>
      <c r="J3" s="174"/>
      <c r="K3" s="174"/>
      <c r="L3" s="204" t="s">
        <v>170</v>
      </c>
      <c r="M3" s="204"/>
      <c r="N3" s="204"/>
    </row>
    <row r="4" spans="1:14" ht="19.5" thickBot="1" x14ac:dyDescent="0.35">
      <c r="A4" s="3" t="s">
        <v>219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35" t="s">
        <v>196</v>
      </c>
      <c r="E5" s="138">
        <v>750101010084</v>
      </c>
      <c r="F5" s="65">
        <v>8</v>
      </c>
      <c r="G5" s="133">
        <v>1000</v>
      </c>
      <c r="H5" s="133">
        <v>8000</v>
      </c>
      <c r="I5" s="187" t="s">
        <v>10</v>
      </c>
      <c r="J5" s="188"/>
      <c r="K5" s="189"/>
      <c r="L5" s="187" t="s">
        <v>10</v>
      </c>
      <c r="M5" s="188"/>
      <c r="N5" s="189"/>
    </row>
    <row r="6" spans="1:14" ht="19.5" customHeight="1" x14ac:dyDescent="0.3">
      <c r="A6" s="61"/>
      <c r="B6" s="61"/>
      <c r="C6" s="62"/>
      <c r="D6" s="136"/>
      <c r="E6" s="34"/>
      <c r="F6" s="108"/>
      <c r="G6" s="133"/>
      <c r="H6" s="133"/>
      <c r="I6" s="190"/>
      <c r="J6" s="191"/>
      <c r="K6" s="192"/>
      <c r="L6" s="190"/>
      <c r="M6" s="191"/>
      <c r="N6" s="192"/>
    </row>
    <row r="7" spans="1:14" ht="19.5" customHeight="1" x14ac:dyDescent="0.3">
      <c r="A7" s="61"/>
      <c r="B7" s="61"/>
      <c r="C7" s="62"/>
      <c r="D7" s="134"/>
      <c r="E7" s="20"/>
      <c r="F7" s="108"/>
      <c r="G7" s="133"/>
      <c r="H7" s="133"/>
      <c r="I7" s="190"/>
      <c r="J7" s="191"/>
      <c r="K7" s="192"/>
      <c r="L7" s="190"/>
      <c r="M7" s="191"/>
      <c r="N7" s="192"/>
    </row>
    <row r="8" spans="1:14" ht="19.5" customHeight="1" x14ac:dyDescent="0.3">
      <c r="A8" s="61"/>
      <c r="B8" s="61"/>
      <c r="C8" s="61"/>
      <c r="D8" s="70"/>
      <c r="E8" s="65"/>
      <c r="F8" s="79"/>
      <c r="G8" s="133"/>
      <c r="H8" s="133"/>
      <c r="I8" s="193"/>
      <c r="J8" s="194"/>
      <c r="K8" s="195"/>
      <c r="L8" s="193"/>
      <c r="M8" s="194"/>
      <c r="N8" s="195"/>
    </row>
    <row r="9" spans="1:14" ht="19.5" customHeight="1" thickBot="1" x14ac:dyDescent="0.35">
      <c r="A9" s="196" t="s">
        <v>8</v>
      </c>
      <c r="B9" s="197"/>
      <c r="C9" s="197"/>
      <c r="D9" s="197"/>
      <c r="E9" s="198"/>
      <c r="F9" s="79"/>
      <c r="G9" s="133"/>
      <c r="H9" s="133">
        <v>8000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9"/>
      <c r="B10" s="200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1"/>
    </row>
    <row r="11" spans="1:14" ht="31.5" customHeight="1" thickBot="1" x14ac:dyDescent="0.35">
      <c r="A11" s="202" t="s">
        <v>9</v>
      </c>
      <c r="B11" s="203"/>
      <c r="C11" s="170" t="s">
        <v>203</v>
      </c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1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pageSetUpPr fitToPage="1"/>
  </sheetPr>
  <dimension ref="A1:N15"/>
  <sheetViews>
    <sheetView workbookViewId="0">
      <selection activeCell="A3" sqref="A3:D3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6.570312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8.8554687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</row>
    <row r="2" spans="1:14" ht="21" customHeight="1" x14ac:dyDescent="0.3">
      <c r="A2" s="1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</row>
    <row r="3" spans="1:14" ht="231.75" customHeight="1" thickBot="1" x14ac:dyDescent="0.35">
      <c r="A3" s="174" t="s">
        <v>207</v>
      </c>
      <c r="B3" s="174"/>
      <c r="C3" s="174"/>
      <c r="D3" s="174"/>
      <c r="E3" s="122"/>
      <c r="F3" s="152" t="s">
        <v>26</v>
      </c>
      <c r="G3" s="152"/>
      <c r="H3" s="152"/>
      <c r="I3" s="174" t="s">
        <v>192</v>
      </c>
      <c r="J3" s="174"/>
      <c r="K3" s="174"/>
      <c r="L3" s="204" t="s">
        <v>170</v>
      </c>
      <c r="M3" s="204"/>
      <c r="N3" s="204"/>
    </row>
    <row r="4" spans="1:14" ht="19.5" thickBot="1" x14ac:dyDescent="0.35">
      <c r="A4" s="3" t="s">
        <v>219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35" t="s">
        <v>200</v>
      </c>
      <c r="E5" s="114" t="s">
        <v>147</v>
      </c>
      <c r="F5" s="65">
        <v>1</v>
      </c>
      <c r="G5" s="133">
        <v>450000</v>
      </c>
      <c r="H5" s="133">
        <v>450000</v>
      </c>
      <c r="I5" s="187" t="s">
        <v>10</v>
      </c>
      <c r="J5" s="188"/>
      <c r="K5" s="189"/>
      <c r="L5" s="187" t="s">
        <v>10</v>
      </c>
      <c r="M5" s="188"/>
      <c r="N5" s="189"/>
    </row>
    <row r="6" spans="1:14" ht="19.5" customHeight="1" x14ac:dyDescent="0.3">
      <c r="A6" s="61"/>
      <c r="B6" s="61"/>
      <c r="C6" s="62"/>
      <c r="D6" s="136"/>
      <c r="E6" s="34"/>
      <c r="F6" s="108"/>
      <c r="G6" s="133"/>
      <c r="H6" s="133"/>
      <c r="I6" s="190"/>
      <c r="J6" s="191"/>
      <c r="K6" s="192"/>
      <c r="L6" s="190"/>
      <c r="M6" s="191"/>
      <c r="N6" s="192"/>
    </row>
    <row r="7" spans="1:14" ht="19.5" customHeight="1" x14ac:dyDescent="0.3">
      <c r="A7" s="61"/>
      <c r="B7" s="61"/>
      <c r="C7" s="62"/>
      <c r="D7" s="134"/>
      <c r="E7" s="20"/>
      <c r="F7" s="108"/>
      <c r="G7" s="133"/>
      <c r="H7" s="133"/>
      <c r="I7" s="190"/>
      <c r="J7" s="191"/>
      <c r="K7" s="192"/>
      <c r="L7" s="190"/>
      <c r="M7" s="191"/>
      <c r="N7" s="192"/>
    </row>
    <row r="8" spans="1:14" ht="19.5" customHeight="1" x14ac:dyDescent="0.3">
      <c r="A8" s="61"/>
      <c r="B8" s="61"/>
      <c r="C8" s="61"/>
      <c r="D8" s="70"/>
      <c r="E8" s="65"/>
      <c r="F8" s="79"/>
      <c r="G8" s="133"/>
      <c r="H8" s="133"/>
      <c r="I8" s="193"/>
      <c r="J8" s="194"/>
      <c r="K8" s="195"/>
      <c r="L8" s="193"/>
      <c r="M8" s="194"/>
      <c r="N8" s="195"/>
    </row>
    <row r="9" spans="1:14" ht="19.5" customHeight="1" thickBot="1" x14ac:dyDescent="0.35">
      <c r="A9" s="196" t="s">
        <v>8</v>
      </c>
      <c r="B9" s="197"/>
      <c r="C9" s="197"/>
      <c r="D9" s="197"/>
      <c r="E9" s="198"/>
      <c r="F9" s="79"/>
      <c r="G9" s="133"/>
      <c r="H9" s="133">
        <v>450000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9"/>
      <c r="B10" s="200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1"/>
    </row>
    <row r="11" spans="1:14" ht="31.5" customHeight="1" thickBot="1" x14ac:dyDescent="0.35">
      <c r="A11" s="202" t="s">
        <v>9</v>
      </c>
      <c r="B11" s="203"/>
      <c r="C11" s="170" t="s">
        <v>204</v>
      </c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1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pageSetUpPr fitToPage="1"/>
  </sheetPr>
  <dimension ref="A1:N15"/>
  <sheetViews>
    <sheetView workbookViewId="0">
      <selection activeCell="F15" sqref="F15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6.570312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8.8554687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</row>
    <row r="2" spans="1:14" ht="21" customHeight="1" x14ac:dyDescent="0.3">
      <c r="A2" s="1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</row>
    <row r="3" spans="1:14" ht="231.75" customHeight="1" thickBot="1" x14ac:dyDescent="0.35">
      <c r="A3" s="174" t="s">
        <v>218</v>
      </c>
      <c r="B3" s="174"/>
      <c r="C3" s="174"/>
      <c r="D3" s="174"/>
      <c r="E3" s="122"/>
      <c r="F3" s="205" t="s">
        <v>173</v>
      </c>
      <c r="G3" s="205"/>
      <c r="H3" s="205"/>
      <c r="I3" s="174" t="s">
        <v>192</v>
      </c>
      <c r="J3" s="174"/>
      <c r="K3" s="174"/>
      <c r="L3" s="204" t="s">
        <v>170</v>
      </c>
      <c r="M3" s="204"/>
      <c r="N3" s="204"/>
    </row>
    <row r="4" spans="1:14" ht="19.5" thickBot="1" x14ac:dyDescent="0.35">
      <c r="A4" s="3" t="s">
        <v>219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35" t="s">
        <v>222</v>
      </c>
      <c r="E5" s="114" t="s">
        <v>223</v>
      </c>
      <c r="F5" s="65">
        <v>20</v>
      </c>
      <c r="G5" s="64">
        <v>4500</v>
      </c>
      <c r="H5" s="64">
        <f>F5*G5</f>
        <v>90000</v>
      </c>
      <c r="I5" s="187" t="s">
        <v>10</v>
      </c>
      <c r="J5" s="188"/>
      <c r="K5" s="189"/>
      <c r="L5" s="187" t="s">
        <v>10</v>
      </c>
      <c r="M5" s="188"/>
      <c r="N5" s="189"/>
    </row>
    <row r="6" spans="1:14" ht="19.5" customHeight="1" x14ac:dyDescent="0.3">
      <c r="A6" s="61"/>
      <c r="B6" s="61"/>
      <c r="C6" s="62"/>
      <c r="D6" s="136"/>
      <c r="E6" s="34"/>
      <c r="F6" s="108"/>
      <c r="G6" s="133"/>
      <c r="H6" s="133"/>
      <c r="I6" s="190"/>
      <c r="J6" s="191"/>
      <c r="K6" s="192"/>
      <c r="L6" s="190"/>
      <c r="M6" s="191"/>
      <c r="N6" s="192"/>
    </row>
    <row r="7" spans="1:14" ht="19.5" customHeight="1" x14ac:dyDescent="0.3">
      <c r="A7" s="61"/>
      <c r="B7" s="61"/>
      <c r="C7" s="62"/>
      <c r="D7" s="134"/>
      <c r="E7" s="20"/>
      <c r="F7" s="108"/>
      <c r="G7" s="133"/>
      <c r="H7" s="133"/>
      <c r="I7" s="190"/>
      <c r="J7" s="191"/>
      <c r="K7" s="192"/>
      <c r="L7" s="190"/>
      <c r="M7" s="191"/>
      <c r="N7" s="192"/>
    </row>
    <row r="8" spans="1:14" ht="19.5" customHeight="1" x14ac:dyDescent="0.3">
      <c r="A8" s="61"/>
      <c r="B8" s="61"/>
      <c r="C8" s="61"/>
      <c r="D8" s="70"/>
      <c r="E8" s="65"/>
      <c r="F8" s="79"/>
      <c r="G8" s="133"/>
      <c r="H8" s="133"/>
      <c r="I8" s="193"/>
      <c r="J8" s="194"/>
      <c r="K8" s="195"/>
      <c r="L8" s="193"/>
      <c r="M8" s="194"/>
      <c r="N8" s="195"/>
    </row>
    <row r="9" spans="1:14" ht="19.5" customHeight="1" thickBot="1" x14ac:dyDescent="0.35">
      <c r="A9" s="196" t="s">
        <v>8</v>
      </c>
      <c r="B9" s="197"/>
      <c r="C9" s="197"/>
      <c r="D9" s="197"/>
      <c r="E9" s="198"/>
      <c r="F9" s="79"/>
      <c r="G9" s="133"/>
      <c r="H9" s="64">
        <v>90000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9"/>
      <c r="B10" s="200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1"/>
    </row>
    <row r="11" spans="1:14" ht="31.5" customHeight="1" thickBot="1" x14ac:dyDescent="0.35">
      <c r="A11" s="202" t="s">
        <v>9</v>
      </c>
      <c r="B11" s="203"/>
      <c r="C11" s="170" t="s">
        <v>227</v>
      </c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1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pageSetUpPr fitToPage="1"/>
  </sheetPr>
  <dimension ref="A1:N15"/>
  <sheetViews>
    <sheetView topLeftCell="A4" workbookViewId="0">
      <selection activeCell="E7" sqref="E7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34.710937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8.8554687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</row>
    <row r="2" spans="1:14" ht="21" customHeight="1" x14ac:dyDescent="0.3">
      <c r="A2" s="1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</row>
    <row r="3" spans="1:14" ht="231.75" customHeight="1" thickBot="1" x14ac:dyDescent="0.35">
      <c r="A3" s="174" t="s">
        <v>208</v>
      </c>
      <c r="B3" s="174"/>
      <c r="C3" s="174"/>
      <c r="D3" s="174"/>
      <c r="E3" s="122"/>
      <c r="F3" s="174" t="s">
        <v>141</v>
      </c>
      <c r="G3" s="174"/>
      <c r="H3" s="174"/>
      <c r="I3" s="174" t="s">
        <v>192</v>
      </c>
      <c r="J3" s="174"/>
      <c r="K3" s="174"/>
      <c r="L3" s="204" t="s">
        <v>170</v>
      </c>
      <c r="M3" s="204"/>
      <c r="N3" s="204"/>
    </row>
    <row r="4" spans="1:14" ht="19.5" thickBot="1" x14ac:dyDescent="0.35">
      <c r="A4" s="3" t="s">
        <v>219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35" t="s">
        <v>213</v>
      </c>
      <c r="E5" s="143">
        <v>701103020045</v>
      </c>
      <c r="F5" s="65">
        <v>5</v>
      </c>
      <c r="G5" s="133">
        <v>7500</v>
      </c>
      <c r="H5" s="133">
        <f>F5*G5</f>
        <v>37500</v>
      </c>
      <c r="I5" s="187" t="s">
        <v>10</v>
      </c>
      <c r="J5" s="188"/>
      <c r="K5" s="189"/>
      <c r="L5" s="187" t="s">
        <v>10</v>
      </c>
      <c r="M5" s="188"/>
      <c r="N5" s="189"/>
    </row>
    <row r="6" spans="1:14" ht="19.5" customHeight="1" x14ac:dyDescent="0.3">
      <c r="A6" s="61">
        <v>2</v>
      </c>
      <c r="B6" s="61" t="s">
        <v>11</v>
      </c>
      <c r="C6" s="62" t="s">
        <v>12</v>
      </c>
      <c r="D6" s="136" t="s">
        <v>215</v>
      </c>
      <c r="E6" s="141">
        <v>701103016068</v>
      </c>
      <c r="F6" s="108">
        <v>15</v>
      </c>
      <c r="G6" s="133">
        <v>3500</v>
      </c>
      <c r="H6" s="133">
        <f t="shared" ref="H6:H7" si="0">F6*G6</f>
        <v>52500</v>
      </c>
      <c r="I6" s="190"/>
      <c r="J6" s="191"/>
      <c r="K6" s="192"/>
      <c r="L6" s="190"/>
      <c r="M6" s="191"/>
      <c r="N6" s="192"/>
    </row>
    <row r="7" spans="1:14" ht="19.5" customHeight="1" x14ac:dyDescent="0.3">
      <c r="A7" s="61">
        <v>3</v>
      </c>
      <c r="B7" s="61" t="s">
        <v>11</v>
      </c>
      <c r="C7" s="62" t="s">
        <v>12</v>
      </c>
      <c r="D7" s="134" t="s">
        <v>214</v>
      </c>
      <c r="E7" s="142">
        <v>703101001001</v>
      </c>
      <c r="F7" s="108">
        <v>5</v>
      </c>
      <c r="G7" s="133">
        <v>3000</v>
      </c>
      <c r="H7" s="133">
        <f t="shared" si="0"/>
        <v>15000</v>
      </c>
      <c r="I7" s="190"/>
      <c r="J7" s="191"/>
      <c r="K7" s="192"/>
      <c r="L7" s="190"/>
      <c r="M7" s="191"/>
      <c r="N7" s="192"/>
    </row>
    <row r="8" spans="1:14" ht="19.5" customHeight="1" x14ac:dyDescent="0.3">
      <c r="A8" s="61"/>
      <c r="B8" s="61"/>
      <c r="C8" s="61"/>
      <c r="D8" s="70"/>
      <c r="E8" s="65"/>
      <c r="F8" s="79"/>
      <c r="G8" s="133"/>
      <c r="H8" s="133"/>
      <c r="I8" s="193"/>
      <c r="J8" s="194"/>
      <c r="K8" s="195"/>
      <c r="L8" s="193"/>
      <c r="M8" s="194"/>
      <c r="N8" s="195"/>
    </row>
    <row r="9" spans="1:14" ht="19.5" customHeight="1" thickBot="1" x14ac:dyDescent="0.35">
      <c r="A9" s="196" t="s">
        <v>8</v>
      </c>
      <c r="B9" s="197"/>
      <c r="C9" s="197"/>
      <c r="D9" s="197"/>
      <c r="E9" s="198"/>
      <c r="F9" s="79"/>
      <c r="G9" s="133"/>
      <c r="H9" s="133">
        <f>H5+H6+H7</f>
        <v>105000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9"/>
      <c r="B10" s="200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1"/>
    </row>
    <row r="11" spans="1:14" ht="31.5" customHeight="1" thickBot="1" x14ac:dyDescent="0.35">
      <c r="A11" s="202" t="s">
        <v>9</v>
      </c>
      <c r="B11" s="203"/>
      <c r="C11" s="170" t="s">
        <v>227</v>
      </c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1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3" orientation="landscape" horizontalDpi="360" verticalDpi="36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pageSetUpPr fitToPage="1"/>
  </sheetPr>
  <dimension ref="A1:N15"/>
  <sheetViews>
    <sheetView workbookViewId="0">
      <selection activeCell="F3" sqref="F3:H3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6.570312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8.8554687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</row>
    <row r="2" spans="1:14" ht="21" customHeight="1" x14ac:dyDescent="0.3">
      <c r="A2" s="1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</row>
    <row r="3" spans="1:14" ht="231.75" customHeight="1" thickBot="1" x14ac:dyDescent="0.35">
      <c r="A3" s="174" t="s">
        <v>217</v>
      </c>
      <c r="B3" s="174"/>
      <c r="C3" s="174"/>
      <c r="D3" s="174"/>
      <c r="E3" s="122"/>
      <c r="F3" s="205" t="s">
        <v>210</v>
      </c>
      <c r="G3" s="205"/>
      <c r="H3" s="205"/>
      <c r="I3" s="174" t="s">
        <v>209</v>
      </c>
      <c r="J3" s="174"/>
      <c r="K3" s="174"/>
      <c r="L3" s="204" t="s">
        <v>170</v>
      </c>
      <c r="M3" s="204"/>
      <c r="N3" s="204"/>
    </row>
    <row r="4" spans="1:14" ht="19.5" thickBot="1" x14ac:dyDescent="0.35">
      <c r="A4" s="3" t="s">
        <v>219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35" t="s">
        <v>228</v>
      </c>
      <c r="E5" s="138">
        <v>750101010092</v>
      </c>
      <c r="F5" s="65">
        <v>30</v>
      </c>
      <c r="G5" s="64">
        <v>2700</v>
      </c>
      <c r="H5" s="64">
        <f t="shared" ref="H5" si="0">F5*G5</f>
        <v>81000</v>
      </c>
      <c r="I5" s="187" t="s">
        <v>10</v>
      </c>
      <c r="J5" s="188"/>
      <c r="K5" s="189"/>
      <c r="L5" s="187" t="s">
        <v>10</v>
      </c>
      <c r="M5" s="188"/>
      <c r="N5" s="189"/>
    </row>
    <row r="6" spans="1:14" ht="19.5" customHeight="1" x14ac:dyDescent="0.3">
      <c r="A6" s="61"/>
      <c r="B6" s="61"/>
      <c r="C6" s="62"/>
      <c r="D6" s="136"/>
      <c r="E6" s="34"/>
      <c r="F6" s="108"/>
      <c r="G6" s="64"/>
      <c r="H6" s="64"/>
      <c r="I6" s="190"/>
      <c r="J6" s="191"/>
      <c r="K6" s="192"/>
      <c r="L6" s="190"/>
      <c r="M6" s="191"/>
      <c r="N6" s="192"/>
    </row>
    <row r="7" spans="1:14" ht="19.5" customHeight="1" x14ac:dyDescent="0.3">
      <c r="A7" s="61"/>
      <c r="B7" s="61"/>
      <c r="C7" s="62"/>
      <c r="D7" s="134"/>
      <c r="E7" s="20"/>
      <c r="F7" s="108"/>
      <c r="G7" s="64"/>
      <c r="H7" s="64"/>
      <c r="I7" s="190"/>
      <c r="J7" s="191"/>
      <c r="K7" s="192"/>
      <c r="L7" s="190"/>
      <c r="M7" s="191"/>
      <c r="N7" s="192"/>
    </row>
    <row r="8" spans="1:14" ht="19.5" customHeight="1" x14ac:dyDescent="0.3">
      <c r="A8" s="61"/>
      <c r="B8" s="61"/>
      <c r="C8" s="61"/>
      <c r="D8" s="70"/>
      <c r="E8" s="65"/>
      <c r="F8" s="79"/>
      <c r="G8" s="133"/>
      <c r="H8" s="64"/>
      <c r="I8" s="193"/>
      <c r="J8" s="194"/>
      <c r="K8" s="195"/>
      <c r="L8" s="193"/>
      <c r="M8" s="194"/>
      <c r="N8" s="195"/>
    </row>
    <row r="9" spans="1:14" ht="19.5" customHeight="1" thickBot="1" x14ac:dyDescent="0.35">
      <c r="A9" s="196" t="s">
        <v>8</v>
      </c>
      <c r="B9" s="197"/>
      <c r="C9" s="197"/>
      <c r="D9" s="197"/>
      <c r="E9" s="198"/>
      <c r="F9" s="79"/>
      <c r="G9" s="133"/>
      <c r="H9" s="64">
        <f>H5+H6+H7</f>
        <v>81000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9"/>
      <c r="B10" s="200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1"/>
    </row>
    <row r="11" spans="1:14" ht="31.5" customHeight="1" thickBot="1" x14ac:dyDescent="0.35">
      <c r="A11" s="202" t="s">
        <v>9</v>
      </c>
      <c r="B11" s="203"/>
      <c r="C11" s="170" t="s">
        <v>227</v>
      </c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1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pageSetUpPr fitToPage="1"/>
  </sheetPr>
  <dimension ref="A1:N15"/>
  <sheetViews>
    <sheetView workbookViewId="0">
      <selection activeCell="C11" sqref="C11:N11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6.570312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8.8554687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</row>
    <row r="2" spans="1:14" ht="21" customHeight="1" x14ac:dyDescent="0.3">
      <c r="A2" s="1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</row>
    <row r="3" spans="1:14" ht="231.75" customHeight="1" thickBot="1" x14ac:dyDescent="0.35">
      <c r="A3" s="174" t="s">
        <v>216</v>
      </c>
      <c r="B3" s="174"/>
      <c r="C3" s="174"/>
      <c r="D3" s="174"/>
      <c r="E3" s="122"/>
      <c r="F3" s="205" t="s">
        <v>212</v>
      </c>
      <c r="G3" s="205"/>
      <c r="H3" s="205"/>
      <c r="I3" s="174" t="s">
        <v>209</v>
      </c>
      <c r="J3" s="174"/>
      <c r="K3" s="174"/>
      <c r="L3" s="204" t="s">
        <v>170</v>
      </c>
      <c r="M3" s="204"/>
      <c r="N3" s="204"/>
    </row>
    <row r="4" spans="1:14" ht="19.5" thickBot="1" x14ac:dyDescent="0.35">
      <c r="A4" s="3" t="s">
        <v>219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44" t="s">
        <v>18</v>
      </c>
      <c r="E5" s="145">
        <v>750004000119</v>
      </c>
      <c r="F5" s="65">
        <v>1</v>
      </c>
      <c r="G5" s="64">
        <v>5700</v>
      </c>
      <c r="H5" s="64">
        <v>5700</v>
      </c>
      <c r="I5" s="187" t="s">
        <v>10</v>
      </c>
      <c r="J5" s="188"/>
      <c r="K5" s="189"/>
      <c r="L5" s="187" t="s">
        <v>10</v>
      </c>
      <c r="M5" s="188"/>
      <c r="N5" s="189"/>
    </row>
    <row r="6" spans="1:14" ht="19.5" customHeight="1" x14ac:dyDescent="0.3">
      <c r="A6" s="61"/>
      <c r="B6" s="61"/>
      <c r="C6" s="62"/>
      <c r="D6" s="136"/>
      <c r="E6" s="34"/>
      <c r="F6" s="108"/>
      <c r="G6" s="64"/>
      <c r="H6" s="64"/>
      <c r="I6" s="190"/>
      <c r="J6" s="191"/>
      <c r="K6" s="192"/>
      <c r="L6" s="190"/>
      <c r="M6" s="191"/>
      <c r="N6" s="192"/>
    </row>
    <row r="7" spans="1:14" ht="19.5" customHeight="1" x14ac:dyDescent="0.3">
      <c r="A7" s="61"/>
      <c r="B7" s="61"/>
      <c r="C7" s="62"/>
      <c r="D7" s="134"/>
      <c r="E7" s="20"/>
      <c r="F7" s="108"/>
      <c r="G7" s="64"/>
      <c r="H7" s="64"/>
      <c r="I7" s="190"/>
      <c r="J7" s="191"/>
      <c r="K7" s="192"/>
      <c r="L7" s="190"/>
      <c r="M7" s="191"/>
      <c r="N7" s="192"/>
    </row>
    <row r="8" spans="1:14" ht="19.5" customHeight="1" x14ac:dyDescent="0.3">
      <c r="A8" s="61"/>
      <c r="B8" s="61"/>
      <c r="C8" s="61"/>
      <c r="D8" s="70"/>
      <c r="E8" s="65"/>
      <c r="F8" s="79"/>
      <c r="G8" s="133"/>
      <c r="H8" s="64"/>
      <c r="I8" s="193"/>
      <c r="J8" s="194"/>
      <c r="K8" s="195"/>
      <c r="L8" s="193"/>
      <c r="M8" s="194"/>
      <c r="N8" s="195"/>
    </row>
    <row r="9" spans="1:14" ht="19.5" customHeight="1" thickBot="1" x14ac:dyDescent="0.35">
      <c r="A9" s="196" t="s">
        <v>8</v>
      </c>
      <c r="B9" s="197"/>
      <c r="C9" s="197"/>
      <c r="D9" s="197"/>
      <c r="E9" s="198"/>
      <c r="F9" s="79"/>
      <c r="G9" s="133"/>
      <c r="H9" s="64">
        <v>5700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9"/>
      <c r="B10" s="200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1"/>
    </row>
    <row r="11" spans="1:14" ht="31.5" customHeight="1" thickBot="1" x14ac:dyDescent="0.35">
      <c r="A11" s="202" t="s">
        <v>9</v>
      </c>
      <c r="B11" s="203"/>
      <c r="C11" s="170" t="s">
        <v>211</v>
      </c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1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>
    <pageSetUpPr fitToPage="1"/>
  </sheetPr>
  <dimension ref="A1:N18"/>
  <sheetViews>
    <sheetView workbookViewId="0">
      <selection activeCell="A9" sqref="A9:E9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6.570312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8.8554687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</row>
    <row r="2" spans="1:14" ht="21" customHeight="1" x14ac:dyDescent="0.3">
      <c r="A2" s="1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</row>
    <row r="3" spans="1:14" ht="231.75" customHeight="1" thickBot="1" x14ac:dyDescent="0.35">
      <c r="A3" s="174" t="s">
        <v>230</v>
      </c>
      <c r="B3" s="174"/>
      <c r="C3" s="174"/>
      <c r="D3" s="174"/>
      <c r="E3" s="122"/>
      <c r="F3" s="205" t="s">
        <v>224</v>
      </c>
      <c r="G3" s="205"/>
      <c r="H3" s="205"/>
      <c r="I3" s="174" t="s">
        <v>209</v>
      </c>
      <c r="J3" s="174"/>
      <c r="K3" s="174"/>
      <c r="L3" s="204" t="s">
        <v>170</v>
      </c>
      <c r="M3" s="204"/>
      <c r="N3" s="204"/>
    </row>
    <row r="4" spans="1:14" ht="19.5" thickBot="1" x14ac:dyDescent="0.35">
      <c r="A4" s="3" t="s">
        <v>219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220</v>
      </c>
      <c r="C5" s="62" t="s">
        <v>12</v>
      </c>
      <c r="D5" s="144" t="s">
        <v>221</v>
      </c>
      <c r="E5" s="145">
        <v>720407000033</v>
      </c>
      <c r="F5" s="65">
        <v>3</v>
      </c>
      <c r="G5" s="64">
        <v>30000</v>
      </c>
      <c r="H5" s="64">
        <f>F5*G5</f>
        <v>90000</v>
      </c>
      <c r="I5" s="187" t="s">
        <v>10</v>
      </c>
      <c r="J5" s="188"/>
      <c r="K5" s="189"/>
      <c r="L5" s="187" t="s">
        <v>10</v>
      </c>
      <c r="M5" s="188"/>
      <c r="N5" s="189"/>
    </row>
    <row r="6" spans="1:14" ht="19.5" customHeight="1" x14ac:dyDescent="0.3">
      <c r="A6" s="61"/>
      <c r="B6" s="61"/>
      <c r="C6" s="62"/>
      <c r="D6" s="136"/>
      <c r="E6" s="34"/>
      <c r="F6" s="108"/>
      <c r="G6" s="64"/>
      <c r="H6" s="64"/>
      <c r="I6" s="190"/>
      <c r="J6" s="191"/>
      <c r="K6" s="192"/>
      <c r="L6" s="190"/>
      <c r="M6" s="191"/>
      <c r="N6" s="192"/>
    </row>
    <row r="7" spans="1:14" ht="19.5" customHeight="1" x14ac:dyDescent="0.3">
      <c r="A7" s="61"/>
      <c r="B7" s="61"/>
      <c r="C7" s="62"/>
      <c r="D7" s="134"/>
      <c r="E7" s="20"/>
      <c r="F7" s="108"/>
      <c r="G7" s="64"/>
      <c r="H7" s="64"/>
      <c r="I7" s="190"/>
      <c r="J7" s="191"/>
      <c r="K7" s="192"/>
      <c r="L7" s="190"/>
      <c r="M7" s="191"/>
      <c r="N7" s="192"/>
    </row>
    <row r="8" spans="1:14" ht="19.5" customHeight="1" x14ac:dyDescent="0.3">
      <c r="A8" s="61"/>
      <c r="B8" s="61"/>
      <c r="C8" s="61"/>
      <c r="D8" s="70"/>
      <c r="E8" s="65"/>
      <c r="F8" s="79"/>
      <c r="G8" s="133"/>
      <c r="H8" s="64"/>
      <c r="I8" s="193"/>
      <c r="J8" s="194"/>
      <c r="K8" s="195"/>
      <c r="L8" s="193"/>
      <c r="M8" s="194"/>
      <c r="N8" s="195"/>
    </row>
    <row r="9" spans="1:14" ht="19.5" customHeight="1" thickBot="1" x14ac:dyDescent="0.35">
      <c r="A9" s="196" t="s">
        <v>8</v>
      </c>
      <c r="B9" s="197"/>
      <c r="C9" s="197"/>
      <c r="D9" s="197"/>
      <c r="E9" s="198"/>
      <c r="F9" s="79"/>
      <c r="G9" s="133"/>
      <c r="H9" s="64">
        <v>90000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9"/>
      <c r="B10" s="200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1"/>
    </row>
    <row r="11" spans="1:14" ht="31.5" customHeight="1" thickBot="1" x14ac:dyDescent="0.35">
      <c r="A11" s="202" t="s">
        <v>9</v>
      </c>
      <c r="B11" s="203"/>
      <c r="C11" s="170" t="s">
        <v>227</v>
      </c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1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8" spans="5:5" x14ac:dyDescent="0.3">
      <c r="E18" s="60" t="s">
        <v>229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>
    <pageSetUpPr fitToPage="1"/>
  </sheetPr>
  <dimension ref="A1:N18"/>
  <sheetViews>
    <sheetView tabSelected="1" workbookViewId="0">
      <selection activeCell="A3" sqref="A3:D3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6.570312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8.8554687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</row>
    <row r="2" spans="1:14" ht="21" customHeight="1" x14ac:dyDescent="0.3">
      <c r="A2" s="1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</row>
    <row r="3" spans="1:14" ht="231.75" customHeight="1" thickBot="1" x14ac:dyDescent="0.35">
      <c r="A3" s="174" t="s">
        <v>232</v>
      </c>
      <c r="B3" s="174"/>
      <c r="C3" s="174"/>
      <c r="D3" s="174"/>
      <c r="E3" s="122"/>
      <c r="F3" s="205" t="s">
        <v>240</v>
      </c>
      <c r="G3" s="205"/>
      <c r="H3" s="205"/>
      <c r="I3" s="174" t="s">
        <v>209</v>
      </c>
      <c r="J3" s="174"/>
      <c r="K3" s="174"/>
      <c r="L3" s="204" t="s">
        <v>170</v>
      </c>
      <c r="M3" s="204"/>
      <c r="N3" s="204"/>
    </row>
    <row r="4" spans="1:14" ht="19.5" thickBot="1" x14ac:dyDescent="0.35">
      <c r="A4" s="3" t="s">
        <v>219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220</v>
      </c>
      <c r="C5" s="62" t="s">
        <v>12</v>
      </c>
      <c r="D5" s="144" t="s">
        <v>231</v>
      </c>
      <c r="E5" s="145" t="s">
        <v>23</v>
      </c>
      <c r="F5" s="65">
        <v>80</v>
      </c>
      <c r="G5" s="64">
        <v>3000</v>
      </c>
      <c r="H5" s="64">
        <f>F5*G5</f>
        <v>240000</v>
      </c>
      <c r="I5" s="187" t="s">
        <v>10</v>
      </c>
      <c r="J5" s="188"/>
      <c r="K5" s="189"/>
      <c r="L5" s="187" t="s">
        <v>10</v>
      </c>
      <c r="M5" s="188"/>
      <c r="N5" s="189"/>
    </row>
    <row r="6" spans="1:14" ht="19.5" customHeight="1" x14ac:dyDescent="0.3">
      <c r="A6" s="61"/>
      <c r="B6" s="61"/>
      <c r="C6" s="62"/>
      <c r="D6" s="136"/>
      <c r="E6" s="34"/>
      <c r="F6" s="108"/>
      <c r="G6" s="64"/>
      <c r="H6" s="64"/>
      <c r="I6" s="190"/>
      <c r="J6" s="191"/>
      <c r="K6" s="192"/>
      <c r="L6" s="190"/>
      <c r="M6" s="191"/>
      <c r="N6" s="192"/>
    </row>
    <row r="7" spans="1:14" ht="19.5" customHeight="1" x14ac:dyDescent="0.3">
      <c r="A7" s="61"/>
      <c r="B7" s="61"/>
      <c r="C7" s="62"/>
      <c r="D7" s="134"/>
      <c r="E7" s="20"/>
      <c r="F7" s="108"/>
      <c r="G7" s="64"/>
      <c r="H7" s="64"/>
      <c r="I7" s="190"/>
      <c r="J7" s="191"/>
      <c r="K7" s="192"/>
      <c r="L7" s="190"/>
      <c r="M7" s="191"/>
      <c r="N7" s="192"/>
    </row>
    <row r="8" spans="1:14" ht="19.5" customHeight="1" x14ac:dyDescent="0.3">
      <c r="A8" s="61"/>
      <c r="B8" s="61"/>
      <c r="C8" s="61"/>
      <c r="D8" s="70"/>
      <c r="E8" s="65"/>
      <c r="F8" s="79"/>
      <c r="G8" s="133"/>
      <c r="H8" s="64"/>
      <c r="I8" s="193"/>
      <c r="J8" s="194"/>
      <c r="K8" s="195"/>
      <c r="L8" s="193"/>
      <c r="M8" s="194"/>
      <c r="N8" s="195"/>
    </row>
    <row r="9" spans="1:14" ht="19.5" customHeight="1" thickBot="1" x14ac:dyDescent="0.35">
      <c r="A9" s="196" t="s">
        <v>8</v>
      </c>
      <c r="B9" s="197"/>
      <c r="C9" s="197"/>
      <c r="D9" s="197"/>
      <c r="E9" s="198"/>
      <c r="F9" s="79"/>
      <c r="G9" s="133"/>
      <c r="H9" s="64">
        <f>H5</f>
        <v>240000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9"/>
      <c r="B10" s="200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1"/>
    </row>
    <row r="11" spans="1:14" ht="31.5" customHeight="1" thickBot="1" x14ac:dyDescent="0.35">
      <c r="A11" s="202" t="s">
        <v>9</v>
      </c>
      <c r="B11" s="203"/>
      <c r="C11" s="170" t="s">
        <v>233</v>
      </c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1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8" spans="5:5" x14ac:dyDescent="0.3">
      <c r="E18" s="60" t="s">
        <v>229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1"/>
  <sheetViews>
    <sheetView workbookViewId="0">
      <selection activeCell="A9" sqref="A9:E9"/>
    </sheetView>
  </sheetViews>
  <sheetFormatPr defaultRowHeight="15" x14ac:dyDescent="0.25"/>
  <sheetData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/>
  <dimension ref="A1"/>
  <sheetViews>
    <sheetView workbookViewId="0">
      <selection activeCell="A9" sqref="A9:E9"/>
    </sheetView>
  </sheetViews>
  <sheetFormatPr defaultRowHeight="15" x14ac:dyDescent="0.25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/>
  <dimension ref="A1"/>
  <sheetViews>
    <sheetView workbookViewId="0">
      <selection activeCell="K21" sqref="K21"/>
    </sheetView>
  </sheetViews>
  <sheetFormatPr defaultRowHeight="15" x14ac:dyDescent="0.25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/>
  <dimension ref="A1"/>
  <sheetViews>
    <sheetView workbookViewId="0">
      <selection activeCell="K21" sqref="K2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49</vt:i4>
      </vt:variant>
    </vt:vector>
  </HeadingPairs>
  <TitlesOfParts>
    <vt:vector size="49" baseType="lpstr">
      <vt:lpstr>Sheet1</vt:lpstr>
      <vt:lpstr>Sheet2</vt:lpstr>
      <vt:lpstr>Sheet3</vt:lpstr>
      <vt:lpstr>Sheet4</vt:lpstr>
      <vt:lpstr>125(Sep)</vt:lpstr>
      <vt:lpstr>126</vt:lpstr>
      <vt:lpstr>127</vt:lpstr>
      <vt:lpstr>128</vt:lpstr>
      <vt:lpstr>129</vt:lpstr>
      <vt:lpstr>130</vt:lpstr>
      <vt:lpstr>131</vt:lpstr>
      <vt:lpstr>132</vt:lpstr>
      <vt:lpstr>133</vt:lpstr>
      <vt:lpstr>134</vt:lpstr>
      <vt:lpstr>135</vt:lpstr>
      <vt:lpstr>136</vt:lpstr>
      <vt:lpstr>137</vt:lpstr>
      <vt:lpstr>138(2)</vt:lpstr>
      <vt:lpstr>139</vt:lpstr>
      <vt:lpstr>140 ask</vt:lpstr>
      <vt:lpstr>141</vt:lpstr>
      <vt:lpstr>142</vt:lpstr>
      <vt:lpstr>143</vt:lpstr>
      <vt:lpstr>144</vt:lpstr>
      <vt:lpstr>145</vt:lpstr>
      <vt:lpstr>146</vt:lpstr>
      <vt:lpstr>147</vt:lpstr>
      <vt:lpstr>148</vt:lpstr>
      <vt:lpstr>149</vt:lpstr>
      <vt:lpstr>150.</vt:lpstr>
      <vt:lpstr>151</vt:lpstr>
      <vt:lpstr>152</vt:lpstr>
      <vt:lpstr>153</vt:lpstr>
      <vt:lpstr>154</vt:lpstr>
      <vt:lpstr>155</vt:lpstr>
      <vt:lpstr>156</vt:lpstr>
      <vt:lpstr>157</vt:lpstr>
      <vt:lpstr>158</vt:lpstr>
      <vt:lpstr>159</vt:lpstr>
      <vt:lpstr>161</vt:lpstr>
      <vt:lpstr>160</vt:lpstr>
      <vt:lpstr>162</vt:lpstr>
      <vt:lpstr>163</vt:lpstr>
      <vt:lpstr>164</vt:lpstr>
      <vt:lpstr>165</vt:lpstr>
      <vt:lpstr>Sheet7 (2)</vt:lpstr>
      <vt:lpstr>Sheet7</vt:lpstr>
      <vt:lpstr>150 (2)</vt:lpstr>
      <vt:lpstr>150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2023-10-06T06:35:48Z</dcterms:modified>
</cp:coreProperties>
</file>