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firstSheet="1" activeTab="3"/>
  </bookViews>
  <sheets>
    <sheet name="200-2023060069" sheetId="1" r:id="rId1"/>
    <sheet name="Component Repair Recommenda " sheetId="3" r:id="rId2"/>
    <sheet name="200-2023060069 (Quo)" sheetId="4" r:id="rId3"/>
    <sheet name="CCO (2)" sheetId="6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'200-2023060069'!$A$11:$H$30</definedName>
    <definedName name="_xlnm._FilterDatabase" localSheetId="2" hidden="1">'200-2023060069 (Quo)'!$A$11:$S$37</definedName>
    <definedName name="_xlnm._FilterDatabase" localSheetId="3" hidden="1">'CCO (2)'!$A$11:$T$37</definedName>
  </definedNames>
  <calcPr calcId="152511"/>
  <fileRecoveryPr autoRecover="0"/>
</workbook>
</file>

<file path=xl/calcChain.xml><?xml version="1.0" encoding="utf-8"?>
<calcChain xmlns="http://schemas.openxmlformats.org/spreadsheetml/2006/main">
  <c r="N30" i="6" l="1"/>
  <c r="J30" i="6"/>
  <c r="I30" i="6"/>
  <c r="G30" i="6"/>
  <c r="F30" i="6"/>
  <c r="N29" i="6"/>
  <c r="I29" i="6"/>
  <c r="G29" i="6"/>
  <c r="F29" i="6"/>
  <c r="N28" i="6"/>
  <c r="J28" i="6"/>
  <c r="I28" i="6"/>
  <c r="G28" i="6"/>
  <c r="F28" i="6"/>
  <c r="N27" i="6"/>
  <c r="J27" i="6"/>
  <c r="I27" i="6"/>
  <c r="H27" i="6"/>
  <c r="G27" i="6"/>
  <c r="F27" i="6"/>
  <c r="N26" i="6"/>
  <c r="J26" i="6"/>
  <c r="I26" i="6"/>
  <c r="H26" i="6"/>
  <c r="G26" i="6"/>
  <c r="F26" i="6"/>
  <c r="N25" i="6"/>
  <c r="I25" i="6"/>
  <c r="H25" i="6"/>
  <c r="G25" i="6"/>
  <c r="F25" i="6"/>
  <c r="N24" i="6"/>
  <c r="I24" i="6"/>
  <c r="H24" i="6"/>
  <c r="G24" i="6"/>
  <c r="F24" i="6"/>
  <c r="N23" i="6"/>
  <c r="I23" i="6"/>
  <c r="H23" i="6"/>
  <c r="G23" i="6"/>
  <c r="F23" i="6"/>
  <c r="N22" i="6"/>
  <c r="J22" i="6"/>
  <c r="I22" i="6"/>
  <c r="H22" i="6"/>
  <c r="G22" i="6"/>
  <c r="F22" i="6"/>
  <c r="N21" i="6"/>
  <c r="J21" i="6"/>
  <c r="I21" i="6"/>
  <c r="G21" i="6"/>
  <c r="F21" i="6"/>
  <c r="N20" i="6"/>
  <c r="J20" i="6"/>
  <c r="I20" i="6"/>
  <c r="H20" i="6"/>
  <c r="G20" i="6"/>
  <c r="F20" i="6"/>
  <c r="N19" i="6"/>
  <c r="J19" i="6"/>
  <c r="I19" i="6"/>
  <c r="H19" i="6"/>
  <c r="G19" i="6"/>
  <c r="F19" i="6"/>
  <c r="N18" i="6"/>
  <c r="J18" i="6"/>
  <c r="I18" i="6"/>
  <c r="H18" i="6"/>
  <c r="G18" i="6"/>
  <c r="F18" i="6"/>
  <c r="N17" i="6"/>
  <c r="J17" i="6"/>
  <c r="I17" i="6"/>
  <c r="H17" i="6"/>
  <c r="G17" i="6"/>
  <c r="F17" i="6"/>
  <c r="N16" i="6"/>
  <c r="J16" i="6"/>
  <c r="I16" i="6"/>
  <c r="H16" i="6"/>
  <c r="G16" i="6"/>
  <c r="F16" i="6"/>
  <c r="N15" i="6"/>
  <c r="J15" i="6"/>
  <c r="I15" i="6"/>
  <c r="H15" i="6"/>
  <c r="G15" i="6"/>
  <c r="F15" i="6"/>
  <c r="N14" i="6"/>
  <c r="J14" i="6"/>
  <c r="I14" i="6"/>
  <c r="G14" i="6"/>
  <c r="N13" i="6"/>
  <c r="I13" i="6"/>
  <c r="H13" i="6"/>
  <c r="G13" i="6"/>
  <c r="F13" i="6"/>
  <c r="N12" i="6"/>
  <c r="N31" i="6" s="1"/>
  <c r="J12" i="6"/>
  <c r="I12" i="6"/>
  <c r="H12" i="6"/>
  <c r="G12" i="6"/>
  <c r="F12" i="6"/>
  <c r="N13" i="4" l="1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12" i="4"/>
  <c r="N31" i="4" l="1"/>
  <c r="J14" i="4"/>
  <c r="J15" i="4"/>
  <c r="J16" i="4"/>
  <c r="J17" i="4"/>
  <c r="J18" i="4"/>
  <c r="J19" i="4"/>
  <c r="J20" i="4"/>
  <c r="J21" i="4"/>
  <c r="J22" i="4"/>
  <c r="J26" i="4"/>
  <c r="J27" i="4"/>
  <c r="J28" i="4"/>
  <c r="J30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12" i="4"/>
  <c r="H13" i="4" l="1"/>
  <c r="H15" i="4"/>
  <c r="H16" i="4"/>
  <c r="H17" i="4"/>
  <c r="H18" i="4"/>
  <c r="H19" i="4"/>
  <c r="H20" i="4"/>
  <c r="H22" i="4"/>
  <c r="H23" i="4"/>
  <c r="H24" i="4"/>
  <c r="H25" i="4"/>
  <c r="H26" i="4"/>
  <c r="H27" i="4"/>
  <c r="H12" i="4"/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12" i="4"/>
  <c r="F13" i="4" l="1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12" i="4"/>
</calcChain>
</file>

<file path=xl/sharedStrings.xml><?xml version="1.0" encoding="utf-8"?>
<sst xmlns="http://schemas.openxmlformats.org/spreadsheetml/2006/main" count="364" uniqueCount="98">
  <si>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</si>
  <si>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</si>
  <si>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</si>
  <si>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</si>
  <si>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</si>
  <si>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</si>
  <si>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</si>
  <si>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</si>
  <si>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</si>
  <si>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</si>
  <si>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</si>
  <si>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</si>
  <si>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</si>
  <si>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</si>
  <si>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</si>
  <si>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</si>
  <si>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</si>
  <si>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</si>
  <si>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</si>
  <si>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</si>
  <si>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</si>
  <si>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</si>
  <si>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</si>
  <si>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</si>
  <si>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</si>
  <si>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</si>
  <si>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</si>
  <si>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</si>
  <si>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</si>
  <si>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</si>
  <si>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'EC290BLCPrime</t>
  </si>
  <si>
    <t>Local Kit</t>
  </si>
  <si>
    <t>15999 hrs</t>
  </si>
  <si>
    <t>Seal</t>
  </si>
  <si>
    <t>200-2023060069</t>
  </si>
  <si>
    <t>Final Drive (Left)</t>
  </si>
  <si>
    <t>Motor Housing</t>
  </si>
  <si>
    <t>Sprocket Housing</t>
  </si>
  <si>
    <t>Shaft</t>
  </si>
  <si>
    <t>Cover</t>
  </si>
  <si>
    <t>Welding, Cutting</t>
  </si>
  <si>
    <t>Friction plate seat need to repair</t>
  </si>
  <si>
    <t>Floating seal seat need to repair</t>
  </si>
  <si>
    <t>Shaft seal seat need to repair</t>
  </si>
  <si>
    <t>Thrust ring seat need to repair</t>
  </si>
  <si>
    <t>C2CE009121</t>
  </si>
  <si>
    <t>Shaft Ball</t>
  </si>
  <si>
    <t>Fishion Plate</t>
  </si>
  <si>
    <t>Piston</t>
  </si>
  <si>
    <t>Guide</t>
  </si>
  <si>
    <t>Spherical bushion</t>
  </si>
  <si>
    <t>RM-VLV-29-FD</t>
  </si>
  <si>
    <t>Hexagon Screw</t>
  </si>
  <si>
    <t>Cover Bolts</t>
  </si>
  <si>
    <t>Plug</t>
  </si>
  <si>
    <t>Planetary Gear</t>
  </si>
  <si>
    <t>3rd</t>
  </si>
  <si>
    <t>Pin</t>
  </si>
  <si>
    <t>2nd</t>
  </si>
  <si>
    <t>Needle Bearing</t>
  </si>
  <si>
    <t>Ring</t>
  </si>
  <si>
    <t>ကော်ကွင်း 2nd</t>
  </si>
  <si>
    <t>1st</t>
  </si>
  <si>
    <t>ကော်ကွင်း 1st</t>
  </si>
  <si>
    <t>Gear</t>
  </si>
  <si>
    <t>1st planetary</t>
  </si>
  <si>
    <t>Floating seal</t>
  </si>
  <si>
    <t>Sprocket</t>
  </si>
  <si>
    <t>SA9011-12012</t>
  </si>
  <si>
    <t xml:space="preserve">Note : Rotor and valve plate contact surfaces are wear a little. Speed change piston wear a little.
</t>
  </si>
  <si>
    <t>Volvo</t>
  </si>
  <si>
    <t>korea</t>
  </si>
  <si>
    <t>oem</t>
  </si>
  <si>
    <t>metador</t>
  </si>
  <si>
    <t>use</t>
  </si>
  <si>
    <t>Unit Price</t>
  </si>
  <si>
    <t>Total Price</t>
  </si>
  <si>
    <t xml:space="preserve">Brand </t>
  </si>
  <si>
    <t>Stock Status</t>
  </si>
  <si>
    <t>Ex Stock</t>
  </si>
  <si>
    <t>Volvo 1pc</t>
  </si>
  <si>
    <t>OEM</t>
  </si>
  <si>
    <t>Local</t>
  </si>
  <si>
    <t>OEM 3pc</t>
  </si>
  <si>
    <t>14566423-TK</t>
  </si>
  <si>
    <t>Tokor</t>
  </si>
  <si>
    <t>145664309(U)</t>
  </si>
  <si>
    <t>Use Parts</t>
  </si>
  <si>
    <t>9415-11042</t>
  </si>
  <si>
    <t>Total Amount</t>
  </si>
  <si>
    <t>Inquiry Date :</t>
  </si>
  <si>
    <t>Reply Date    :</t>
  </si>
  <si>
    <t>Ex Stock Is priority sale</t>
  </si>
  <si>
    <t>update</t>
  </si>
  <si>
    <t>14532419(U)</t>
  </si>
  <si>
    <t>CCO</t>
  </si>
  <si>
    <t>Cancel</t>
  </si>
  <si>
    <t>3rd Reuse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</si>
</sst>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2" borderId="4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0" fillId="2" borderId="0" xfId="0" applyFill="1" applyBorder="1"/>
    <xf numFmtId="0" fontId="0" fillId="2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quotePrefix="1" applyFont="1" applyFill="1" applyBorder="1" applyAlignment="1">
      <alignment horizontal="center" vertical="center"/>
    </xf>
    <xf numFmtId="164" fontId="1" fillId="4" borderId="1" xfId="1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0" fillId="4" borderId="0" xfId="0" applyFill="1" applyBorder="1"/>
    <xf numFmtId="0" fontId="0" fillId="4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3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1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15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0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39</v>
          </cell>
        </row>
        <row r="54">
          <cell r="F54">
            <v>983524</v>
          </cell>
          <cell r="AL54">
            <v>29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37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3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56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1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1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17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4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7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6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1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6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13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61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1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2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9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36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41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2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32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12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1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4</v>
          </cell>
        </row>
        <row r="1060">
          <cell r="F1060">
            <v>478344</v>
          </cell>
          <cell r="AL1060">
            <v>3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3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18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7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4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34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14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0</v>
          </cell>
          <cell r="AL2069">
            <v>45</v>
          </cell>
        </row>
        <row r="2070">
          <cell r="F2070">
            <v>0</v>
          </cell>
          <cell r="AL2070">
            <v>48</v>
          </cell>
        </row>
        <row r="2071">
          <cell r="F2071">
            <v>0</v>
          </cell>
          <cell r="AL2071">
            <v>6</v>
          </cell>
        </row>
        <row r="2072">
          <cell r="F2072">
            <v>0</v>
          </cell>
          <cell r="AL2072">
            <v>4</v>
          </cell>
        </row>
        <row r="2073">
          <cell r="F2073">
            <v>0</v>
          </cell>
          <cell r="AL2073">
            <v>8</v>
          </cell>
        </row>
        <row r="2074">
          <cell r="F2074">
            <v>0</v>
          </cell>
          <cell r="AL2074">
            <v>1</v>
          </cell>
        </row>
        <row r="2075">
          <cell r="F2075">
            <v>0</v>
          </cell>
          <cell r="AL2075">
            <v>8</v>
          </cell>
        </row>
        <row r="2076">
          <cell r="F2076">
            <v>0</v>
          </cell>
          <cell r="AL2076">
            <v>32</v>
          </cell>
        </row>
        <row r="2077">
          <cell r="F2077">
            <v>0</v>
          </cell>
          <cell r="AL2077">
            <v>4</v>
          </cell>
        </row>
        <row r="2078">
          <cell r="F2078">
            <v>0</v>
          </cell>
          <cell r="AL2078">
            <v>8</v>
          </cell>
        </row>
        <row r="2079">
          <cell r="F2079">
            <v>0</v>
          </cell>
          <cell r="AL2079">
            <v>4</v>
          </cell>
        </row>
        <row r="2080">
          <cell r="F2080">
            <v>0</v>
          </cell>
          <cell r="AL2080">
            <v>4</v>
          </cell>
        </row>
        <row r="2081">
          <cell r="F2081">
            <v>0</v>
          </cell>
          <cell r="AL2081">
            <v>4</v>
          </cell>
        </row>
        <row r="2082">
          <cell r="F2082">
            <v>0</v>
          </cell>
          <cell r="AL2082">
            <v>16</v>
          </cell>
        </row>
        <row r="2083">
          <cell r="F2083">
            <v>0</v>
          </cell>
          <cell r="AL2083">
            <v>3</v>
          </cell>
        </row>
        <row r="2084">
          <cell r="F2084">
            <v>0</v>
          </cell>
          <cell r="AL2084">
            <v>0</v>
          </cell>
        </row>
        <row r="2085">
          <cell r="F2085">
            <v>0</v>
          </cell>
          <cell r="AL2085">
            <v>0</v>
          </cell>
        </row>
        <row r="2086">
          <cell r="F2086">
            <v>0</v>
          </cell>
          <cell r="AL2086">
            <v>0</v>
          </cell>
        </row>
        <row r="2087">
          <cell r="F2087">
            <v>0</v>
          </cell>
          <cell r="AL2087">
            <v>0</v>
          </cell>
        </row>
        <row r="2088">
          <cell r="F2088">
            <v>0</v>
          </cell>
          <cell r="AL2088">
            <v>0</v>
          </cell>
        </row>
        <row r="2089">
          <cell r="F2089">
            <v>0</v>
          </cell>
          <cell r="AL2089">
            <v>0</v>
          </cell>
        </row>
        <row r="2090">
          <cell r="F2090">
            <v>0</v>
          </cell>
          <cell r="AL2090">
            <v>0</v>
          </cell>
        </row>
        <row r="2091">
          <cell r="F2091">
            <v>0</v>
          </cell>
          <cell r="AL2091">
            <v>0</v>
          </cell>
        </row>
        <row r="2092">
          <cell r="F2092">
            <v>0</v>
          </cell>
          <cell r="AL2092">
            <v>0</v>
          </cell>
        </row>
        <row r="2093">
          <cell r="F2093">
            <v>0</v>
          </cell>
          <cell r="AL2093">
            <v>0</v>
          </cell>
        </row>
        <row r="2094">
          <cell r="F2094">
            <v>0</v>
          </cell>
          <cell r="AL2094">
            <v>0</v>
          </cell>
        </row>
        <row r="2095">
          <cell r="F2095">
            <v>0</v>
          </cell>
          <cell r="AL2095">
            <v>0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4</v>
          </cell>
        </row>
        <row r="20">
          <cell r="E20">
            <v>14529772</v>
          </cell>
          <cell r="AK20">
            <v>2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1</v>
          </cell>
        </row>
        <row r="33">
          <cell r="E33">
            <v>14596318</v>
          </cell>
          <cell r="AK33">
            <v>3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70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149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3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3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10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5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18</v>
          </cell>
        </row>
        <row r="109">
          <cell r="E109">
            <v>14640025</v>
          </cell>
          <cell r="AK109">
            <v>9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6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10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11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5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2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8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8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13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2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73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9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8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3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3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28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13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G1" t="str">
            <v>Item Code</v>
          </cell>
          <cell r="AJ1" t="str">
            <v>Closing Qty</v>
          </cell>
        </row>
        <row r="2">
          <cell r="G2">
            <v>0</v>
          </cell>
          <cell r="AJ2">
            <v>0</v>
          </cell>
        </row>
        <row r="3">
          <cell r="G3">
            <v>978952</v>
          </cell>
          <cell r="AJ3">
            <v>47</v>
          </cell>
        </row>
        <row r="4">
          <cell r="G4">
            <v>990515</v>
          </cell>
          <cell r="AJ4">
            <v>0</v>
          </cell>
        </row>
        <row r="5">
          <cell r="G5">
            <v>990518</v>
          </cell>
          <cell r="AJ5">
            <v>0</v>
          </cell>
        </row>
        <row r="6">
          <cell r="G6">
            <v>990519</v>
          </cell>
          <cell r="AJ6">
            <v>2</v>
          </cell>
        </row>
        <row r="7">
          <cell r="G7">
            <v>14528723</v>
          </cell>
          <cell r="AJ7">
            <v>2</v>
          </cell>
        </row>
        <row r="8">
          <cell r="G8">
            <v>14528725</v>
          </cell>
          <cell r="AJ8">
            <v>0</v>
          </cell>
        </row>
        <row r="9">
          <cell r="G9">
            <v>14530544</v>
          </cell>
          <cell r="AJ9">
            <v>0</v>
          </cell>
        </row>
        <row r="10">
          <cell r="G10">
            <v>14532385</v>
          </cell>
          <cell r="AJ10">
            <v>2</v>
          </cell>
        </row>
        <row r="11">
          <cell r="G11">
            <v>14532419</v>
          </cell>
          <cell r="AJ11">
            <v>0</v>
          </cell>
        </row>
        <row r="12">
          <cell r="G12">
            <v>14535473</v>
          </cell>
          <cell r="AJ12">
            <v>2</v>
          </cell>
        </row>
        <row r="13">
          <cell r="G13">
            <v>14540726</v>
          </cell>
          <cell r="AJ13">
            <v>1</v>
          </cell>
        </row>
        <row r="14">
          <cell r="G14">
            <v>14540728</v>
          </cell>
          <cell r="AJ14">
            <v>0</v>
          </cell>
        </row>
        <row r="15">
          <cell r="G15">
            <v>14540730</v>
          </cell>
          <cell r="AJ15">
            <v>0</v>
          </cell>
        </row>
        <row r="16">
          <cell r="G16">
            <v>14545571</v>
          </cell>
          <cell r="AJ16">
            <v>0</v>
          </cell>
        </row>
        <row r="17">
          <cell r="G17">
            <v>14545576</v>
          </cell>
          <cell r="AJ17">
            <v>0</v>
          </cell>
        </row>
        <row r="18">
          <cell r="G18">
            <v>14547272</v>
          </cell>
          <cell r="AJ18">
            <v>1</v>
          </cell>
        </row>
        <row r="19">
          <cell r="G19">
            <v>14547279</v>
          </cell>
          <cell r="AJ19">
            <v>1</v>
          </cell>
        </row>
        <row r="20">
          <cell r="G20">
            <v>14547280</v>
          </cell>
          <cell r="AJ20">
            <v>1</v>
          </cell>
        </row>
        <row r="21">
          <cell r="G21">
            <v>14566410</v>
          </cell>
          <cell r="AJ21">
            <v>0</v>
          </cell>
        </row>
        <row r="22">
          <cell r="G22">
            <v>14566416</v>
          </cell>
          <cell r="AJ22">
            <v>0</v>
          </cell>
        </row>
        <row r="23">
          <cell r="G23">
            <v>14566418</v>
          </cell>
          <cell r="AJ23">
            <v>0</v>
          </cell>
        </row>
        <row r="24">
          <cell r="G24">
            <v>14566424</v>
          </cell>
          <cell r="AJ24">
            <v>2</v>
          </cell>
        </row>
        <row r="25">
          <cell r="G25">
            <v>14566801</v>
          </cell>
          <cell r="AJ25">
            <v>0</v>
          </cell>
        </row>
        <row r="26">
          <cell r="G26">
            <v>14570780</v>
          </cell>
          <cell r="AJ26">
            <v>2</v>
          </cell>
        </row>
        <row r="27">
          <cell r="G27">
            <v>14570931</v>
          </cell>
          <cell r="AJ27">
            <v>0</v>
          </cell>
        </row>
        <row r="28">
          <cell r="G28">
            <v>14570934</v>
          </cell>
          <cell r="AJ28">
            <v>1</v>
          </cell>
        </row>
        <row r="29">
          <cell r="G29">
            <v>14573180</v>
          </cell>
          <cell r="AJ29">
            <v>0</v>
          </cell>
        </row>
        <row r="30">
          <cell r="G30">
            <v>14573188</v>
          </cell>
          <cell r="AJ30">
            <v>0</v>
          </cell>
        </row>
        <row r="31">
          <cell r="G31">
            <v>14647523</v>
          </cell>
          <cell r="AJ31">
            <v>0</v>
          </cell>
        </row>
        <row r="32">
          <cell r="G32">
            <v>14695200</v>
          </cell>
          <cell r="AJ32">
            <v>0</v>
          </cell>
        </row>
        <row r="33">
          <cell r="G33">
            <v>14880553</v>
          </cell>
          <cell r="AJ33">
            <v>0</v>
          </cell>
        </row>
        <row r="34">
          <cell r="G34" t="str">
            <v>7117-30180</v>
          </cell>
          <cell r="AJ34">
            <v>1</v>
          </cell>
        </row>
        <row r="35">
          <cell r="G35" t="str">
            <v>7117-30290</v>
          </cell>
          <cell r="AJ35">
            <v>1</v>
          </cell>
        </row>
        <row r="36">
          <cell r="G36" t="str">
            <v>7117-30330</v>
          </cell>
          <cell r="AJ36">
            <v>1</v>
          </cell>
        </row>
        <row r="37">
          <cell r="G37" t="str">
            <v>7118-30200</v>
          </cell>
          <cell r="AJ37">
            <v>0</v>
          </cell>
        </row>
        <row r="38">
          <cell r="G38" t="str">
            <v>7118-30390</v>
          </cell>
          <cell r="AJ38">
            <v>0</v>
          </cell>
        </row>
        <row r="39">
          <cell r="G39" t="str">
            <v>7118-30490</v>
          </cell>
          <cell r="AJ39">
            <v>0</v>
          </cell>
        </row>
        <row r="40">
          <cell r="G40">
            <v>21647837</v>
          </cell>
          <cell r="AJ40">
            <v>1</v>
          </cell>
        </row>
        <row r="41">
          <cell r="G41">
            <v>21498468</v>
          </cell>
          <cell r="AJ41">
            <v>0</v>
          </cell>
        </row>
        <row r="42">
          <cell r="G42">
            <v>14528727</v>
          </cell>
          <cell r="AJ42">
            <v>2</v>
          </cell>
        </row>
        <row r="43">
          <cell r="G43">
            <v>992968</v>
          </cell>
          <cell r="AJ43">
            <v>100</v>
          </cell>
        </row>
        <row r="44">
          <cell r="G44">
            <v>14550901</v>
          </cell>
          <cell r="AJ44">
            <v>4</v>
          </cell>
        </row>
        <row r="45">
          <cell r="G45">
            <v>14511730</v>
          </cell>
          <cell r="AJ45">
            <v>3</v>
          </cell>
        </row>
        <row r="46">
          <cell r="G46">
            <v>14547821</v>
          </cell>
          <cell r="AJ46">
            <v>3</v>
          </cell>
        </row>
        <row r="47">
          <cell r="G47">
            <v>14547822</v>
          </cell>
          <cell r="AJ47">
            <v>1</v>
          </cell>
        </row>
        <row r="48">
          <cell r="G48">
            <v>4267743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3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3</v>
          </cell>
        </row>
        <row r="198">
          <cell r="E198" t="str">
            <v>14570930(U)</v>
          </cell>
          <cell r="AM198">
            <v>1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4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9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2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8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1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1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showGridLines="0" topLeftCell="A4" zoomScaleNormal="100" workbookViewId="0">
      <selection activeCell="E8" sqref="E8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58"/>
      <c r="F1" s="58"/>
    </row>
    <row r="2" spans="1:8" ht="15.75" customHeight="1" x14ac:dyDescent="0.25">
      <c r="A2" s="8" t="s">
        <v>14</v>
      </c>
      <c r="B2" s="1"/>
      <c r="C2" s="17" t="s">
        <v>30</v>
      </c>
      <c r="D2" s="2"/>
      <c r="E2" s="58"/>
      <c r="F2" s="59"/>
    </row>
    <row r="3" spans="1:8" ht="15.75" customHeight="1" x14ac:dyDescent="0.25">
      <c r="A3" s="8" t="s">
        <v>4</v>
      </c>
      <c r="B3" s="9"/>
      <c r="C3" s="17">
        <v>18975</v>
      </c>
      <c r="D3" s="2"/>
      <c r="E3" s="3"/>
    </row>
    <row r="4" spans="1:8" ht="15.75" customHeight="1" x14ac:dyDescent="0.25">
      <c r="A4" s="8" t="s">
        <v>5</v>
      </c>
      <c r="B4" s="9"/>
      <c r="C4" s="17" t="s">
        <v>32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35</v>
      </c>
      <c r="D6" s="5"/>
      <c r="E6" s="4"/>
    </row>
    <row r="7" spans="1:8" ht="15.75" x14ac:dyDescent="0.25">
      <c r="A7" s="8" t="s">
        <v>13</v>
      </c>
      <c r="B7" s="10"/>
      <c r="C7" s="10" t="s">
        <v>34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17" t="s">
        <v>45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9">
        <v>1</v>
      </c>
      <c r="B12" s="26" t="s">
        <v>46</v>
      </c>
      <c r="C12" s="26">
        <v>14640025</v>
      </c>
      <c r="D12" s="27"/>
      <c r="E12" s="20">
        <v>1</v>
      </c>
      <c r="F12" s="20"/>
      <c r="G12" s="21"/>
      <c r="H12" s="12"/>
    </row>
    <row r="13" spans="1:8" ht="26.25" customHeight="1" x14ac:dyDescent="0.25">
      <c r="A13" s="30">
        <v>2</v>
      </c>
      <c r="B13" s="26" t="s">
        <v>47</v>
      </c>
      <c r="C13" s="26">
        <v>14506982</v>
      </c>
      <c r="D13" s="27"/>
      <c r="E13" s="20">
        <v>1</v>
      </c>
      <c r="F13" s="20"/>
      <c r="G13" s="21"/>
      <c r="H13" s="12"/>
    </row>
    <row r="14" spans="1:8" ht="26.25" customHeight="1" x14ac:dyDescent="0.25">
      <c r="A14" s="30">
        <v>3</v>
      </c>
      <c r="B14" s="26" t="s">
        <v>48</v>
      </c>
      <c r="C14" s="26">
        <v>14506974</v>
      </c>
      <c r="D14" s="27"/>
      <c r="E14" s="20">
        <v>9</v>
      </c>
      <c r="F14" s="20"/>
      <c r="G14" s="21"/>
      <c r="H14" s="12"/>
    </row>
    <row r="15" spans="1:8" ht="26.25" customHeight="1" x14ac:dyDescent="0.25">
      <c r="A15" s="30">
        <v>4</v>
      </c>
      <c r="B15" s="26" t="s">
        <v>33</v>
      </c>
      <c r="C15" s="26">
        <v>14596398</v>
      </c>
      <c r="D15" s="27"/>
      <c r="E15" s="20">
        <v>1</v>
      </c>
      <c r="F15" s="20"/>
      <c r="G15" s="21"/>
      <c r="H15" s="12"/>
    </row>
    <row r="16" spans="1:8" ht="26.25" customHeight="1" x14ac:dyDescent="0.25">
      <c r="A16" s="30">
        <v>5</v>
      </c>
      <c r="B16" s="26" t="s">
        <v>49</v>
      </c>
      <c r="C16" s="26">
        <v>14506970</v>
      </c>
      <c r="D16" s="27"/>
      <c r="E16" s="20">
        <v>1</v>
      </c>
      <c r="F16" s="20" t="s">
        <v>50</v>
      </c>
      <c r="G16" s="21"/>
      <c r="H16" s="12"/>
    </row>
    <row r="17" spans="1:8" ht="26.25" customHeight="1" x14ac:dyDescent="0.25">
      <c r="A17" s="30">
        <v>6</v>
      </c>
      <c r="B17" s="26" t="s">
        <v>31</v>
      </c>
      <c r="C17" s="26" t="s">
        <v>51</v>
      </c>
      <c r="D17" s="27"/>
      <c r="E17" s="20">
        <v>1</v>
      </c>
      <c r="F17" s="20"/>
      <c r="G17" s="21"/>
      <c r="H17" s="12"/>
    </row>
    <row r="18" spans="1:8" ht="26.25" customHeight="1" x14ac:dyDescent="0.25">
      <c r="A18" s="30">
        <v>7</v>
      </c>
      <c r="B18" s="26" t="s">
        <v>52</v>
      </c>
      <c r="C18" s="26">
        <v>60110006</v>
      </c>
      <c r="D18" s="27"/>
      <c r="E18" s="20">
        <v>5</v>
      </c>
      <c r="F18" s="20" t="s">
        <v>53</v>
      </c>
      <c r="G18" s="21"/>
      <c r="H18" s="12"/>
    </row>
    <row r="19" spans="1:8" ht="26.25" customHeight="1" x14ac:dyDescent="0.25">
      <c r="A19" s="30">
        <v>8</v>
      </c>
      <c r="B19" s="26" t="s">
        <v>54</v>
      </c>
      <c r="C19" s="26">
        <v>14883847</v>
      </c>
      <c r="D19" s="27"/>
      <c r="E19" s="20">
        <v>1</v>
      </c>
      <c r="F19" s="20" t="s">
        <v>39</v>
      </c>
      <c r="G19" s="21"/>
      <c r="H19" s="12"/>
    </row>
    <row r="20" spans="1:8" ht="26.25" customHeight="1" x14ac:dyDescent="0.25">
      <c r="A20" s="30">
        <v>9</v>
      </c>
      <c r="B20" s="26" t="s">
        <v>55</v>
      </c>
      <c r="C20" s="26">
        <v>14566413</v>
      </c>
      <c r="D20" s="27"/>
      <c r="E20" s="20">
        <v>2</v>
      </c>
      <c r="F20" s="20" t="s">
        <v>56</v>
      </c>
      <c r="G20" s="21"/>
      <c r="H20" s="12"/>
    </row>
    <row r="21" spans="1:8" ht="26.25" customHeight="1" x14ac:dyDescent="0.25">
      <c r="A21" s="30">
        <v>10</v>
      </c>
      <c r="B21" s="26" t="s">
        <v>57</v>
      </c>
      <c r="C21" s="26">
        <v>14566423</v>
      </c>
      <c r="D21" s="27"/>
      <c r="E21" s="20">
        <v>3</v>
      </c>
      <c r="F21" s="20" t="s">
        <v>58</v>
      </c>
      <c r="G21" s="21"/>
      <c r="H21" s="12"/>
    </row>
    <row r="22" spans="1:8" ht="26.25" customHeight="1" x14ac:dyDescent="0.25">
      <c r="A22" s="30">
        <v>11</v>
      </c>
      <c r="B22" s="26" t="s">
        <v>59</v>
      </c>
      <c r="C22" s="26">
        <v>14566420</v>
      </c>
      <c r="D22" s="27"/>
      <c r="E22" s="20">
        <v>3</v>
      </c>
      <c r="F22" s="20" t="s">
        <v>58</v>
      </c>
      <c r="G22" s="21"/>
      <c r="H22" s="12"/>
    </row>
    <row r="23" spans="1:8" ht="26.25" customHeight="1" x14ac:dyDescent="0.25">
      <c r="A23" s="30">
        <v>12</v>
      </c>
      <c r="B23" s="26" t="s">
        <v>60</v>
      </c>
      <c r="C23" s="26">
        <v>14566417</v>
      </c>
      <c r="D23" s="27"/>
      <c r="E23" s="20">
        <v>1</v>
      </c>
      <c r="F23" s="20" t="s">
        <v>61</v>
      </c>
      <c r="G23" s="21"/>
      <c r="H23" s="12"/>
    </row>
    <row r="24" spans="1:8" ht="26.25" customHeight="1" x14ac:dyDescent="0.25">
      <c r="A24" s="30">
        <v>13</v>
      </c>
      <c r="B24" s="26" t="s">
        <v>59</v>
      </c>
      <c r="C24" s="26">
        <v>14566427</v>
      </c>
      <c r="D24" s="27"/>
      <c r="E24" s="20">
        <v>3</v>
      </c>
      <c r="F24" s="20" t="s">
        <v>62</v>
      </c>
      <c r="G24" s="21"/>
      <c r="H24" s="12"/>
    </row>
    <row r="25" spans="1:8" ht="26.25" customHeight="1" x14ac:dyDescent="0.25">
      <c r="A25" s="30">
        <v>14</v>
      </c>
      <c r="B25" s="26" t="s">
        <v>57</v>
      </c>
      <c r="C25" s="26">
        <v>14566430</v>
      </c>
      <c r="D25" s="27"/>
      <c r="E25" s="20">
        <v>3</v>
      </c>
      <c r="F25" s="20" t="s">
        <v>62</v>
      </c>
      <c r="G25" s="21"/>
      <c r="H25" s="12"/>
    </row>
    <row r="26" spans="1:8" ht="26.25" customHeight="1" x14ac:dyDescent="0.25">
      <c r="A26" s="30">
        <v>15</v>
      </c>
      <c r="B26" s="26" t="s">
        <v>60</v>
      </c>
      <c r="C26" s="26">
        <v>14569232</v>
      </c>
      <c r="D26" s="27"/>
      <c r="E26" s="20">
        <v>1</v>
      </c>
      <c r="F26" s="20" t="s">
        <v>63</v>
      </c>
      <c r="G26" s="21"/>
      <c r="H26" s="12"/>
    </row>
    <row r="27" spans="1:8" ht="26.25" customHeight="1" x14ac:dyDescent="0.25">
      <c r="A27" s="30">
        <v>16</v>
      </c>
      <c r="B27" s="26" t="s">
        <v>64</v>
      </c>
      <c r="C27" s="26">
        <v>14570933</v>
      </c>
      <c r="D27" s="27"/>
      <c r="E27" s="20">
        <v>1</v>
      </c>
      <c r="F27" s="20" t="s">
        <v>65</v>
      </c>
      <c r="G27" s="21"/>
      <c r="H27" s="12"/>
    </row>
    <row r="28" spans="1:8" ht="26.25" customHeight="1" x14ac:dyDescent="0.25">
      <c r="A28" s="30">
        <v>17</v>
      </c>
      <c r="B28" s="26" t="s">
        <v>33</v>
      </c>
      <c r="C28" s="26">
        <v>14667679</v>
      </c>
      <c r="D28" s="27"/>
      <c r="E28" s="20">
        <v>1</v>
      </c>
      <c r="F28" s="20" t="s">
        <v>66</v>
      </c>
      <c r="G28" s="21"/>
      <c r="H28" s="12"/>
    </row>
    <row r="29" spans="1:8" ht="26.25" customHeight="1" x14ac:dyDescent="0.25">
      <c r="A29" s="30">
        <v>18</v>
      </c>
      <c r="B29" s="26" t="s">
        <v>67</v>
      </c>
      <c r="C29" s="26">
        <v>14532419</v>
      </c>
      <c r="D29" s="27"/>
      <c r="E29" s="20">
        <v>1</v>
      </c>
      <c r="F29" s="20"/>
      <c r="G29" s="21"/>
      <c r="H29" s="12"/>
    </row>
    <row r="30" spans="1:8" ht="26.25" customHeight="1" x14ac:dyDescent="0.25">
      <c r="A30" s="30">
        <v>19</v>
      </c>
      <c r="B30" s="26" t="s">
        <v>52</v>
      </c>
      <c r="C30" s="26">
        <v>60110000</v>
      </c>
      <c r="D30" s="27"/>
      <c r="E30" s="20">
        <v>16</v>
      </c>
      <c r="F30" s="20" t="s">
        <v>68</v>
      </c>
      <c r="G30" s="21"/>
      <c r="H30" s="12"/>
    </row>
    <row r="31" spans="1:8" ht="32.25" customHeight="1" x14ac:dyDescent="0.25">
      <c r="A31" s="60" t="s">
        <v>69</v>
      </c>
      <c r="B31" s="61"/>
      <c r="C31" s="61"/>
      <c r="D31" s="61"/>
      <c r="E31" s="61"/>
      <c r="F31" s="61"/>
    </row>
    <row r="32" spans="1:8" x14ac:dyDescent="0.25">
      <c r="C32" s="28" t="s">
        <v>28</v>
      </c>
    </row>
    <row r="36" spans="2:2" x14ac:dyDescent="0.25">
      <c r="B36" t="s">
        <v>28</v>
      </c>
    </row>
    <row r="40" spans="2:2" x14ac:dyDescent="0.25">
      <c r="B40" t="s">
        <v>28</v>
      </c>
    </row>
  </sheetData>
  <autoFilter ref="A11:H30"/>
  <mergeCells count="3">
    <mergeCell ref="E1:F1"/>
    <mergeCell ref="E2:F2"/>
    <mergeCell ref="A31:F31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B13" workbookViewId="0">
      <selection activeCell="D10" sqref="D10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63" t="s">
        <v>15</v>
      </c>
      <c r="B1" s="62" t="s">
        <v>16</v>
      </c>
      <c r="C1" s="62" t="s">
        <v>3</v>
      </c>
      <c r="D1" s="62" t="s">
        <v>17</v>
      </c>
      <c r="E1" s="62" t="s">
        <v>18</v>
      </c>
      <c r="F1" s="62" t="s">
        <v>19</v>
      </c>
      <c r="G1" s="62" t="s">
        <v>20</v>
      </c>
      <c r="H1" s="62" t="s">
        <v>21</v>
      </c>
      <c r="I1" s="62" t="s">
        <v>9</v>
      </c>
    </row>
    <row r="2" spans="1:9" x14ac:dyDescent="0.25">
      <c r="A2" s="63"/>
      <c r="B2" s="62"/>
      <c r="C2" s="62"/>
      <c r="D2" s="62"/>
      <c r="E2" s="62"/>
      <c r="F2" s="62"/>
      <c r="G2" s="62"/>
      <c r="H2" s="62"/>
      <c r="I2" s="62"/>
    </row>
    <row r="3" spans="1:9" s="24" customFormat="1" ht="18" customHeight="1" x14ac:dyDescent="0.25">
      <c r="A3" s="64">
        <v>1</v>
      </c>
      <c r="B3" s="66" t="s">
        <v>34</v>
      </c>
      <c r="C3" s="64" t="s">
        <v>22</v>
      </c>
      <c r="D3" s="64" t="s">
        <v>35</v>
      </c>
      <c r="E3" s="64" t="s">
        <v>36</v>
      </c>
      <c r="F3" s="64" t="s">
        <v>40</v>
      </c>
      <c r="G3" s="32" t="s">
        <v>42</v>
      </c>
      <c r="H3" s="23">
        <v>1</v>
      </c>
      <c r="I3" s="23"/>
    </row>
    <row r="4" spans="1:9" s="24" customFormat="1" ht="18" customHeight="1" x14ac:dyDescent="0.25">
      <c r="A4" s="65"/>
      <c r="B4" s="67"/>
      <c r="C4" s="65"/>
      <c r="D4" s="65"/>
      <c r="E4" s="65"/>
      <c r="F4" s="65"/>
      <c r="G4" s="32" t="s">
        <v>41</v>
      </c>
      <c r="H4" s="23">
        <v>1</v>
      </c>
      <c r="I4" s="23"/>
    </row>
    <row r="5" spans="1:9" ht="15.75" x14ac:dyDescent="0.25">
      <c r="A5" s="23">
        <v>2</v>
      </c>
      <c r="B5" s="25" t="s">
        <v>34</v>
      </c>
      <c r="C5" s="23" t="s">
        <v>22</v>
      </c>
      <c r="D5" s="23" t="s">
        <v>35</v>
      </c>
      <c r="E5" s="31" t="s">
        <v>37</v>
      </c>
      <c r="F5" s="23" t="s">
        <v>40</v>
      </c>
      <c r="G5" s="32" t="s">
        <v>42</v>
      </c>
      <c r="H5" s="31">
        <v>1</v>
      </c>
      <c r="I5" s="31"/>
    </row>
    <row r="6" spans="1:9" ht="15.75" x14ac:dyDescent="0.25">
      <c r="A6" s="23">
        <v>3</v>
      </c>
      <c r="B6" s="25" t="s">
        <v>34</v>
      </c>
      <c r="C6" s="23" t="s">
        <v>22</v>
      </c>
      <c r="D6" s="23" t="s">
        <v>35</v>
      </c>
      <c r="E6" s="31" t="s">
        <v>38</v>
      </c>
      <c r="F6" s="23" t="s">
        <v>40</v>
      </c>
      <c r="G6" s="31" t="s">
        <v>43</v>
      </c>
      <c r="H6" s="31">
        <v>1</v>
      </c>
      <c r="I6" s="31"/>
    </row>
    <row r="7" spans="1:9" ht="15.75" x14ac:dyDescent="0.25">
      <c r="A7" s="23">
        <v>4</v>
      </c>
      <c r="B7" s="25" t="s">
        <v>34</v>
      </c>
      <c r="C7" s="23" t="s">
        <v>22</v>
      </c>
      <c r="D7" s="23" t="s">
        <v>35</v>
      </c>
      <c r="E7" s="31" t="s">
        <v>39</v>
      </c>
      <c r="F7" s="23" t="s">
        <v>40</v>
      </c>
      <c r="G7" s="31" t="s">
        <v>44</v>
      </c>
      <c r="H7" s="31">
        <v>1</v>
      </c>
      <c r="I7" s="31"/>
    </row>
  </sheetData>
  <mergeCells count="15">
    <mergeCell ref="F3:F4"/>
    <mergeCell ref="B3:B4"/>
    <mergeCell ref="C3:C4"/>
    <mergeCell ref="D3:D4"/>
    <mergeCell ref="A3:A4"/>
    <mergeCell ref="E3:E4"/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showGridLines="0" topLeftCell="A10" zoomScaleNormal="100" workbookViewId="0">
      <selection activeCell="M20" sqref="M20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9.140625" style="5" hidden="1" customWidth="1"/>
    <col min="9" max="10" width="9.140625" style="6" hidden="1" customWidth="1"/>
    <col min="11" max="11" width="12.140625" style="6" hidden="1" customWidth="1"/>
    <col min="12" max="12" width="12" style="54" hidden="1" customWidth="1"/>
    <col min="13" max="13" width="14.28515625" style="54" bestFit="1" customWidth="1"/>
    <col min="14" max="14" width="14.85546875" style="54" bestFit="1" customWidth="1"/>
    <col min="15" max="15" width="11.140625" style="6" bestFit="1" customWidth="1"/>
    <col min="16" max="16" width="16.140625" style="6" bestFit="1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</row>
    <row r="2" spans="1:19" ht="15.75" customHeight="1" x14ac:dyDescent="0.25">
      <c r="A2" s="8" t="s">
        <v>14</v>
      </c>
      <c r="B2" s="1"/>
      <c r="C2" s="17" t="s">
        <v>30</v>
      </c>
      <c r="D2" s="2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9"/>
    </row>
    <row r="3" spans="1:19" ht="15.75" customHeight="1" x14ac:dyDescent="0.25">
      <c r="A3" s="8" t="s">
        <v>4</v>
      </c>
      <c r="B3" s="33"/>
      <c r="C3" s="17">
        <v>18975</v>
      </c>
      <c r="D3" s="2"/>
      <c r="E3" s="33"/>
      <c r="F3" s="33"/>
      <c r="G3" s="33"/>
      <c r="H3" s="45"/>
      <c r="I3" s="33"/>
      <c r="J3" s="33"/>
      <c r="K3" s="37"/>
      <c r="L3" s="48"/>
      <c r="M3" s="48"/>
      <c r="N3" s="48"/>
      <c r="O3" s="33"/>
      <c r="P3" s="33"/>
    </row>
    <row r="4" spans="1:19" ht="15.75" customHeight="1" x14ac:dyDescent="0.25">
      <c r="A4" s="8" t="s">
        <v>5</v>
      </c>
      <c r="B4" s="33"/>
      <c r="C4" s="17" t="s">
        <v>32</v>
      </c>
      <c r="D4" s="2"/>
      <c r="E4" s="4"/>
      <c r="F4" s="4"/>
      <c r="G4" s="4"/>
      <c r="H4" s="4"/>
      <c r="I4" s="4"/>
      <c r="J4" s="4"/>
      <c r="K4" s="4"/>
      <c r="L4" s="49"/>
      <c r="M4" s="49"/>
      <c r="N4" s="49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9"/>
      <c r="M5" s="49"/>
      <c r="N5" s="49"/>
      <c r="O5" s="4"/>
      <c r="P5" s="4"/>
    </row>
    <row r="6" spans="1:19" ht="15.75" x14ac:dyDescent="0.25">
      <c r="A6" s="8" t="s">
        <v>10</v>
      </c>
      <c r="B6" s="10"/>
      <c r="C6" s="10" t="s">
        <v>35</v>
      </c>
      <c r="D6" s="5"/>
      <c r="E6" s="4"/>
      <c r="F6" s="4"/>
      <c r="G6" s="4"/>
      <c r="H6" s="4"/>
      <c r="I6" s="4"/>
      <c r="J6" s="4"/>
      <c r="K6" s="4"/>
      <c r="L6" s="49"/>
      <c r="M6" s="49"/>
      <c r="N6" s="49"/>
      <c r="O6" s="4"/>
      <c r="P6" s="4"/>
    </row>
    <row r="7" spans="1:19" ht="15.75" x14ac:dyDescent="0.25">
      <c r="A7" s="8" t="s">
        <v>13</v>
      </c>
      <c r="B7" s="10"/>
      <c r="C7" s="10" t="s">
        <v>34</v>
      </c>
      <c r="D7" s="5"/>
      <c r="E7" s="4"/>
      <c r="F7" s="4"/>
      <c r="G7" s="4"/>
      <c r="H7" s="4"/>
      <c r="I7" s="4"/>
      <c r="J7" s="4"/>
      <c r="K7" s="4"/>
      <c r="L7" s="49"/>
      <c r="M7" s="49"/>
      <c r="N7" s="49"/>
      <c r="O7" s="4"/>
      <c r="P7" s="4"/>
    </row>
    <row r="8" spans="1:19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9"/>
      <c r="M8" s="49"/>
      <c r="N8" s="49"/>
      <c r="O8" s="4"/>
      <c r="P8" s="4"/>
    </row>
    <row r="9" spans="1:19" ht="15.75" x14ac:dyDescent="0.25">
      <c r="A9" s="8" t="s">
        <v>12</v>
      </c>
      <c r="B9" s="10"/>
      <c r="C9" s="17" t="s">
        <v>45</v>
      </c>
      <c r="D9" s="5"/>
      <c r="E9" s="4"/>
      <c r="F9" s="4"/>
      <c r="G9" s="4"/>
      <c r="H9" s="4"/>
      <c r="I9" s="4"/>
      <c r="J9" s="4"/>
      <c r="K9" s="4"/>
      <c r="L9" s="49"/>
      <c r="M9" s="49"/>
      <c r="N9" s="49"/>
      <c r="O9" s="4"/>
      <c r="P9" s="4"/>
    </row>
    <row r="10" spans="1:19" ht="15.75" x14ac:dyDescent="0.25">
      <c r="A10" s="1"/>
      <c r="B10" s="10"/>
      <c r="C10" s="10"/>
      <c r="D10" s="5"/>
      <c r="E10" s="5"/>
      <c r="F10" s="5"/>
      <c r="G10" s="5"/>
      <c r="I10" s="5"/>
      <c r="J10" s="5"/>
      <c r="K10" s="5"/>
      <c r="L10" s="50"/>
      <c r="M10" s="50"/>
      <c r="N10" s="50"/>
      <c r="O10" s="5"/>
      <c r="P10" s="5"/>
      <c r="R10" s="12"/>
      <c r="S10" s="12"/>
    </row>
    <row r="11" spans="1:19" ht="26.25" customHeight="1" x14ac:dyDescent="0.25">
      <c r="A11" s="7" t="s">
        <v>0</v>
      </c>
      <c r="B11" s="15" t="s">
        <v>8</v>
      </c>
      <c r="C11" s="35" t="s">
        <v>1</v>
      </c>
      <c r="D11" s="35" t="s">
        <v>7</v>
      </c>
      <c r="E11" s="34" t="s">
        <v>2</v>
      </c>
      <c r="F11" s="36" t="s">
        <v>70</v>
      </c>
      <c r="G11" s="36" t="s">
        <v>71</v>
      </c>
      <c r="H11" s="16" t="s">
        <v>72</v>
      </c>
      <c r="I11" s="36" t="s">
        <v>73</v>
      </c>
      <c r="J11" s="16" t="s">
        <v>74</v>
      </c>
      <c r="K11" s="36" t="s">
        <v>93</v>
      </c>
      <c r="L11" s="51"/>
      <c r="M11" s="51" t="s">
        <v>75</v>
      </c>
      <c r="N11" s="51" t="s">
        <v>76</v>
      </c>
      <c r="O11" s="36" t="s">
        <v>77</v>
      </c>
      <c r="P11" s="36" t="s">
        <v>78</v>
      </c>
      <c r="Q11" s="16" t="s">
        <v>9</v>
      </c>
      <c r="R11" s="13"/>
      <c r="S11" s="12"/>
    </row>
    <row r="12" spans="1:19" ht="26.25" customHeight="1" x14ac:dyDescent="0.25">
      <c r="A12" s="34">
        <v>1</v>
      </c>
      <c r="B12" s="26" t="s">
        <v>46</v>
      </c>
      <c r="C12" s="26">
        <v>14640025</v>
      </c>
      <c r="D12" s="27"/>
      <c r="E12" s="20">
        <v>1</v>
      </c>
      <c r="F12" s="20">
        <f>INDEX('[1]Balance(Stock Control)'!$AL:$AL,MATCH(C12,'[1]Balance(Stock Control)'!$F:$F,0))</f>
        <v>0</v>
      </c>
      <c r="G12" s="20" t="e">
        <f>INDEX('[2]Balance (Stock Control)'!$AJ:$AJ,MATCH(C12,'[2]Balance (Stock Control)'!$F:$F,0))</f>
        <v>#N/A</v>
      </c>
      <c r="H12" s="46">
        <f>INDEX('[3]Balance(Stock Control)'!$AK:$AK,MATCH(C12,'[3]Balance(Stock Control)'!$E:$E,0))</f>
        <v>9</v>
      </c>
      <c r="I12" s="20" t="e">
        <f>INDEX('[4]Balance (Stock Control)'!$AJ:$AJ,MATCH(C12,'[4]Balance (Stock Control)'!$G:$G,0))</f>
        <v>#N/A</v>
      </c>
      <c r="J12" s="20" t="e">
        <f>INDEX('[5]Balance(Stock Control)'!$AM:$AM,MATCH(C12,'[5]Balance(Stock Control)'!$E:$E,0))</f>
        <v>#N/A</v>
      </c>
      <c r="K12" s="20"/>
      <c r="L12" s="52"/>
      <c r="M12" s="52">
        <v>731564.62348623865</v>
      </c>
      <c r="N12" s="52">
        <f t="shared" ref="N12:N30" si="0">M12*E12</f>
        <v>731564.62348623865</v>
      </c>
      <c r="O12" s="20" t="s">
        <v>81</v>
      </c>
      <c r="P12" s="20" t="s">
        <v>79</v>
      </c>
      <c r="Q12" s="20"/>
      <c r="R12" s="21"/>
      <c r="S12" s="12"/>
    </row>
    <row r="13" spans="1:19" ht="26.25" customHeight="1" x14ac:dyDescent="0.25">
      <c r="A13" s="34">
        <v>2</v>
      </c>
      <c r="B13" s="26" t="s">
        <v>47</v>
      </c>
      <c r="C13" s="26">
        <v>14506982</v>
      </c>
      <c r="D13" s="27"/>
      <c r="E13" s="20">
        <v>1</v>
      </c>
      <c r="F13" s="20">
        <f>INDEX('[1]Balance(Stock Control)'!$AL:$AL,MATCH(C13,'[1]Balance(Stock Control)'!$F:$F,0))</f>
        <v>0</v>
      </c>
      <c r="G13" s="20" t="e">
        <f>INDEX('[2]Balance (Stock Control)'!$AJ:$AJ,MATCH(C13,'[2]Balance (Stock Control)'!$F:$F,0))</f>
        <v>#N/A</v>
      </c>
      <c r="H13" s="46">
        <f>INDEX('[3]Balance(Stock Control)'!$AK:$AK,MATCH(C13,'[3]Balance(Stock Control)'!$E:$E,0))</f>
        <v>0</v>
      </c>
      <c r="I13" s="20" t="e">
        <f>INDEX('[4]Balance (Stock Control)'!$AJ:$AJ,MATCH(C13,'[4]Balance (Stock Control)'!$G:$G,0))</f>
        <v>#N/A</v>
      </c>
      <c r="J13" s="20">
        <v>0</v>
      </c>
      <c r="K13" s="20"/>
      <c r="L13" s="52">
        <v>40000</v>
      </c>
      <c r="M13" s="52">
        <v>44000</v>
      </c>
      <c r="N13" s="52">
        <f t="shared" si="0"/>
        <v>44000</v>
      </c>
      <c r="O13" s="20" t="s">
        <v>82</v>
      </c>
      <c r="P13" s="20" t="s">
        <v>82</v>
      </c>
      <c r="Q13" s="20"/>
      <c r="R13" s="21"/>
      <c r="S13" s="12"/>
    </row>
    <row r="14" spans="1:19" ht="26.25" customHeight="1" x14ac:dyDescent="0.25">
      <c r="A14" s="34">
        <v>3</v>
      </c>
      <c r="B14" s="26" t="s">
        <v>48</v>
      </c>
      <c r="C14" s="26">
        <v>14506974</v>
      </c>
      <c r="D14" s="27">
        <v>9</v>
      </c>
      <c r="E14" s="20">
        <v>1</v>
      </c>
      <c r="F14" s="20" t="s">
        <v>80</v>
      </c>
      <c r="G14" s="20" t="e">
        <f>INDEX('[2]Balance (Stock Control)'!$AJ:$AJ,MATCH(C14,'[2]Balance (Stock Control)'!$F:$F,0))</f>
        <v>#N/A</v>
      </c>
      <c r="H14" s="46" t="s">
        <v>83</v>
      </c>
      <c r="I14" s="20" t="e">
        <f>INDEX('[4]Balance (Stock Control)'!$AJ:$AJ,MATCH(C14,'[4]Balance (Stock Control)'!$G:$G,0))</f>
        <v>#N/A</v>
      </c>
      <c r="J14" s="20" t="e">
        <f>INDEX('[5]Balance(Stock Control)'!$AM:$AM,MATCH(C14,'[5]Balance(Stock Control)'!$E:$E,0))</f>
        <v>#N/A</v>
      </c>
      <c r="K14" s="20"/>
      <c r="L14" s="52">
        <v>900000</v>
      </c>
      <c r="M14" s="52">
        <v>990000.00000000012</v>
      </c>
      <c r="N14" s="52">
        <f t="shared" si="0"/>
        <v>990000.00000000012</v>
      </c>
      <c r="O14" s="20" t="s">
        <v>82</v>
      </c>
      <c r="P14" s="20" t="s">
        <v>82</v>
      </c>
      <c r="Q14" s="20"/>
      <c r="R14" s="21"/>
      <c r="S14" s="12"/>
    </row>
    <row r="15" spans="1:19" ht="26.25" customHeight="1" x14ac:dyDescent="0.25">
      <c r="A15" s="34">
        <v>4</v>
      </c>
      <c r="B15" s="26" t="s">
        <v>33</v>
      </c>
      <c r="C15" s="26">
        <v>14596398</v>
      </c>
      <c r="D15" s="27"/>
      <c r="E15" s="20">
        <v>1</v>
      </c>
      <c r="F15" s="20">
        <f>INDEX('[1]Balance(Stock Control)'!$AL:$AL,MATCH(C15,'[1]Balance(Stock Control)'!$F:$F,0))</f>
        <v>6</v>
      </c>
      <c r="G15" s="20" t="e">
        <f>INDEX('[2]Balance (Stock Control)'!$AJ:$AJ,MATCH(C15,'[2]Balance (Stock Control)'!$F:$F,0))</f>
        <v>#N/A</v>
      </c>
      <c r="H15" s="46" t="e">
        <f>INDEX('[3]Balance(Stock Control)'!$AK:$AK,MATCH(C15,'[3]Balance(Stock Control)'!$E:$E,0))</f>
        <v>#N/A</v>
      </c>
      <c r="I15" s="20" t="e">
        <f>INDEX('[4]Balance (Stock Control)'!$AJ:$AJ,MATCH(C15,'[4]Balance (Stock Control)'!$G:$G,0))</f>
        <v>#N/A</v>
      </c>
      <c r="J15" s="20" t="e">
        <f>INDEX('[5]Balance(Stock Control)'!$AM:$AM,MATCH(C15,'[5]Balance(Stock Control)'!$E:$E,0))</f>
        <v>#N/A</v>
      </c>
      <c r="K15" s="20"/>
      <c r="L15" s="52"/>
      <c r="M15" s="52">
        <v>362700.53820000001</v>
      </c>
      <c r="N15" s="52">
        <f t="shared" si="0"/>
        <v>362700.53820000001</v>
      </c>
      <c r="O15" s="20" t="s">
        <v>70</v>
      </c>
      <c r="P15" s="20" t="s">
        <v>79</v>
      </c>
      <c r="Q15" s="20"/>
      <c r="R15" s="21"/>
      <c r="S15" s="12"/>
    </row>
    <row r="16" spans="1:19" ht="26.25" customHeight="1" x14ac:dyDescent="0.25">
      <c r="A16" s="34">
        <v>5</v>
      </c>
      <c r="B16" s="26" t="s">
        <v>49</v>
      </c>
      <c r="C16" s="26">
        <v>14506970</v>
      </c>
      <c r="D16" s="27"/>
      <c r="E16" s="20">
        <v>1</v>
      </c>
      <c r="F16" s="20" t="e">
        <f>INDEX('[1]Balance(Stock Control)'!$AL:$AL,MATCH(C16,'[1]Balance(Stock Control)'!$F:$F,0))</f>
        <v>#N/A</v>
      </c>
      <c r="G16" s="20" t="e">
        <f>INDEX('[2]Balance (Stock Control)'!$AJ:$AJ,MATCH(C16,'[2]Balance (Stock Control)'!$F:$F,0))</f>
        <v>#N/A</v>
      </c>
      <c r="H16" s="46">
        <f>INDEX('[3]Balance(Stock Control)'!$AK:$AK,MATCH(C16,'[3]Balance(Stock Control)'!$E:$E,0))</f>
        <v>5</v>
      </c>
      <c r="I16" s="20" t="e">
        <f>INDEX('[4]Balance (Stock Control)'!$AJ:$AJ,MATCH(C16,'[4]Balance (Stock Control)'!$G:$G,0))</f>
        <v>#N/A</v>
      </c>
      <c r="J16" s="20" t="e">
        <f>INDEX('[5]Balance(Stock Control)'!$AM:$AM,MATCH(C16,'[5]Balance(Stock Control)'!$E:$E,0))</f>
        <v>#N/A</v>
      </c>
      <c r="K16" s="20"/>
      <c r="L16" s="52"/>
      <c r="M16" s="52">
        <v>190958.22899999999</v>
      </c>
      <c r="N16" s="52">
        <f t="shared" si="0"/>
        <v>190958.22899999999</v>
      </c>
      <c r="O16" s="20" t="s">
        <v>81</v>
      </c>
      <c r="P16" s="20" t="s">
        <v>79</v>
      </c>
      <c r="Q16" s="20" t="s">
        <v>50</v>
      </c>
      <c r="R16" s="21"/>
      <c r="S16" s="12"/>
    </row>
    <row r="17" spans="1:19" ht="26.25" customHeight="1" x14ac:dyDescent="0.25">
      <c r="A17" s="34">
        <v>6</v>
      </c>
      <c r="B17" s="26" t="s">
        <v>31</v>
      </c>
      <c r="C17" s="26" t="s">
        <v>51</v>
      </c>
      <c r="D17" s="27"/>
      <c r="E17" s="20">
        <v>1</v>
      </c>
      <c r="F17" s="20" t="e">
        <f>INDEX('[1]Balance(Stock Control)'!$AL:$AL,MATCH(C17,'[1]Balance(Stock Control)'!$F:$F,0))</f>
        <v>#N/A</v>
      </c>
      <c r="G17" s="20" t="e">
        <f>INDEX('[2]Balance (Stock Control)'!$AJ:$AJ,MATCH(C17,'[2]Balance (Stock Control)'!$F:$F,0))</f>
        <v>#N/A</v>
      </c>
      <c r="H17" s="46" t="e">
        <f>INDEX('[3]Balance(Stock Control)'!$AK:$AK,MATCH(C17,'[3]Balance(Stock Control)'!$E:$E,0))</f>
        <v>#N/A</v>
      </c>
      <c r="I17" s="20" t="e">
        <f>INDEX('[4]Balance (Stock Control)'!$AJ:$AJ,MATCH(C17,'[4]Balance (Stock Control)'!$G:$G,0))</f>
        <v>#N/A</v>
      </c>
      <c r="J17" s="20" t="e">
        <f>INDEX('[5]Balance(Stock Control)'!$AM:$AM,MATCH(C17,'[5]Balance(Stock Control)'!$E:$E,0))</f>
        <v>#N/A</v>
      </c>
      <c r="K17" s="20"/>
      <c r="L17" s="52">
        <v>30000</v>
      </c>
      <c r="M17" s="52">
        <v>33000</v>
      </c>
      <c r="N17" s="52">
        <f t="shared" si="0"/>
        <v>33000</v>
      </c>
      <c r="O17" s="20" t="s">
        <v>82</v>
      </c>
      <c r="P17" s="20" t="s">
        <v>82</v>
      </c>
      <c r="Q17" s="20"/>
      <c r="R17" s="21"/>
      <c r="S17" s="12"/>
    </row>
    <row r="18" spans="1:19" ht="26.25" customHeight="1" x14ac:dyDescent="0.25">
      <c r="A18" s="34">
        <v>7</v>
      </c>
      <c r="B18" s="26" t="s">
        <v>52</v>
      </c>
      <c r="C18" s="26">
        <v>60110006</v>
      </c>
      <c r="D18" s="27">
        <v>992961</v>
      </c>
      <c r="E18" s="20">
        <v>5</v>
      </c>
      <c r="F18" s="20" t="e">
        <f>INDEX('[1]Balance(Stock Control)'!$AL:$AL,MATCH(C18,'[1]Balance(Stock Control)'!$F:$F,0))</f>
        <v>#N/A</v>
      </c>
      <c r="G18" s="20" t="e">
        <f>INDEX('[2]Balance (Stock Control)'!$AJ:$AJ,MATCH(C18,'[2]Balance (Stock Control)'!$F:$F,0))</f>
        <v>#N/A</v>
      </c>
      <c r="H18" s="46">
        <f>INDEX('[3]Balance(Stock Control)'!$AK:$AK,MATCH(C18,'[3]Balance(Stock Control)'!$E:$E,0))</f>
        <v>73</v>
      </c>
      <c r="I18" s="20" t="e">
        <f>INDEX('[4]Balance (Stock Control)'!$AJ:$AJ,MATCH(C18,'[4]Balance (Stock Control)'!$G:$G,0))</f>
        <v>#N/A</v>
      </c>
      <c r="J18" s="20" t="e">
        <f>INDEX('[5]Balance(Stock Control)'!$AM:$AM,MATCH(C18,'[5]Balance(Stock Control)'!$E:$E,0))</f>
        <v>#N/A</v>
      </c>
      <c r="K18" s="20"/>
      <c r="L18" s="52"/>
      <c r="M18" s="52">
        <v>41505.160000000003</v>
      </c>
      <c r="N18" s="52">
        <f t="shared" si="0"/>
        <v>207525.80000000002</v>
      </c>
      <c r="O18" s="20" t="s">
        <v>81</v>
      </c>
      <c r="P18" s="20" t="s">
        <v>79</v>
      </c>
      <c r="Q18" s="20" t="s">
        <v>53</v>
      </c>
      <c r="R18" s="21"/>
      <c r="S18" s="12"/>
    </row>
    <row r="19" spans="1:19" ht="26.25" customHeight="1" x14ac:dyDescent="0.25">
      <c r="A19" s="34">
        <v>8</v>
      </c>
      <c r="B19" s="26" t="s">
        <v>54</v>
      </c>
      <c r="C19" s="26">
        <v>14883847</v>
      </c>
      <c r="D19" s="26" t="s">
        <v>88</v>
      </c>
      <c r="E19" s="20">
        <v>1</v>
      </c>
      <c r="F19" s="20" t="e">
        <f>INDEX('[1]Balance(Stock Control)'!$AL:$AL,MATCH(C19,'[1]Balance(Stock Control)'!$F:$F,0))</f>
        <v>#N/A</v>
      </c>
      <c r="G19" s="20" t="e">
        <f>INDEX('[2]Balance (Stock Control)'!$AJ:$AJ,MATCH(C19,'[2]Balance (Stock Control)'!$F:$F,0))</f>
        <v>#N/A</v>
      </c>
      <c r="H19" s="46">
        <f>INDEX('[3]Balance(Stock Control)'!$AK:$AK,MATCH(C19,'[3]Balance(Stock Control)'!$E:$E,0))</f>
        <v>10</v>
      </c>
      <c r="I19" s="20" t="e">
        <f>INDEX('[4]Balance (Stock Control)'!$AJ:$AJ,MATCH(C19,'[4]Balance (Stock Control)'!$G:$G,0))</f>
        <v>#N/A</v>
      </c>
      <c r="J19" s="20" t="e">
        <f>INDEX('[5]Balance(Stock Control)'!$AM:$AM,MATCH(C19,'[5]Balance(Stock Control)'!$E:$E,0))</f>
        <v>#N/A</v>
      </c>
      <c r="K19" s="20"/>
      <c r="L19" s="52"/>
      <c r="M19" s="52">
        <v>33588.323999999993</v>
      </c>
      <c r="N19" s="52">
        <f t="shared" si="0"/>
        <v>33588.323999999993</v>
      </c>
      <c r="O19" s="20" t="s">
        <v>81</v>
      </c>
      <c r="P19" s="20" t="s">
        <v>79</v>
      </c>
      <c r="Q19" s="20" t="s">
        <v>39</v>
      </c>
      <c r="R19" s="21"/>
      <c r="S19" s="12"/>
    </row>
    <row r="20" spans="1:19" ht="26.25" customHeight="1" x14ac:dyDescent="0.25">
      <c r="A20" s="34">
        <v>9</v>
      </c>
      <c r="B20" s="26" t="s">
        <v>55</v>
      </c>
      <c r="C20" s="26">
        <v>14566413</v>
      </c>
      <c r="D20" s="27"/>
      <c r="E20" s="20">
        <v>2</v>
      </c>
      <c r="F20" s="20">
        <f>INDEX('[1]Balance(Stock Control)'!$AL:$AL,MATCH(C20,'[1]Balance(Stock Control)'!$F:$F,0))</f>
        <v>5</v>
      </c>
      <c r="G20" s="20" t="e">
        <f>INDEX('[2]Balance (Stock Control)'!$AJ:$AJ,MATCH(C20,'[2]Balance (Stock Control)'!$F:$F,0))</f>
        <v>#N/A</v>
      </c>
      <c r="H20" s="46" t="e">
        <f>INDEX('[3]Balance(Stock Control)'!$AK:$AK,MATCH(C20,'[3]Balance(Stock Control)'!$E:$E,0))</f>
        <v>#N/A</v>
      </c>
      <c r="I20" s="20" t="e">
        <f>INDEX('[4]Balance (Stock Control)'!$AJ:$AJ,MATCH(C20,'[4]Balance (Stock Control)'!$G:$G,0))</f>
        <v>#N/A</v>
      </c>
      <c r="J20" s="20" t="e">
        <f>INDEX('[5]Balance(Stock Control)'!$AM:$AM,MATCH(C20,'[5]Balance(Stock Control)'!$E:$E,0))</f>
        <v>#N/A</v>
      </c>
      <c r="K20" s="20"/>
      <c r="L20" s="52"/>
      <c r="M20" s="52">
        <v>4467780.6673499998</v>
      </c>
      <c r="N20" s="52">
        <f t="shared" si="0"/>
        <v>8935561.3346999995</v>
      </c>
      <c r="O20" s="20" t="s">
        <v>70</v>
      </c>
      <c r="P20" s="20" t="s">
        <v>79</v>
      </c>
      <c r="Q20" s="20" t="s">
        <v>56</v>
      </c>
      <c r="R20" s="21"/>
      <c r="S20" s="12"/>
    </row>
    <row r="21" spans="1:19" ht="26.25" customHeight="1" x14ac:dyDescent="0.25">
      <c r="A21" s="34">
        <v>10</v>
      </c>
      <c r="B21" s="26" t="s">
        <v>57</v>
      </c>
      <c r="C21" s="26" t="s">
        <v>84</v>
      </c>
      <c r="D21" s="26">
        <v>14566423</v>
      </c>
      <c r="E21" s="20">
        <v>3</v>
      </c>
      <c r="F21" s="20" t="e">
        <f>INDEX('[1]Balance(Stock Control)'!$AL:$AL,MATCH(C21,'[1]Balance(Stock Control)'!$F:$F,0))</f>
        <v>#N/A</v>
      </c>
      <c r="G21" s="20" t="e">
        <f>INDEX('[2]Balance (Stock Control)'!$AJ:$AJ,MATCH(C21,'[2]Balance (Stock Control)'!$F:$F,0))</f>
        <v>#N/A</v>
      </c>
      <c r="H21" s="46">
        <v>13</v>
      </c>
      <c r="I21" s="20" t="e">
        <f>INDEX('[4]Balance (Stock Control)'!$AJ:$AJ,MATCH(C21,'[4]Balance (Stock Control)'!$G:$G,0))</f>
        <v>#N/A</v>
      </c>
      <c r="J21" s="20" t="e">
        <f>INDEX('[5]Balance(Stock Control)'!$AM:$AM,MATCH(C21,'[5]Balance(Stock Control)'!$E:$E,0))</f>
        <v>#N/A</v>
      </c>
      <c r="K21" s="20"/>
      <c r="L21" s="52"/>
      <c r="M21" s="52">
        <v>77073</v>
      </c>
      <c r="N21" s="52">
        <f t="shared" si="0"/>
        <v>231219</v>
      </c>
      <c r="O21" s="20" t="s">
        <v>85</v>
      </c>
      <c r="P21" s="20" t="s">
        <v>79</v>
      </c>
      <c r="Q21" s="20" t="s">
        <v>58</v>
      </c>
      <c r="R21" s="21"/>
      <c r="S21" s="12"/>
    </row>
    <row r="22" spans="1:19" ht="26.25" customHeight="1" x14ac:dyDescent="0.25">
      <c r="A22" s="34">
        <v>11</v>
      </c>
      <c r="B22" s="26" t="s">
        <v>59</v>
      </c>
      <c r="C22" s="26">
        <v>14566420</v>
      </c>
      <c r="D22" s="27"/>
      <c r="E22" s="20">
        <v>3</v>
      </c>
      <c r="F22" s="20">
        <f>INDEX('[1]Balance(Stock Control)'!$AL:$AL,MATCH(C22,'[1]Balance(Stock Control)'!$F:$F,0))</f>
        <v>0</v>
      </c>
      <c r="G22" s="20" t="e">
        <f>INDEX('[2]Balance (Stock Control)'!$AJ:$AJ,MATCH(C22,'[2]Balance (Stock Control)'!$F:$F,0))</f>
        <v>#N/A</v>
      </c>
      <c r="H22" s="46">
        <f>INDEX('[3]Balance(Stock Control)'!$AK:$AK,MATCH(C22,'[3]Balance(Stock Control)'!$E:$E,0))</f>
        <v>18</v>
      </c>
      <c r="I22" s="20" t="e">
        <f>INDEX('[4]Balance (Stock Control)'!$AJ:$AJ,MATCH(C22,'[4]Balance (Stock Control)'!$G:$G,0))</f>
        <v>#N/A</v>
      </c>
      <c r="J22" s="20" t="e">
        <f>INDEX('[5]Balance(Stock Control)'!$AM:$AM,MATCH(C22,'[5]Balance(Stock Control)'!$E:$E,0))</f>
        <v>#N/A</v>
      </c>
      <c r="K22" s="20"/>
      <c r="L22" s="52"/>
      <c r="M22" s="52">
        <v>225962.20216216214</v>
      </c>
      <c r="N22" s="52">
        <f t="shared" si="0"/>
        <v>677886.60648648639</v>
      </c>
      <c r="O22" s="20" t="s">
        <v>81</v>
      </c>
      <c r="P22" s="20" t="s">
        <v>79</v>
      </c>
      <c r="Q22" s="20" t="s">
        <v>58</v>
      </c>
      <c r="R22" s="21"/>
      <c r="S22" s="12"/>
    </row>
    <row r="23" spans="1:19" ht="26.25" customHeight="1" x14ac:dyDescent="0.25">
      <c r="A23" s="34">
        <v>12</v>
      </c>
      <c r="B23" s="26" t="s">
        <v>60</v>
      </c>
      <c r="C23" s="26">
        <v>14566417</v>
      </c>
      <c r="D23" s="27"/>
      <c r="E23" s="20">
        <v>1</v>
      </c>
      <c r="F23" s="20">
        <f>INDEX('[1]Balance(Stock Control)'!$AL:$AL,MATCH(C23,'[1]Balance(Stock Control)'!$F:$F,0))</f>
        <v>0</v>
      </c>
      <c r="G23" s="20" t="e">
        <f>INDEX('[2]Balance (Stock Control)'!$AJ:$AJ,MATCH(C23,'[2]Balance (Stock Control)'!$F:$F,0))</f>
        <v>#N/A</v>
      </c>
      <c r="H23" s="46" t="e">
        <f>INDEX('[3]Balance(Stock Control)'!$AK:$AK,MATCH(C23,'[3]Balance(Stock Control)'!$E:$E,0))</f>
        <v>#N/A</v>
      </c>
      <c r="I23" s="20" t="e">
        <f>INDEX('[4]Balance (Stock Control)'!$AJ:$AJ,MATCH(C23,'[4]Balance (Stock Control)'!$G:$G,0))</f>
        <v>#N/A</v>
      </c>
      <c r="J23" s="20">
        <v>0</v>
      </c>
      <c r="K23" s="20"/>
      <c r="L23" s="52">
        <v>13000</v>
      </c>
      <c r="M23" s="52">
        <v>14300.000000000002</v>
      </c>
      <c r="N23" s="52">
        <f t="shared" si="0"/>
        <v>14300.000000000002</v>
      </c>
      <c r="O23" s="20" t="s">
        <v>82</v>
      </c>
      <c r="P23" s="20" t="s">
        <v>82</v>
      </c>
      <c r="Q23" s="20" t="s">
        <v>61</v>
      </c>
      <c r="R23" s="21"/>
      <c r="S23" s="12"/>
    </row>
    <row r="24" spans="1:19" ht="26.25" customHeight="1" x14ac:dyDescent="0.25">
      <c r="A24" s="34">
        <v>13</v>
      </c>
      <c r="B24" s="26" t="s">
        <v>59</v>
      </c>
      <c r="C24" s="26">
        <v>14566427</v>
      </c>
      <c r="D24" s="27"/>
      <c r="E24" s="20">
        <v>3</v>
      </c>
      <c r="F24" s="20">
        <f>INDEX('[1]Balance(Stock Control)'!$AL:$AL,MATCH(C24,'[1]Balance(Stock Control)'!$F:$F,0))</f>
        <v>0</v>
      </c>
      <c r="G24" s="20" t="e">
        <f>INDEX('[2]Balance (Stock Control)'!$AJ:$AJ,MATCH(C24,'[2]Balance (Stock Control)'!$F:$F,0))</f>
        <v>#N/A</v>
      </c>
      <c r="H24" s="46">
        <f>INDEX('[3]Balance(Stock Control)'!$AK:$AK,MATCH(C24,'[3]Balance(Stock Control)'!$E:$E,0))</f>
        <v>0</v>
      </c>
      <c r="I24" s="20" t="e">
        <f>INDEX('[4]Balance (Stock Control)'!$AJ:$AJ,MATCH(C24,'[4]Balance (Stock Control)'!$G:$G,0))</f>
        <v>#N/A</v>
      </c>
      <c r="J24" s="20">
        <v>0</v>
      </c>
      <c r="K24" s="20"/>
      <c r="L24" s="52">
        <v>35000</v>
      </c>
      <c r="M24" s="52">
        <v>38500</v>
      </c>
      <c r="N24" s="52">
        <f t="shared" si="0"/>
        <v>115500</v>
      </c>
      <c r="O24" s="20" t="s">
        <v>82</v>
      </c>
      <c r="P24" s="20" t="s">
        <v>82</v>
      </c>
      <c r="Q24" s="20" t="s">
        <v>62</v>
      </c>
      <c r="R24" s="21"/>
      <c r="S24" s="12"/>
    </row>
    <row r="25" spans="1:19" ht="27" customHeight="1" x14ac:dyDescent="0.25">
      <c r="A25" s="34">
        <v>14</v>
      </c>
      <c r="B25" s="26" t="s">
        <v>57</v>
      </c>
      <c r="C25" s="26" t="s">
        <v>86</v>
      </c>
      <c r="D25" s="27">
        <v>14566430</v>
      </c>
      <c r="E25" s="20">
        <v>3</v>
      </c>
      <c r="F25" s="20" t="e">
        <f>INDEX('[1]Balance(Stock Control)'!$AL:$AL,MATCH(C25,'[1]Balance(Stock Control)'!$F:$F,0))</f>
        <v>#N/A</v>
      </c>
      <c r="G25" s="20" t="e">
        <f>INDEX('[2]Balance (Stock Control)'!$AJ:$AJ,MATCH(C25,'[2]Balance (Stock Control)'!$F:$F,0))</f>
        <v>#N/A</v>
      </c>
      <c r="H25" s="46" t="e">
        <f>INDEX('[3]Balance(Stock Control)'!$AK:$AK,MATCH(C25,'[3]Balance(Stock Control)'!$E:$E,0))</f>
        <v>#N/A</v>
      </c>
      <c r="I25" s="20" t="e">
        <f>INDEX('[4]Balance (Stock Control)'!$AJ:$AJ,MATCH(C25,'[4]Balance (Stock Control)'!$G:$G,0))</f>
        <v>#N/A</v>
      </c>
      <c r="J25" s="20">
        <v>3</v>
      </c>
      <c r="K25" s="20"/>
      <c r="L25" s="52">
        <v>122728.32000000001</v>
      </c>
      <c r="M25" s="52">
        <v>73636.991999999998</v>
      </c>
      <c r="N25" s="52">
        <f t="shared" si="0"/>
        <v>220910.976</v>
      </c>
      <c r="O25" s="20" t="s">
        <v>87</v>
      </c>
      <c r="P25" s="20" t="s">
        <v>79</v>
      </c>
      <c r="Q25" s="20" t="s">
        <v>62</v>
      </c>
      <c r="R25" s="21"/>
      <c r="S25" s="12"/>
    </row>
    <row r="26" spans="1:19" ht="26.25" customHeight="1" x14ac:dyDescent="0.25">
      <c r="A26" s="34">
        <v>15</v>
      </c>
      <c r="B26" s="26" t="s">
        <v>60</v>
      </c>
      <c r="C26" s="26">
        <v>14569232</v>
      </c>
      <c r="D26" s="27"/>
      <c r="E26" s="20">
        <v>1</v>
      </c>
      <c r="F26" s="20">
        <f>INDEX('[1]Balance(Stock Control)'!$AL:$AL,MATCH(C26,'[1]Balance(Stock Control)'!$F:$F,0))</f>
        <v>0</v>
      </c>
      <c r="G26" s="20" t="e">
        <f>INDEX('[2]Balance (Stock Control)'!$AJ:$AJ,MATCH(C26,'[2]Balance (Stock Control)'!$F:$F,0))</f>
        <v>#N/A</v>
      </c>
      <c r="H26" s="46">
        <f>INDEX('[3]Balance(Stock Control)'!$AK:$AK,MATCH(C26,'[3]Balance(Stock Control)'!$E:$E,0))</f>
        <v>8</v>
      </c>
      <c r="I26" s="20" t="e">
        <f>INDEX('[4]Balance (Stock Control)'!$AJ:$AJ,MATCH(C26,'[4]Balance (Stock Control)'!$G:$G,0))</f>
        <v>#N/A</v>
      </c>
      <c r="J26" s="20" t="e">
        <f>INDEX('[5]Balance(Stock Control)'!$AM:$AM,MATCH(C26,'[5]Balance(Stock Control)'!$E:$E,0))</f>
        <v>#N/A</v>
      </c>
      <c r="K26" s="20"/>
      <c r="L26" s="52"/>
      <c r="M26" s="52">
        <v>36815.971500000007</v>
      </c>
      <c r="N26" s="52">
        <f t="shared" si="0"/>
        <v>36815.971500000007</v>
      </c>
      <c r="O26" s="20" t="s">
        <v>81</v>
      </c>
      <c r="P26" s="20" t="s">
        <v>79</v>
      </c>
      <c r="Q26" s="20" t="s">
        <v>63</v>
      </c>
      <c r="R26" s="21"/>
      <c r="S26" s="12"/>
    </row>
    <row r="27" spans="1:19" ht="26.25" customHeight="1" x14ac:dyDescent="0.25">
      <c r="A27" s="34">
        <v>16</v>
      </c>
      <c r="B27" s="26" t="s">
        <v>64</v>
      </c>
      <c r="C27" s="26">
        <v>14570933</v>
      </c>
      <c r="D27" s="27"/>
      <c r="E27" s="20">
        <v>1</v>
      </c>
      <c r="F27" s="20" t="e">
        <f>INDEX('[1]Balance(Stock Control)'!$AL:$AL,MATCH(C27,'[1]Balance(Stock Control)'!$F:$F,0))</f>
        <v>#N/A</v>
      </c>
      <c r="G27" s="20" t="e">
        <f>INDEX('[2]Balance (Stock Control)'!$AJ:$AJ,MATCH(C27,'[2]Balance (Stock Control)'!$F:$F,0))</f>
        <v>#N/A</v>
      </c>
      <c r="H27" s="46">
        <f>INDEX('[3]Balance(Stock Control)'!$AK:$AK,MATCH(C27,'[3]Balance(Stock Control)'!$E:$E,0))</f>
        <v>8</v>
      </c>
      <c r="I27" s="20" t="e">
        <f>INDEX('[4]Balance (Stock Control)'!$AJ:$AJ,MATCH(C27,'[4]Balance (Stock Control)'!$G:$G,0))</f>
        <v>#N/A</v>
      </c>
      <c r="J27" s="20" t="e">
        <f>INDEX('[5]Balance(Stock Control)'!$AM:$AM,MATCH(C27,'[5]Balance(Stock Control)'!$E:$E,0))</f>
        <v>#N/A</v>
      </c>
      <c r="K27" s="20"/>
      <c r="L27" s="52"/>
      <c r="M27" s="52">
        <v>493466.86238532118</v>
      </c>
      <c r="N27" s="52">
        <f t="shared" si="0"/>
        <v>493466.86238532118</v>
      </c>
      <c r="O27" s="20" t="s">
        <v>81</v>
      </c>
      <c r="P27" s="20" t="s">
        <v>79</v>
      </c>
      <c r="Q27" s="20" t="s">
        <v>65</v>
      </c>
      <c r="R27" s="21"/>
      <c r="S27" s="12"/>
    </row>
    <row r="28" spans="1:19" ht="26.25" customHeight="1" x14ac:dyDescent="0.25">
      <c r="A28" s="34">
        <v>17</v>
      </c>
      <c r="B28" s="26" t="s">
        <v>33</v>
      </c>
      <c r="C28" s="26">
        <v>14737947</v>
      </c>
      <c r="D28" s="27">
        <v>14667679</v>
      </c>
      <c r="E28" s="20">
        <v>1</v>
      </c>
      <c r="F28" s="20" t="e">
        <f>INDEX('[1]Balance(Stock Control)'!$AL:$AL,MATCH(C28,'[1]Balance(Stock Control)'!$F:$F,0))</f>
        <v>#N/A</v>
      </c>
      <c r="G28" s="20" t="e">
        <f>INDEX('[2]Balance (Stock Control)'!$AJ:$AJ,MATCH(C28,'[2]Balance (Stock Control)'!$F:$F,0))</f>
        <v>#N/A</v>
      </c>
      <c r="H28" s="46">
        <v>13</v>
      </c>
      <c r="I28" s="20" t="e">
        <f>INDEX('[4]Balance (Stock Control)'!$AJ:$AJ,MATCH(C28,'[4]Balance (Stock Control)'!$G:$G,0))</f>
        <v>#N/A</v>
      </c>
      <c r="J28" s="20" t="e">
        <f>INDEX('[5]Balance(Stock Control)'!$AM:$AM,MATCH(C28,'[5]Balance(Stock Control)'!$E:$E,0))</f>
        <v>#N/A</v>
      </c>
      <c r="K28" s="20"/>
      <c r="L28" s="52"/>
      <c r="M28" s="52">
        <v>1998540.7926605502</v>
      </c>
      <c r="N28" s="52">
        <f t="shared" si="0"/>
        <v>1998540.7926605502</v>
      </c>
      <c r="O28" s="20" t="s">
        <v>81</v>
      </c>
      <c r="P28" s="20" t="s">
        <v>79</v>
      </c>
      <c r="Q28" s="20" t="s">
        <v>66</v>
      </c>
      <c r="R28" s="21"/>
      <c r="S28" s="12"/>
    </row>
    <row r="29" spans="1:19" ht="26.25" customHeight="1" x14ac:dyDescent="0.25">
      <c r="A29" s="34">
        <v>18</v>
      </c>
      <c r="B29" s="26" t="s">
        <v>67</v>
      </c>
      <c r="C29" s="26" t="s">
        <v>94</v>
      </c>
      <c r="D29" s="26">
        <v>14532419</v>
      </c>
      <c r="E29" s="20">
        <v>1</v>
      </c>
      <c r="F29" s="20" t="e">
        <f>INDEX('[1]Balance(Stock Control)'!$AL:$AL,MATCH(C29,'[1]Balance(Stock Control)'!$F:$F,0))</f>
        <v>#N/A</v>
      </c>
      <c r="G29" s="20" t="e">
        <f>INDEX('[2]Balance (Stock Control)'!$AJ:$AJ,MATCH(C29,'[2]Balance (Stock Control)'!$F:$F,0))</f>
        <v>#N/A</v>
      </c>
      <c r="H29" s="46">
        <v>0</v>
      </c>
      <c r="I29" s="20" t="e">
        <f>INDEX('[4]Balance (Stock Control)'!$AJ:$AJ,MATCH(C29,'[4]Balance (Stock Control)'!$G:$G,0))</f>
        <v>#N/A</v>
      </c>
      <c r="J29" s="20">
        <v>2</v>
      </c>
      <c r="K29" s="20"/>
      <c r="L29" s="52">
        <v>2091702.8632499997</v>
      </c>
      <c r="M29" s="52">
        <v>1255021.7179499997</v>
      </c>
      <c r="N29" s="52">
        <f t="shared" si="0"/>
        <v>1255021.7179499997</v>
      </c>
      <c r="O29" s="20" t="s">
        <v>87</v>
      </c>
      <c r="P29" s="20" t="s">
        <v>79</v>
      </c>
      <c r="Q29" s="20"/>
      <c r="R29" s="21"/>
      <c r="S29" s="12"/>
    </row>
    <row r="30" spans="1:19" ht="26.25" customHeight="1" x14ac:dyDescent="0.25">
      <c r="A30" s="34">
        <v>19</v>
      </c>
      <c r="B30" s="26" t="s">
        <v>52</v>
      </c>
      <c r="C30" s="26">
        <v>990519</v>
      </c>
      <c r="D30" s="27">
        <v>60110000</v>
      </c>
      <c r="E30" s="20">
        <v>16</v>
      </c>
      <c r="F30" s="20">
        <f>INDEX('[1]Balance(Stock Control)'!$AL:$AL,MATCH(C30,'[1]Balance(Stock Control)'!$F:$F,0))</f>
        <v>1</v>
      </c>
      <c r="G30" s="20" t="e">
        <f>INDEX('[2]Balance (Stock Control)'!$AJ:$AJ,MATCH(C30,'[2]Balance (Stock Control)'!$F:$F,0))</f>
        <v>#N/A</v>
      </c>
      <c r="H30" s="46">
        <v>28</v>
      </c>
      <c r="I30" s="20">
        <f>INDEX('[4]Balance (Stock Control)'!$AJ:$AJ,MATCH(C30,'[4]Balance (Stock Control)'!$G:$G,0))</f>
        <v>2</v>
      </c>
      <c r="J30" s="20" t="e">
        <f>INDEX('[5]Balance(Stock Control)'!$AM:$AM,MATCH(C30,'[5]Balance(Stock Control)'!$E:$E,0))</f>
        <v>#N/A</v>
      </c>
      <c r="K30" s="20"/>
      <c r="L30" s="52"/>
      <c r="M30" s="52">
        <v>11351.34</v>
      </c>
      <c r="N30" s="52">
        <f t="shared" si="0"/>
        <v>181621.44</v>
      </c>
      <c r="O30" s="20" t="s">
        <v>81</v>
      </c>
      <c r="P30" s="20" t="s">
        <v>79</v>
      </c>
      <c r="Q30" s="20" t="s">
        <v>68</v>
      </c>
      <c r="R30" s="21"/>
      <c r="S30" s="12"/>
    </row>
    <row r="31" spans="1:19" ht="26.25" customHeight="1" x14ac:dyDescent="0.25">
      <c r="A31" s="38"/>
      <c r="B31" s="39"/>
      <c r="C31" s="39"/>
      <c r="D31" s="40"/>
      <c r="E31" s="41"/>
      <c r="F31" s="41"/>
      <c r="G31" s="41"/>
      <c r="H31" s="47"/>
      <c r="I31" s="41"/>
      <c r="J31" s="41"/>
      <c r="K31" s="41"/>
      <c r="L31" s="53"/>
      <c r="M31" s="52" t="s">
        <v>89</v>
      </c>
      <c r="N31" s="52">
        <f>SUM(N12:N30)</f>
        <v>16754182.216368593</v>
      </c>
      <c r="O31" s="41"/>
      <c r="P31" s="41"/>
      <c r="Q31" s="41"/>
      <c r="R31" s="21"/>
      <c r="S31" s="12"/>
    </row>
    <row r="32" spans="1:19" s="12" customFormat="1" ht="32.25" customHeight="1" x14ac:dyDescent="0.25">
      <c r="A32" s="68" t="s">
        <v>69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</row>
    <row r="33" spans="2:3" x14ac:dyDescent="0.25">
      <c r="C33" s="28" t="s">
        <v>28</v>
      </c>
    </row>
    <row r="34" spans="2:3" x14ac:dyDescent="0.25">
      <c r="B34" s="42" t="s">
        <v>90</v>
      </c>
      <c r="C34" s="43">
        <v>45108</v>
      </c>
    </row>
    <row r="35" spans="2:3" x14ac:dyDescent="0.25">
      <c r="B35" s="42" t="s">
        <v>91</v>
      </c>
      <c r="C35" s="43">
        <v>45111</v>
      </c>
    </row>
    <row r="36" spans="2:3" x14ac:dyDescent="0.25">
      <c r="B36" s="42" t="s">
        <v>92</v>
      </c>
      <c r="C36" s="44"/>
    </row>
    <row r="37" spans="2:3" x14ac:dyDescent="0.25">
      <c r="B37" t="s">
        <v>28</v>
      </c>
    </row>
    <row r="41" spans="2:3" x14ac:dyDescent="0.25">
      <c r="B41" t="s">
        <v>28</v>
      </c>
    </row>
  </sheetData>
  <autoFilter ref="A11:S37"/>
  <mergeCells count="3">
    <mergeCell ref="E1:Q1"/>
    <mergeCell ref="E2:Q2"/>
    <mergeCell ref="A32:Q32"/>
  </mergeCells>
  <pageMargins left="0.7" right="0.7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showGridLines="0" tabSelected="1" topLeftCell="B9" zoomScaleNormal="100" workbookViewId="0">
      <selection activeCell="N16" sqref="N1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9.140625" style="5" hidden="1" customWidth="1"/>
    <col min="9" max="10" width="9.140625" style="6" hidden="1" customWidth="1"/>
    <col min="11" max="11" width="12.140625" style="6" hidden="1" customWidth="1"/>
    <col min="12" max="12" width="12" style="54" hidden="1" customWidth="1"/>
    <col min="13" max="13" width="14.28515625" style="54" bestFit="1" customWidth="1"/>
    <col min="14" max="14" width="14.85546875" style="54" bestFit="1" customWidth="1"/>
    <col min="15" max="15" width="14.85546875" style="54" customWidth="1"/>
    <col min="16" max="16" width="11.140625" style="6" bestFit="1" customWidth="1"/>
    <col min="17" max="17" width="16.140625" style="6" bestFit="1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</row>
    <row r="2" spans="1:20" ht="15.75" customHeight="1" x14ac:dyDescent="0.25">
      <c r="A2" s="8" t="s">
        <v>14</v>
      </c>
      <c r="B2" s="1"/>
      <c r="C2" s="17" t="s">
        <v>30</v>
      </c>
      <c r="D2" s="2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9"/>
    </row>
    <row r="3" spans="1:20" ht="15.75" customHeight="1" x14ac:dyDescent="0.25">
      <c r="A3" s="8" t="s">
        <v>4</v>
      </c>
      <c r="B3" s="55"/>
      <c r="C3" s="17">
        <v>18975</v>
      </c>
      <c r="D3" s="2"/>
      <c r="E3" s="55"/>
      <c r="F3" s="55"/>
      <c r="G3" s="55"/>
      <c r="H3" s="55"/>
      <c r="I3" s="55"/>
      <c r="J3" s="55"/>
      <c r="K3" s="55"/>
      <c r="L3" s="48"/>
      <c r="M3" s="48"/>
      <c r="N3" s="48"/>
      <c r="O3" s="48"/>
      <c r="P3" s="55"/>
      <c r="Q3" s="55"/>
    </row>
    <row r="4" spans="1:20" ht="15.75" customHeight="1" x14ac:dyDescent="0.25">
      <c r="A4" s="8" t="s">
        <v>5</v>
      </c>
      <c r="B4" s="55"/>
      <c r="C4" s="17" t="s">
        <v>32</v>
      </c>
      <c r="D4" s="2"/>
      <c r="E4" s="4"/>
      <c r="F4" s="4"/>
      <c r="G4" s="4"/>
      <c r="H4" s="4"/>
      <c r="I4" s="4"/>
      <c r="J4" s="4"/>
      <c r="K4" s="4"/>
      <c r="L4" s="49"/>
      <c r="M4" s="49"/>
      <c r="N4" s="49"/>
      <c r="O4" s="49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9"/>
      <c r="M5" s="49"/>
      <c r="N5" s="49"/>
      <c r="O5" s="49"/>
      <c r="P5" s="4"/>
      <c r="Q5" s="4"/>
    </row>
    <row r="6" spans="1:20" ht="15.75" x14ac:dyDescent="0.25">
      <c r="A6" s="8" t="s">
        <v>10</v>
      </c>
      <c r="B6" s="10"/>
      <c r="C6" s="10" t="s">
        <v>35</v>
      </c>
      <c r="D6" s="5"/>
      <c r="E6" s="4"/>
      <c r="F6" s="4"/>
      <c r="G6" s="4"/>
      <c r="H6" s="4"/>
      <c r="I6" s="4"/>
      <c r="J6" s="4"/>
      <c r="K6" s="4"/>
      <c r="L6" s="49"/>
      <c r="M6" s="49"/>
      <c r="N6" s="49"/>
      <c r="O6" s="49"/>
      <c r="P6" s="4"/>
      <c r="Q6" s="4"/>
    </row>
    <row r="7" spans="1:20" ht="15.75" x14ac:dyDescent="0.25">
      <c r="A7" s="8" t="s">
        <v>13</v>
      </c>
      <c r="B7" s="10"/>
      <c r="C7" s="10" t="s">
        <v>34</v>
      </c>
      <c r="D7" s="5"/>
      <c r="E7" s="4"/>
      <c r="F7" s="4"/>
      <c r="G7" s="4"/>
      <c r="H7" s="4"/>
      <c r="I7" s="4"/>
      <c r="J7" s="4"/>
      <c r="K7" s="4"/>
      <c r="L7" s="49"/>
      <c r="M7" s="49"/>
      <c r="N7" s="49"/>
      <c r="O7" s="49"/>
      <c r="P7" s="4"/>
      <c r="Q7" s="4"/>
    </row>
    <row r="8" spans="1:20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4"/>
      <c r="J8" s="4"/>
      <c r="K8" s="4"/>
      <c r="L8" s="49"/>
      <c r="M8" s="49"/>
      <c r="N8" s="49"/>
      <c r="O8" s="49"/>
      <c r="P8" s="4"/>
      <c r="Q8" s="4"/>
    </row>
    <row r="9" spans="1:20" ht="15.75" x14ac:dyDescent="0.25">
      <c r="A9" s="8" t="s">
        <v>12</v>
      </c>
      <c r="B9" s="10"/>
      <c r="C9" s="17" t="s">
        <v>45</v>
      </c>
      <c r="D9" s="5"/>
      <c r="E9" s="4"/>
      <c r="F9" s="4"/>
      <c r="G9" s="4"/>
      <c r="H9" s="4"/>
      <c r="I9" s="4"/>
      <c r="J9" s="4"/>
      <c r="K9" s="4"/>
      <c r="L9" s="49"/>
      <c r="M9" s="49"/>
      <c r="N9" s="49"/>
      <c r="O9" s="49"/>
      <c r="P9" s="4"/>
      <c r="Q9" s="4"/>
    </row>
    <row r="10" spans="1:20" ht="15.75" x14ac:dyDescent="0.25">
      <c r="A10" s="1"/>
      <c r="B10" s="10"/>
      <c r="C10" s="10"/>
      <c r="D10" s="5"/>
      <c r="E10" s="5"/>
      <c r="F10" s="5"/>
      <c r="G10" s="5"/>
      <c r="I10" s="5"/>
      <c r="J10" s="5"/>
      <c r="K10" s="5"/>
      <c r="L10" s="50"/>
      <c r="M10" s="50"/>
      <c r="N10" s="50"/>
      <c r="O10" s="50"/>
      <c r="P10" s="5"/>
      <c r="Q10" s="5"/>
      <c r="S10" s="12"/>
      <c r="T10" s="12"/>
    </row>
    <row r="11" spans="1:20" ht="26.25" customHeight="1" x14ac:dyDescent="0.25">
      <c r="A11" s="7" t="s">
        <v>0</v>
      </c>
      <c r="B11" s="15" t="s">
        <v>8</v>
      </c>
      <c r="C11" s="57" t="s">
        <v>1</v>
      </c>
      <c r="D11" s="57" t="s">
        <v>7</v>
      </c>
      <c r="E11" s="56" t="s">
        <v>2</v>
      </c>
      <c r="F11" s="36" t="s">
        <v>70</v>
      </c>
      <c r="G11" s="36" t="s">
        <v>71</v>
      </c>
      <c r="H11" s="16" t="s">
        <v>72</v>
      </c>
      <c r="I11" s="36" t="s">
        <v>73</v>
      </c>
      <c r="J11" s="16" t="s">
        <v>74</v>
      </c>
      <c r="K11" s="36" t="s">
        <v>93</v>
      </c>
      <c r="L11" s="51"/>
      <c r="M11" s="51" t="s">
        <v>75</v>
      </c>
      <c r="N11" s="51" t="s">
        <v>76</v>
      </c>
      <c r="O11" s="51"/>
      <c r="P11" s="36" t="s">
        <v>77</v>
      </c>
      <c r="Q11" s="36" t="s">
        <v>78</v>
      </c>
      <c r="R11" s="16" t="s">
        <v>9</v>
      </c>
      <c r="S11" s="13"/>
      <c r="T11" s="12"/>
    </row>
    <row r="12" spans="1:20" ht="26.25" customHeight="1" x14ac:dyDescent="0.25">
      <c r="A12" s="56">
        <v>1</v>
      </c>
      <c r="B12" s="26" t="s">
        <v>46</v>
      </c>
      <c r="C12" s="26">
        <v>14640025</v>
      </c>
      <c r="D12" s="27"/>
      <c r="E12" s="20">
        <v>1</v>
      </c>
      <c r="F12" s="20">
        <f>INDEX('[1]Balance(Stock Control)'!$AL:$AL,MATCH(C12,'[1]Balance(Stock Control)'!$F:$F,0))</f>
        <v>0</v>
      </c>
      <c r="G12" s="20" t="e">
        <f>INDEX('[2]Balance (Stock Control)'!$AJ:$AJ,MATCH(C12,'[2]Balance (Stock Control)'!$F:$F,0))</f>
        <v>#N/A</v>
      </c>
      <c r="H12" s="46">
        <f>INDEX('[3]Balance(Stock Control)'!$AK:$AK,MATCH(C12,'[3]Balance(Stock Control)'!$E:$E,0))</f>
        <v>9</v>
      </c>
      <c r="I12" s="20" t="e">
        <f>INDEX('[4]Balance (Stock Control)'!$AJ:$AJ,MATCH(C12,'[4]Balance (Stock Control)'!$G:$G,0))</f>
        <v>#N/A</v>
      </c>
      <c r="J12" s="20" t="e">
        <f>INDEX('[5]Balance(Stock Control)'!$AM:$AM,MATCH(C12,'[5]Balance(Stock Control)'!$E:$E,0))</f>
        <v>#N/A</v>
      </c>
      <c r="K12" s="20"/>
      <c r="L12" s="52"/>
      <c r="M12" s="52">
        <v>731564.62348623865</v>
      </c>
      <c r="N12" s="52">
        <f t="shared" ref="N12:N30" si="0">M12*E12</f>
        <v>731564.62348623865</v>
      </c>
      <c r="O12" s="52" t="s">
        <v>95</v>
      </c>
      <c r="P12" s="20" t="s">
        <v>81</v>
      </c>
      <c r="Q12" s="20" t="s">
        <v>79</v>
      </c>
      <c r="R12" s="20"/>
      <c r="S12" s="21"/>
      <c r="T12" s="12"/>
    </row>
    <row r="13" spans="1:20" ht="26.25" customHeight="1" x14ac:dyDescent="0.25">
      <c r="A13" s="56">
        <v>2</v>
      </c>
      <c r="B13" s="26" t="s">
        <v>47</v>
      </c>
      <c r="C13" s="26">
        <v>14506982</v>
      </c>
      <c r="D13" s="27"/>
      <c r="E13" s="20">
        <v>1</v>
      </c>
      <c r="F13" s="20">
        <f>INDEX('[1]Balance(Stock Control)'!$AL:$AL,MATCH(C13,'[1]Balance(Stock Control)'!$F:$F,0))</f>
        <v>0</v>
      </c>
      <c r="G13" s="20" t="e">
        <f>INDEX('[2]Balance (Stock Control)'!$AJ:$AJ,MATCH(C13,'[2]Balance (Stock Control)'!$F:$F,0))</f>
        <v>#N/A</v>
      </c>
      <c r="H13" s="46">
        <f>INDEX('[3]Balance(Stock Control)'!$AK:$AK,MATCH(C13,'[3]Balance(Stock Control)'!$E:$E,0))</f>
        <v>0</v>
      </c>
      <c r="I13" s="20" t="e">
        <f>INDEX('[4]Balance (Stock Control)'!$AJ:$AJ,MATCH(C13,'[4]Balance (Stock Control)'!$G:$G,0))</f>
        <v>#N/A</v>
      </c>
      <c r="J13" s="20">
        <v>0</v>
      </c>
      <c r="K13" s="20"/>
      <c r="L13" s="52">
        <v>40000</v>
      </c>
      <c r="M13" s="52">
        <v>44000</v>
      </c>
      <c r="N13" s="52">
        <f t="shared" si="0"/>
        <v>44000</v>
      </c>
      <c r="O13" s="52" t="s">
        <v>95</v>
      </c>
      <c r="P13" s="20" t="s">
        <v>82</v>
      </c>
      <c r="Q13" s="20" t="s">
        <v>82</v>
      </c>
      <c r="R13" s="20"/>
      <c r="S13" s="21"/>
      <c r="T13" s="12"/>
    </row>
    <row r="14" spans="1:20" ht="26.25" customHeight="1" x14ac:dyDescent="0.25">
      <c r="A14" s="56">
        <v>3</v>
      </c>
      <c r="B14" s="26" t="s">
        <v>48</v>
      </c>
      <c r="C14" s="26">
        <v>14506974</v>
      </c>
      <c r="D14" s="27">
        <v>9</v>
      </c>
      <c r="E14" s="20">
        <v>1</v>
      </c>
      <c r="F14" s="20" t="s">
        <v>80</v>
      </c>
      <c r="G14" s="20" t="e">
        <f>INDEX('[2]Balance (Stock Control)'!$AJ:$AJ,MATCH(C14,'[2]Balance (Stock Control)'!$F:$F,0))</f>
        <v>#N/A</v>
      </c>
      <c r="H14" s="46" t="s">
        <v>83</v>
      </c>
      <c r="I14" s="20" t="e">
        <f>INDEX('[4]Balance (Stock Control)'!$AJ:$AJ,MATCH(C14,'[4]Balance (Stock Control)'!$G:$G,0))</f>
        <v>#N/A</v>
      </c>
      <c r="J14" s="20" t="e">
        <f>INDEX('[5]Balance(Stock Control)'!$AM:$AM,MATCH(C14,'[5]Balance(Stock Control)'!$E:$E,0))</f>
        <v>#N/A</v>
      </c>
      <c r="K14" s="20"/>
      <c r="L14" s="52">
        <v>900000</v>
      </c>
      <c r="M14" s="52">
        <v>990000.00000000012</v>
      </c>
      <c r="N14" s="52">
        <f t="shared" si="0"/>
        <v>990000.00000000012</v>
      </c>
      <c r="O14" s="52" t="s">
        <v>95</v>
      </c>
      <c r="P14" s="20" t="s">
        <v>82</v>
      </c>
      <c r="Q14" s="20" t="s">
        <v>82</v>
      </c>
      <c r="R14" s="20"/>
      <c r="S14" s="21"/>
      <c r="T14" s="12"/>
    </row>
    <row r="15" spans="1:20" ht="26.25" customHeight="1" x14ac:dyDescent="0.25">
      <c r="A15" s="56">
        <v>4</v>
      </c>
      <c r="B15" s="26" t="s">
        <v>33</v>
      </c>
      <c r="C15" s="26">
        <v>14596398</v>
      </c>
      <c r="D15" s="27"/>
      <c r="E15" s="20">
        <v>1</v>
      </c>
      <c r="F15" s="20">
        <f>INDEX('[1]Balance(Stock Control)'!$AL:$AL,MATCH(C15,'[1]Balance(Stock Control)'!$F:$F,0))</f>
        <v>6</v>
      </c>
      <c r="G15" s="20" t="e">
        <f>INDEX('[2]Balance (Stock Control)'!$AJ:$AJ,MATCH(C15,'[2]Balance (Stock Control)'!$F:$F,0))</f>
        <v>#N/A</v>
      </c>
      <c r="H15" s="46" t="e">
        <f>INDEX('[3]Balance(Stock Control)'!$AK:$AK,MATCH(C15,'[3]Balance(Stock Control)'!$E:$E,0))</f>
        <v>#N/A</v>
      </c>
      <c r="I15" s="20" t="e">
        <f>INDEX('[4]Balance (Stock Control)'!$AJ:$AJ,MATCH(C15,'[4]Balance (Stock Control)'!$G:$G,0))</f>
        <v>#N/A</v>
      </c>
      <c r="J15" s="20" t="e">
        <f>INDEX('[5]Balance(Stock Control)'!$AM:$AM,MATCH(C15,'[5]Balance(Stock Control)'!$E:$E,0))</f>
        <v>#N/A</v>
      </c>
      <c r="K15" s="20"/>
      <c r="L15" s="52"/>
      <c r="M15" s="52">
        <v>362700.53820000001</v>
      </c>
      <c r="N15" s="52">
        <f t="shared" si="0"/>
        <v>362700.53820000001</v>
      </c>
      <c r="O15" s="52" t="s">
        <v>95</v>
      </c>
      <c r="P15" s="20" t="s">
        <v>70</v>
      </c>
      <c r="Q15" s="20" t="s">
        <v>79</v>
      </c>
      <c r="R15" s="20"/>
      <c r="S15" s="21"/>
      <c r="T15" s="12"/>
    </row>
    <row r="16" spans="1:20" ht="26.25" customHeight="1" x14ac:dyDescent="0.25">
      <c r="A16" s="56">
        <v>5</v>
      </c>
      <c r="B16" s="26" t="s">
        <v>49</v>
      </c>
      <c r="C16" s="26">
        <v>14506970</v>
      </c>
      <c r="D16" s="27"/>
      <c r="E16" s="20">
        <v>1</v>
      </c>
      <c r="F16" s="20" t="e">
        <f>INDEX('[1]Balance(Stock Control)'!$AL:$AL,MATCH(C16,'[1]Balance(Stock Control)'!$F:$F,0))</f>
        <v>#N/A</v>
      </c>
      <c r="G16" s="20" t="e">
        <f>INDEX('[2]Balance (Stock Control)'!$AJ:$AJ,MATCH(C16,'[2]Balance (Stock Control)'!$F:$F,0))</f>
        <v>#N/A</v>
      </c>
      <c r="H16" s="46">
        <f>INDEX('[3]Balance(Stock Control)'!$AK:$AK,MATCH(C16,'[3]Balance(Stock Control)'!$E:$E,0))</f>
        <v>5</v>
      </c>
      <c r="I16" s="20" t="e">
        <f>INDEX('[4]Balance (Stock Control)'!$AJ:$AJ,MATCH(C16,'[4]Balance (Stock Control)'!$G:$G,0))</f>
        <v>#N/A</v>
      </c>
      <c r="J16" s="20" t="e">
        <f>INDEX('[5]Balance(Stock Control)'!$AM:$AM,MATCH(C16,'[5]Balance(Stock Control)'!$E:$E,0))</f>
        <v>#N/A</v>
      </c>
      <c r="K16" s="20"/>
      <c r="L16" s="52"/>
      <c r="M16" s="52">
        <v>190958.22899999999</v>
      </c>
      <c r="N16" s="52">
        <f t="shared" si="0"/>
        <v>190958.22899999999</v>
      </c>
      <c r="O16" s="52" t="s">
        <v>95</v>
      </c>
      <c r="P16" s="20" t="s">
        <v>81</v>
      </c>
      <c r="Q16" s="20" t="s">
        <v>79</v>
      </c>
      <c r="R16" s="20" t="s">
        <v>50</v>
      </c>
      <c r="S16" s="21"/>
      <c r="T16" s="12"/>
    </row>
    <row r="17" spans="1:20" ht="26.25" customHeight="1" x14ac:dyDescent="0.25">
      <c r="A17" s="56">
        <v>6</v>
      </c>
      <c r="B17" s="26" t="s">
        <v>31</v>
      </c>
      <c r="C17" s="26" t="s">
        <v>51</v>
      </c>
      <c r="D17" s="27"/>
      <c r="E17" s="20">
        <v>1</v>
      </c>
      <c r="F17" s="20" t="e">
        <f>INDEX('[1]Balance(Stock Control)'!$AL:$AL,MATCH(C17,'[1]Balance(Stock Control)'!$F:$F,0))</f>
        <v>#N/A</v>
      </c>
      <c r="G17" s="20" t="e">
        <f>INDEX('[2]Balance (Stock Control)'!$AJ:$AJ,MATCH(C17,'[2]Balance (Stock Control)'!$F:$F,0))</f>
        <v>#N/A</v>
      </c>
      <c r="H17" s="46" t="e">
        <f>INDEX('[3]Balance(Stock Control)'!$AK:$AK,MATCH(C17,'[3]Balance(Stock Control)'!$E:$E,0))</f>
        <v>#N/A</v>
      </c>
      <c r="I17" s="20" t="e">
        <f>INDEX('[4]Balance (Stock Control)'!$AJ:$AJ,MATCH(C17,'[4]Balance (Stock Control)'!$G:$G,0))</f>
        <v>#N/A</v>
      </c>
      <c r="J17" s="20" t="e">
        <f>INDEX('[5]Balance(Stock Control)'!$AM:$AM,MATCH(C17,'[5]Balance(Stock Control)'!$E:$E,0))</f>
        <v>#N/A</v>
      </c>
      <c r="K17" s="20"/>
      <c r="L17" s="52">
        <v>30000</v>
      </c>
      <c r="M17" s="52">
        <v>33000</v>
      </c>
      <c r="N17" s="52">
        <f t="shared" si="0"/>
        <v>33000</v>
      </c>
      <c r="O17" s="52" t="s">
        <v>95</v>
      </c>
      <c r="P17" s="20" t="s">
        <v>82</v>
      </c>
      <c r="Q17" s="20" t="s">
        <v>82</v>
      </c>
      <c r="R17" s="20"/>
      <c r="S17" s="21"/>
      <c r="T17" s="12"/>
    </row>
    <row r="18" spans="1:20" ht="26.25" customHeight="1" x14ac:dyDescent="0.25">
      <c r="A18" s="56">
        <v>7</v>
      </c>
      <c r="B18" s="26" t="s">
        <v>52</v>
      </c>
      <c r="C18" s="26">
        <v>60110006</v>
      </c>
      <c r="D18" s="27">
        <v>992961</v>
      </c>
      <c r="E18" s="20">
        <v>5</v>
      </c>
      <c r="F18" s="20" t="e">
        <f>INDEX('[1]Balance(Stock Control)'!$AL:$AL,MATCH(C18,'[1]Balance(Stock Control)'!$F:$F,0))</f>
        <v>#N/A</v>
      </c>
      <c r="G18" s="20" t="e">
        <f>INDEX('[2]Balance (Stock Control)'!$AJ:$AJ,MATCH(C18,'[2]Balance (Stock Control)'!$F:$F,0))</f>
        <v>#N/A</v>
      </c>
      <c r="H18" s="46">
        <f>INDEX('[3]Balance(Stock Control)'!$AK:$AK,MATCH(C18,'[3]Balance(Stock Control)'!$E:$E,0))</f>
        <v>73</v>
      </c>
      <c r="I18" s="20" t="e">
        <f>INDEX('[4]Balance (Stock Control)'!$AJ:$AJ,MATCH(C18,'[4]Balance (Stock Control)'!$G:$G,0))</f>
        <v>#N/A</v>
      </c>
      <c r="J18" s="20" t="e">
        <f>INDEX('[5]Balance(Stock Control)'!$AM:$AM,MATCH(C18,'[5]Balance(Stock Control)'!$E:$E,0))</f>
        <v>#N/A</v>
      </c>
      <c r="K18" s="20"/>
      <c r="L18" s="52"/>
      <c r="M18" s="52">
        <v>41505.160000000003</v>
      </c>
      <c r="N18" s="52">
        <f t="shared" si="0"/>
        <v>207525.80000000002</v>
      </c>
      <c r="O18" s="52" t="s">
        <v>95</v>
      </c>
      <c r="P18" s="20" t="s">
        <v>81</v>
      </c>
      <c r="Q18" s="20" t="s">
        <v>79</v>
      </c>
      <c r="R18" s="20" t="s">
        <v>53</v>
      </c>
      <c r="S18" s="21"/>
      <c r="T18" s="12"/>
    </row>
    <row r="19" spans="1:20" ht="26.25" customHeight="1" x14ac:dyDescent="0.25">
      <c r="A19" s="56">
        <v>8</v>
      </c>
      <c r="B19" s="26" t="s">
        <v>54</v>
      </c>
      <c r="C19" s="26">
        <v>14883847</v>
      </c>
      <c r="D19" s="26" t="s">
        <v>88</v>
      </c>
      <c r="E19" s="20">
        <v>1</v>
      </c>
      <c r="F19" s="20" t="e">
        <f>INDEX('[1]Balance(Stock Control)'!$AL:$AL,MATCH(C19,'[1]Balance(Stock Control)'!$F:$F,0))</f>
        <v>#N/A</v>
      </c>
      <c r="G19" s="20" t="e">
        <f>INDEX('[2]Balance (Stock Control)'!$AJ:$AJ,MATCH(C19,'[2]Balance (Stock Control)'!$F:$F,0))</f>
        <v>#N/A</v>
      </c>
      <c r="H19" s="46">
        <f>INDEX('[3]Balance(Stock Control)'!$AK:$AK,MATCH(C19,'[3]Balance(Stock Control)'!$E:$E,0))</f>
        <v>10</v>
      </c>
      <c r="I19" s="20" t="e">
        <f>INDEX('[4]Balance (Stock Control)'!$AJ:$AJ,MATCH(C19,'[4]Balance (Stock Control)'!$G:$G,0))</f>
        <v>#N/A</v>
      </c>
      <c r="J19" s="20" t="e">
        <f>INDEX('[5]Balance(Stock Control)'!$AM:$AM,MATCH(C19,'[5]Balance(Stock Control)'!$E:$E,0))</f>
        <v>#N/A</v>
      </c>
      <c r="K19" s="20"/>
      <c r="L19" s="52"/>
      <c r="M19" s="52">
        <v>33588.323999999993</v>
      </c>
      <c r="N19" s="52">
        <f t="shared" si="0"/>
        <v>33588.323999999993</v>
      </c>
      <c r="O19" s="52" t="s">
        <v>95</v>
      </c>
      <c r="P19" s="20" t="s">
        <v>81</v>
      </c>
      <c r="Q19" s="20" t="s">
        <v>79</v>
      </c>
      <c r="R19" s="20" t="s">
        <v>39</v>
      </c>
      <c r="S19" s="21"/>
      <c r="T19" s="12"/>
    </row>
    <row r="20" spans="1:20" s="78" customFormat="1" ht="26.25" customHeight="1" x14ac:dyDescent="0.25">
      <c r="A20" s="72">
        <v>9</v>
      </c>
      <c r="B20" s="73" t="s">
        <v>55</v>
      </c>
      <c r="C20" s="73">
        <v>14566413</v>
      </c>
      <c r="D20" s="74"/>
      <c r="E20" s="72">
        <v>2</v>
      </c>
      <c r="F20" s="72">
        <f>INDEX('[1]Balance(Stock Control)'!$AL:$AL,MATCH(C20,'[1]Balance(Stock Control)'!$F:$F,0))</f>
        <v>5</v>
      </c>
      <c r="G20" s="72" t="e">
        <f>INDEX('[2]Balance (Stock Control)'!$AJ:$AJ,MATCH(C20,'[2]Balance (Stock Control)'!$F:$F,0))</f>
        <v>#N/A</v>
      </c>
      <c r="H20" s="72" t="e">
        <f>INDEX('[3]Balance(Stock Control)'!$AK:$AK,MATCH(C20,'[3]Balance(Stock Control)'!$E:$E,0))</f>
        <v>#N/A</v>
      </c>
      <c r="I20" s="72" t="e">
        <f>INDEX('[4]Balance (Stock Control)'!$AJ:$AJ,MATCH(C20,'[4]Balance (Stock Control)'!$G:$G,0))</f>
        <v>#N/A</v>
      </c>
      <c r="J20" s="72" t="e">
        <f>INDEX('[5]Balance(Stock Control)'!$AM:$AM,MATCH(C20,'[5]Balance(Stock Control)'!$E:$E,0))</f>
        <v>#N/A</v>
      </c>
      <c r="K20" s="72"/>
      <c r="L20" s="75"/>
      <c r="M20" s="75">
        <v>0</v>
      </c>
      <c r="N20" s="75">
        <f t="shared" si="0"/>
        <v>0</v>
      </c>
      <c r="O20" s="75" t="s">
        <v>96</v>
      </c>
      <c r="P20" s="72" t="s">
        <v>70</v>
      </c>
      <c r="Q20" s="72" t="s">
        <v>79</v>
      </c>
      <c r="R20" s="72" t="s">
        <v>97</v>
      </c>
      <c r="S20" s="76"/>
      <c r="T20" s="77"/>
    </row>
    <row r="21" spans="1:20" ht="26.25" customHeight="1" x14ac:dyDescent="0.25">
      <c r="A21" s="56">
        <v>10</v>
      </c>
      <c r="B21" s="26" t="s">
        <v>57</v>
      </c>
      <c r="C21" s="26" t="s">
        <v>84</v>
      </c>
      <c r="D21" s="26">
        <v>14566423</v>
      </c>
      <c r="E21" s="20">
        <v>3</v>
      </c>
      <c r="F21" s="20" t="e">
        <f>INDEX('[1]Balance(Stock Control)'!$AL:$AL,MATCH(C21,'[1]Balance(Stock Control)'!$F:$F,0))</f>
        <v>#N/A</v>
      </c>
      <c r="G21" s="20" t="e">
        <f>INDEX('[2]Balance (Stock Control)'!$AJ:$AJ,MATCH(C21,'[2]Balance (Stock Control)'!$F:$F,0))</f>
        <v>#N/A</v>
      </c>
      <c r="H21" s="46">
        <v>13</v>
      </c>
      <c r="I21" s="20" t="e">
        <f>INDEX('[4]Balance (Stock Control)'!$AJ:$AJ,MATCH(C21,'[4]Balance (Stock Control)'!$G:$G,0))</f>
        <v>#N/A</v>
      </c>
      <c r="J21" s="20" t="e">
        <f>INDEX('[5]Balance(Stock Control)'!$AM:$AM,MATCH(C21,'[5]Balance(Stock Control)'!$E:$E,0))</f>
        <v>#N/A</v>
      </c>
      <c r="K21" s="20"/>
      <c r="L21" s="52"/>
      <c r="M21" s="52">
        <v>77073</v>
      </c>
      <c r="N21" s="52">
        <f t="shared" si="0"/>
        <v>231219</v>
      </c>
      <c r="O21" s="52" t="s">
        <v>95</v>
      </c>
      <c r="P21" s="20" t="s">
        <v>85</v>
      </c>
      <c r="Q21" s="20" t="s">
        <v>79</v>
      </c>
      <c r="R21" s="20" t="s">
        <v>58</v>
      </c>
      <c r="S21" s="21"/>
      <c r="T21" s="12"/>
    </row>
    <row r="22" spans="1:20" ht="26.25" customHeight="1" x14ac:dyDescent="0.25">
      <c r="A22" s="56">
        <v>11</v>
      </c>
      <c r="B22" s="26" t="s">
        <v>59</v>
      </c>
      <c r="C22" s="26">
        <v>14566420</v>
      </c>
      <c r="D22" s="27"/>
      <c r="E22" s="20">
        <v>3</v>
      </c>
      <c r="F22" s="20">
        <f>INDEX('[1]Balance(Stock Control)'!$AL:$AL,MATCH(C22,'[1]Balance(Stock Control)'!$F:$F,0))</f>
        <v>0</v>
      </c>
      <c r="G22" s="20" t="e">
        <f>INDEX('[2]Balance (Stock Control)'!$AJ:$AJ,MATCH(C22,'[2]Balance (Stock Control)'!$F:$F,0))</f>
        <v>#N/A</v>
      </c>
      <c r="H22" s="46">
        <f>INDEX('[3]Balance(Stock Control)'!$AK:$AK,MATCH(C22,'[3]Balance(Stock Control)'!$E:$E,0))</f>
        <v>18</v>
      </c>
      <c r="I22" s="20" t="e">
        <f>INDEX('[4]Balance (Stock Control)'!$AJ:$AJ,MATCH(C22,'[4]Balance (Stock Control)'!$G:$G,0))</f>
        <v>#N/A</v>
      </c>
      <c r="J22" s="20" t="e">
        <f>INDEX('[5]Balance(Stock Control)'!$AM:$AM,MATCH(C22,'[5]Balance(Stock Control)'!$E:$E,0))</f>
        <v>#N/A</v>
      </c>
      <c r="K22" s="20"/>
      <c r="L22" s="52"/>
      <c r="M22" s="52">
        <v>225962.20216216214</v>
      </c>
      <c r="N22" s="52">
        <f t="shared" si="0"/>
        <v>677886.60648648639</v>
      </c>
      <c r="O22" s="52" t="s">
        <v>95</v>
      </c>
      <c r="P22" s="20" t="s">
        <v>81</v>
      </c>
      <c r="Q22" s="20" t="s">
        <v>79</v>
      </c>
      <c r="R22" s="20" t="s">
        <v>58</v>
      </c>
      <c r="S22" s="21"/>
      <c r="T22" s="12"/>
    </row>
    <row r="23" spans="1:20" ht="26.25" customHeight="1" x14ac:dyDescent="0.25">
      <c r="A23" s="56">
        <v>12</v>
      </c>
      <c r="B23" s="26" t="s">
        <v>60</v>
      </c>
      <c r="C23" s="26">
        <v>14566417</v>
      </c>
      <c r="D23" s="27"/>
      <c r="E23" s="20">
        <v>1</v>
      </c>
      <c r="F23" s="20">
        <f>INDEX('[1]Balance(Stock Control)'!$AL:$AL,MATCH(C23,'[1]Balance(Stock Control)'!$F:$F,0))</f>
        <v>0</v>
      </c>
      <c r="G23" s="20" t="e">
        <f>INDEX('[2]Balance (Stock Control)'!$AJ:$AJ,MATCH(C23,'[2]Balance (Stock Control)'!$F:$F,0))</f>
        <v>#N/A</v>
      </c>
      <c r="H23" s="46" t="e">
        <f>INDEX('[3]Balance(Stock Control)'!$AK:$AK,MATCH(C23,'[3]Balance(Stock Control)'!$E:$E,0))</f>
        <v>#N/A</v>
      </c>
      <c r="I23" s="20" t="e">
        <f>INDEX('[4]Balance (Stock Control)'!$AJ:$AJ,MATCH(C23,'[4]Balance (Stock Control)'!$G:$G,0))</f>
        <v>#N/A</v>
      </c>
      <c r="J23" s="20">
        <v>0</v>
      </c>
      <c r="K23" s="20"/>
      <c r="L23" s="52">
        <v>13000</v>
      </c>
      <c r="M23" s="52">
        <v>14300.000000000002</v>
      </c>
      <c r="N23" s="52">
        <f t="shared" si="0"/>
        <v>14300.000000000002</v>
      </c>
      <c r="O23" s="52" t="s">
        <v>95</v>
      </c>
      <c r="P23" s="20" t="s">
        <v>82</v>
      </c>
      <c r="Q23" s="20" t="s">
        <v>82</v>
      </c>
      <c r="R23" s="20" t="s">
        <v>61</v>
      </c>
      <c r="S23" s="21"/>
      <c r="T23" s="12"/>
    </row>
    <row r="24" spans="1:20" ht="26.25" customHeight="1" x14ac:dyDescent="0.25">
      <c r="A24" s="56">
        <v>13</v>
      </c>
      <c r="B24" s="26" t="s">
        <v>59</v>
      </c>
      <c r="C24" s="26">
        <v>14566427</v>
      </c>
      <c r="D24" s="27"/>
      <c r="E24" s="20">
        <v>3</v>
      </c>
      <c r="F24" s="20">
        <f>INDEX('[1]Balance(Stock Control)'!$AL:$AL,MATCH(C24,'[1]Balance(Stock Control)'!$F:$F,0))</f>
        <v>0</v>
      </c>
      <c r="G24" s="20" t="e">
        <f>INDEX('[2]Balance (Stock Control)'!$AJ:$AJ,MATCH(C24,'[2]Balance (Stock Control)'!$F:$F,0))</f>
        <v>#N/A</v>
      </c>
      <c r="H24" s="46">
        <f>INDEX('[3]Balance(Stock Control)'!$AK:$AK,MATCH(C24,'[3]Balance(Stock Control)'!$E:$E,0))</f>
        <v>0</v>
      </c>
      <c r="I24" s="20" t="e">
        <f>INDEX('[4]Balance (Stock Control)'!$AJ:$AJ,MATCH(C24,'[4]Balance (Stock Control)'!$G:$G,0))</f>
        <v>#N/A</v>
      </c>
      <c r="J24" s="20">
        <v>0</v>
      </c>
      <c r="K24" s="20"/>
      <c r="L24" s="52">
        <v>35000</v>
      </c>
      <c r="M24" s="52">
        <v>38500</v>
      </c>
      <c r="N24" s="52">
        <f t="shared" si="0"/>
        <v>115500</v>
      </c>
      <c r="O24" s="52" t="s">
        <v>95</v>
      </c>
      <c r="P24" s="20" t="s">
        <v>82</v>
      </c>
      <c r="Q24" s="20" t="s">
        <v>82</v>
      </c>
      <c r="R24" s="20" t="s">
        <v>62</v>
      </c>
      <c r="S24" s="21"/>
      <c r="T24" s="12"/>
    </row>
    <row r="25" spans="1:20" ht="27" customHeight="1" x14ac:dyDescent="0.25">
      <c r="A25" s="56">
        <v>14</v>
      </c>
      <c r="B25" s="26" t="s">
        <v>57</v>
      </c>
      <c r="C25" s="26" t="s">
        <v>86</v>
      </c>
      <c r="D25" s="27">
        <v>14566430</v>
      </c>
      <c r="E25" s="20">
        <v>3</v>
      </c>
      <c r="F25" s="20" t="e">
        <f>INDEX('[1]Balance(Stock Control)'!$AL:$AL,MATCH(C25,'[1]Balance(Stock Control)'!$F:$F,0))</f>
        <v>#N/A</v>
      </c>
      <c r="G25" s="20" t="e">
        <f>INDEX('[2]Balance (Stock Control)'!$AJ:$AJ,MATCH(C25,'[2]Balance (Stock Control)'!$F:$F,0))</f>
        <v>#N/A</v>
      </c>
      <c r="H25" s="46" t="e">
        <f>INDEX('[3]Balance(Stock Control)'!$AK:$AK,MATCH(C25,'[3]Balance(Stock Control)'!$E:$E,0))</f>
        <v>#N/A</v>
      </c>
      <c r="I25" s="20" t="e">
        <f>INDEX('[4]Balance (Stock Control)'!$AJ:$AJ,MATCH(C25,'[4]Balance (Stock Control)'!$G:$G,0))</f>
        <v>#N/A</v>
      </c>
      <c r="J25" s="20">
        <v>3</v>
      </c>
      <c r="K25" s="20"/>
      <c r="L25" s="52">
        <v>122728.32000000001</v>
      </c>
      <c r="M25" s="52">
        <v>73636.991999999998</v>
      </c>
      <c r="N25" s="52">
        <f t="shared" si="0"/>
        <v>220910.976</v>
      </c>
      <c r="O25" s="52" t="s">
        <v>95</v>
      </c>
      <c r="P25" s="20" t="s">
        <v>87</v>
      </c>
      <c r="Q25" s="20" t="s">
        <v>79</v>
      </c>
      <c r="R25" s="20" t="s">
        <v>62</v>
      </c>
      <c r="S25" s="21"/>
      <c r="T25" s="12"/>
    </row>
    <row r="26" spans="1:20" ht="26.25" customHeight="1" x14ac:dyDescent="0.25">
      <c r="A26" s="56">
        <v>15</v>
      </c>
      <c r="B26" s="26" t="s">
        <v>60</v>
      </c>
      <c r="C26" s="26">
        <v>14569232</v>
      </c>
      <c r="D26" s="27"/>
      <c r="E26" s="20">
        <v>1</v>
      </c>
      <c r="F26" s="20">
        <f>INDEX('[1]Balance(Stock Control)'!$AL:$AL,MATCH(C26,'[1]Balance(Stock Control)'!$F:$F,0))</f>
        <v>0</v>
      </c>
      <c r="G26" s="20" t="e">
        <f>INDEX('[2]Balance (Stock Control)'!$AJ:$AJ,MATCH(C26,'[2]Balance (Stock Control)'!$F:$F,0))</f>
        <v>#N/A</v>
      </c>
      <c r="H26" s="46">
        <f>INDEX('[3]Balance(Stock Control)'!$AK:$AK,MATCH(C26,'[3]Balance(Stock Control)'!$E:$E,0))</f>
        <v>8</v>
      </c>
      <c r="I26" s="20" t="e">
        <f>INDEX('[4]Balance (Stock Control)'!$AJ:$AJ,MATCH(C26,'[4]Balance (Stock Control)'!$G:$G,0))</f>
        <v>#N/A</v>
      </c>
      <c r="J26" s="20" t="e">
        <f>INDEX('[5]Balance(Stock Control)'!$AM:$AM,MATCH(C26,'[5]Balance(Stock Control)'!$E:$E,0))</f>
        <v>#N/A</v>
      </c>
      <c r="K26" s="20"/>
      <c r="L26" s="52"/>
      <c r="M26" s="52">
        <v>36815.971500000007</v>
      </c>
      <c r="N26" s="52">
        <f t="shared" si="0"/>
        <v>36815.971500000007</v>
      </c>
      <c r="O26" s="52" t="s">
        <v>95</v>
      </c>
      <c r="P26" s="20" t="s">
        <v>81</v>
      </c>
      <c r="Q26" s="20" t="s">
        <v>79</v>
      </c>
      <c r="R26" s="20" t="s">
        <v>63</v>
      </c>
      <c r="S26" s="21"/>
      <c r="T26" s="12"/>
    </row>
    <row r="27" spans="1:20" ht="26.25" customHeight="1" x14ac:dyDescent="0.25">
      <c r="A27" s="56">
        <v>16</v>
      </c>
      <c r="B27" s="26" t="s">
        <v>64</v>
      </c>
      <c r="C27" s="26">
        <v>14570933</v>
      </c>
      <c r="D27" s="27"/>
      <c r="E27" s="20">
        <v>1</v>
      </c>
      <c r="F27" s="20" t="e">
        <f>INDEX('[1]Balance(Stock Control)'!$AL:$AL,MATCH(C27,'[1]Balance(Stock Control)'!$F:$F,0))</f>
        <v>#N/A</v>
      </c>
      <c r="G27" s="20" t="e">
        <f>INDEX('[2]Balance (Stock Control)'!$AJ:$AJ,MATCH(C27,'[2]Balance (Stock Control)'!$F:$F,0))</f>
        <v>#N/A</v>
      </c>
      <c r="H27" s="46">
        <f>INDEX('[3]Balance(Stock Control)'!$AK:$AK,MATCH(C27,'[3]Balance(Stock Control)'!$E:$E,0))</f>
        <v>8</v>
      </c>
      <c r="I27" s="20" t="e">
        <f>INDEX('[4]Balance (Stock Control)'!$AJ:$AJ,MATCH(C27,'[4]Balance (Stock Control)'!$G:$G,0))</f>
        <v>#N/A</v>
      </c>
      <c r="J27" s="20" t="e">
        <f>INDEX('[5]Balance(Stock Control)'!$AM:$AM,MATCH(C27,'[5]Balance(Stock Control)'!$E:$E,0))</f>
        <v>#N/A</v>
      </c>
      <c r="K27" s="20"/>
      <c r="L27" s="52"/>
      <c r="M27" s="52">
        <v>493466.86238532118</v>
      </c>
      <c r="N27" s="52">
        <f t="shared" si="0"/>
        <v>493466.86238532118</v>
      </c>
      <c r="O27" s="52" t="s">
        <v>95</v>
      </c>
      <c r="P27" s="20" t="s">
        <v>81</v>
      </c>
      <c r="Q27" s="20" t="s">
        <v>79</v>
      </c>
      <c r="R27" s="20" t="s">
        <v>65</v>
      </c>
      <c r="S27" s="21"/>
      <c r="T27" s="12"/>
    </row>
    <row r="28" spans="1:20" s="71" customFormat="1" ht="26.25" customHeight="1" x14ac:dyDescent="0.25">
      <c r="A28" s="20">
        <v>17</v>
      </c>
      <c r="B28" s="26" t="s">
        <v>33</v>
      </c>
      <c r="C28" s="26">
        <v>14737947</v>
      </c>
      <c r="D28" s="27">
        <v>14667679</v>
      </c>
      <c r="E28" s="20">
        <v>1</v>
      </c>
      <c r="F28" s="20" t="e">
        <f>INDEX('[1]Balance(Stock Control)'!$AL:$AL,MATCH(C28,'[1]Balance(Stock Control)'!$F:$F,0))</f>
        <v>#N/A</v>
      </c>
      <c r="G28" s="20" t="e">
        <f>INDEX('[2]Balance (Stock Control)'!$AJ:$AJ,MATCH(C28,'[2]Balance (Stock Control)'!$F:$F,0))</f>
        <v>#N/A</v>
      </c>
      <c r="H28" s="20">
        <v>13</v>
      </c>
      <c r="I28" s="20" t="e">
        <f>INDEX('[4]Balance (Stock Control)'!$AJ:$AJ,MATCH(C28,'[4]Balance (Stock Control)'!$G:$G,0))</f>
        <v>#N/A</v>
      </c>
      <c r="J28" s="20" t="e">
        <f>INDEX('[5]Balance(Stock Control)'!$AM:$AM,MATCH(C28,'[5]Balance(Stock Control)'!$E:$E,0))</f>
        <v>#N/A</v>
      </c>
      <c r="K28" s="20"/>
      <c r="L28" s="52"/>
      <c r="M28" s="52">
        <v>1998540.7926605502</v>
      </c>
      <c r="N28" s="52">
        <f t="shared" si="0"/>
        <v>1998540.7926605502</v>
      </c>
      <c r="O28" s="52" t="s">
        <v>95</v>
      </c>
      <c r="P28" s="20" t="s">
        <v>81</v>
      </c>
      <c r="Q28" s="20" t="s">
        <v>79</v>
      </c>
      <c r="R28" s="20" t="s">
        <v>66</v>
      </c>
      <c r="S28" s="21"/>
      <c r="T28" s="70"/>
    </row>
    <row r="29" spans="1:20" s="71" customFormat="1" ht="26.25" customHeight="1" x14ac:dyDescent="0.25">
      <c r="A29" s="20">
        <v>18</v>
      </c>
      <c r="B29" s="26" t="s">
        <v>67</v>
      </c>
      <c r="C29" s="26" t="s">
        <v>94</v>
      </c>
      <c r="D29" s="26">
        <v>14532419</v>
      </c>
      <c r="E29" s="20">
        <v>1</v>
      </c>
      <c r="F29" s="20" t="e">
        <f>INDEX('[1]Balance(Stock Control)'!$AL:$AL,MATCH(C29,'[1]Balance(Stock Control)'!$F:$F,0))</f>
        <v>#N/A</v>
      </c>
      <c r="G29" s="20" t="e">
        <f>INDEX('[2]Balance (Stock Control)'!$AJ:$AJ,MATCH(C29,'[2]Balance (Stock Control)'!$F:$F,0))</f>
        <v>#N/A</v>
      </c>
      <c r="H29" s="20">
        <v>0</v>
      </c>
      <c r="I29" s="20" t="e">
        <f>INDEX('[4]Balance (Stock Control)'!$AJ:$AJ,MATCH(C29,'[4]Balance (Stock Control)'!$G:$G,0))</f>
        <v>#N/A</v>
      </c>
      <c r="J29" s="20">
        <v>2</v>
      </c>
      <c r="K29" s="20"/>
      <c r="L29" s="52">
        <v>2091702.8632499997</v>
      </c>
      <c r="M29" s="52">
        <v>485000</v>
      </c>
      <c r="N29" s="52">
        <f t="shared" si="0"/>
        <v>485000</v>
      </c>
      <c r="O29" s="52" t="s">
        <v>95</v>
      </c>
      <c r="P29" s="20" t="s">
        <v>87</v>
      </c>
      <c r="Q29" s="20" t="s">
        <v>79</v>
      </c>
      <c r="R29" s="20"/>
      <c r="S29" s="21"/>
      <c r="T29" s="70"/>
    </row>
    <row r="30" spans="1:20" ht="26.25" customHeight="1" x14ac:dyDescent="0.25">
      <c r="A30" s="56">
        <v>19</v>
      </c>
      <c r="B30" s="26" t="s">
        <v>52</v>
      </c>
      <c r="C30" s="26">
        <v>990519</v>
      </c>
      <c r="D30" s="27">
        <v>60110000</v>
      </c>
      <c r="E30" s="20">
        <v>16</v>
      </c>
      <c r="F30" s="20">
        <f>INDEX('[1]Balance(Stock Control)'!$AL:$AL,MATCH(C30,'[1]Balance(Stock Control)'!$F:$F,0))</f>
        <v>1</v>
      </c>
      <c r="G30" s="20" t="e">
        <f>INDEX('[2]Balance (Stock Control)'!$AJ:$AJ,MATCH(C30,'[2]Balance (Stock Control)'!$F:$F,0))</f>
        <v>#N/A</v>
      </c>
      <c r="H30" s="46">
        <v>28</v>
      </c>
      <c r="I30" s="20">
        <f>INDEX('[4]Balance (Stock Control)'!$AJ:$AJ,MATCH(C30,'[4]Balance (Stock Control)'!$G:$G,0))</f>
        <v>2</v>
      </c>
      <c r="J30" s="20" t="e">
        <f>INDEX('[5]Balance(Stock Control)'!$AM:$AM,MATCH(C30,'[5]Balance(Stock Control)'!$E:$E,0))</f>
        <v>#N/A</v>
      </c>
      <c r="K30" s="20"/>
      <c r="L30" s="52"/>
      <c r="M30" s="52">
        <v>11351.34</v>
      </c>
      <c r="N30" s="52">
        <f t="shared" si="0"/>
        <v>181621.44</v>
      </c>
      <c r="O30" s="52" t="s">
        <v>95</v>
      </c>
      <c r="P30" s="20" t="s">
        <v>81</v>
      </c>
      <c r="Q30" s="20" t="s">
        <v>79</v>
      </c>
      <c r="R30" s="20" t="s">
        <v>68</v>
      </c>
      <c r="S30" s="21"/>
      <c r="T30" s="12"/>
    </row>
    <row r="31" spans="1:20" ht="26.25" customHeight="1" x14ac:dyDescent="0.25">
      <c r="A31" s="38"/>
      <c r="B31" s="39"/>
      <c r="C31" s="39"/>
      <c r="D31" s="40"/>
      <c r="E31" s="41"/>
      <c r="F31" s="41"/>
      <c r="G31" s="41"/>
      <c r="H31" s="47"/>
      <c r="I31" s="41"/>
      <c r="J31" s="41"/>
      <c r="K31" s="41"/>
      <c r="L31" s="53"/>
      <c r="M31" s="52" t="s">
        <v>89</v>
      </c>
      <c r="N31" s="52">
        <f>SUM(N12:N30)</f>
        <v>7048599.1637185961</v>
      </c>
      <c r="O31" s="53"/>
      <c r="P31" s="41"/>
      <c r="Q31" s="41"/>
      <c r="R31" s="41"/>
      <c r="S31" s="21"/>
      <c r="T31" s="12"/>
    </row>
    <row r="32" spans="1:20" s="12" customFormat="1" ht="32.25" customHeight="1" x14ac:dyDescent="0.25">
      <c r="A32" s="68" t="s">
        <v>69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</row>
    <row r="33" spans="2:3" x14ac:dyDescent="0.25">
      <c r="C33" s="28" t="s">
        <v>28</v>
      </c>
    </row>
    <row r="34" spans="2:3" x14ac:dyDescent="0.25">
      <c r="B34" s="42" t="s">
        <v>90</v>
      </c>
      <c r="C34" s="43">
        <v>45108</v>
      </c>
    </row>
    <row r="35" spans="2:3" x14ac:dyDescent="0.25">
      <c r="B35" s="42" t="s">
        <v>91</v>
      </c>
      <c r="C35" s="43">
        <v>45111</v>
      </c>
    </row>
    <row r="36" spans="2:3" x14ac:dyDescent="0.25">
      <c r="B36" s="42" t="s">
        <v>92</v>
      </c>
      <c r="C36" s="44"/>
    </row>
    <row r="37" spans="2:3" x14ac:dyDescent="0.25">
      <c r="B37" t="s">
        <v>28</v>
      </c>
    </row>
    <row r="41" spans="2:3" x14ac:dyDescent="0.25">
      <c r="B41" t="s">
        <v>28</v>
      </c>
    </row>
  </sheetData>
  <autoFilter ref="A11:T37"/>
  <mergeCells count="3">
    <mergeCell ref="E1:R1"/>
    <mergeCell ref="E2:R2"/>
    <mergeCell ref="A32:R32"/>
  </mergeCells>
  <pageMargins left="0.7" right="0.7" top="0.75" bottom="0.75" header="0.3" footer="0.3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62" t="s">
        <v>15</v>
      </c>
      <c r="B1" s="62" t="s">
        <v>16</v>
      </c>
      <c r="C1" s="62" t="s">
        <v>3</v>
      </c>
      <c r="D1" s="62" t="s">
        <v>17</v>
      </c>
      <c r="E1" s="62" t="s">
        <v>18</v>
      </c>
      <c r="F1" s="62" t="s">
        <v>19</v>
      </c>
      <c r="G1" s="62" t="s">
        <v>20</v>
      </c>
      <c r="H1" s="62" t="s">
        <v>21</v>
      </c>
      <c r="I1" s="62" t="s">
        <v>9</v>
      </c>
    </row>
    <row r="2" spans="1:9" x14ac:dyDescent="0.25">
      <c r="A2" s="62"/>
      <c r="B2" s="62"/>
      <c r="C2" s="62"/>
      <c r="D2" s="62"/>
      <c r="E2" s="62"/>
      <c r="F2" s="62"/>
      <c r="G2" s="62"/>
      <c r="H2" s="62"/>
      <c r="I2" s="62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200-2023060069</vt:lpstr>
      <vt:lpstr>Component Repair Recommenda </vt:lpstr>
      <vt:lpstr>200-2023060069 (Quo)</vt:lpstr>
      <vt:lpstr>CCO (2)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2023-07-10T09:29:34Z</dcterms:modified>
</cp:coreProperties>
</file>