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MP\Apr'23~Mar'24\Update Local purchase request form\"/>
    </mc:Choice>
  </mc:AlternateContent>
  <bookViews>
    <workbookView xWindow="0" yWindow="0" windowWidth="20490" windowHeight="7755" activeTab="5"/>
  </bookViews>
  <sheets>
    <sheet name="120" sheetId="1" r:id="rId1"/>
    <sheet name="121" sheetId="3" r:id="rId2"/>
    <sheet name="122" sheetId="4" r:id="rId3"/>
    <sheet name="123" sheetId="5" r:id="rId4"/>
    <sheet name="124" sheetId="6" r:id="rId5"/>
    <sheet name="125" sheetId="7" r:id="rId6"/>
    <sheet name="126" sheetId="8" r:id="rId7"/>
    <sheet name="Sheet2" sheetId="2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8" l="1"/>
  <c r="O11" i="8" s="1"/>
  <c r="L5" i="8"/>
  <c r="L11" i="8" s="1"/>
  <c r="I5" i="8"/>
  <c r="I11" i="8" s="1"/>
  <c r="L7" i="7" l="1"/>
  <c r="L6" i="7"/>
  <c r="O6" i="7"/>
  <c r="O7" i="7"/>
  <c r="L5" i="7" l="1"/>
  <c r="L11" i="7" l="1"/>
  <c r="O11" i="7"/>
  <c r="I5" i="7"/>
  <c r="I11" i="7" s="1"/>
  <c r="O5" i="6" l="1"/>
  <c r="O11" i="6" l="1"/>
  <c r="L5" i="6"/>
  <c r="L11" i="6" s="1"/>
  <c r="I5" i="6"/>
  <c r="I11" i="6" s="1"/>
  <c r="O5" i="5" l="1"/>
  <c r="O11" i="5" s="1"/>
  <c r="L5" i="5"/>
  <c r="I5" i="5"/>
  <c r="L11" i="5" l="1"/>
  <c r="I11" i="5"/>
  <c r="L6" i="4"/>
  <c r="L5" i="4"/>
  <c r="L11" i="4" s="1"/>
  <c r="O6" i="4"/>
  <c r="I6" i="4"/>
  <c r="O5" i="4"/>
  <c r="I5" i="4"/>
  <c r="I11" i="4" s="1"/>
  <c r="O11" i="4" l="1"/>
  <c r="O6" i="3"/>
  <c r="L6" i="3"/>
  <c r="I6" i="3"/>
  <c r="O5" i="3"/>
  <c r="O11" i="3" s="1"/>
  <c r="L5" i="3"/>
  <c r="I5" i="3"/>
  <c r="I11" i="3" s="1"/>
  <c r="F11" i="2"/>
  <c r="E11" i="2"/>
  <c r="I6" i="1"/>
  <c r="I5" i="1"/>
  <c r="O6" i="1"/>
  <c r="L6" i="1"/>
  <c r="L11" i="1" s="1"/>
  <c r="O5" i="1"/>
  <c r="L5" i="1"/>
  <c r="L11" i="3" l="1"/>
  <c r="O11" i="1"/>
  <c r="I11" i="1"/>
</calcChain>
</file>

<file path=xl/sharedStrings.xml><?xml version="1.0" encoding="utf-8"?>
<sst xmlns="http://schemas.openxmlformats.org/spreadsheetml/2006/main" count="232" uniqueCount="64">
  <si>
    <t>LOCAL INVENTORY PURCHASE REQUEST FORM</t>
  </si>
  <si>
    <r>
      <t xml:space="preserve">               Supplier - A 
Name </t>
    </r>
    <r>
      <rPr>
        <sz val="12"/>
        <color theme="1"/>
        <rFont val="Times New Roman"/>
        <family val="1"/>
      </rPr>
      <t>…A NAGE GYI (Diesel Machine and Heavy Machineary Spare Part)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                                                    Address </t>
    </r>
    <r>
      <rPr>
        <sz val="12"/>
        <color theme="1"/>
        <rFont val="Times New Roman"/>
        <family val="1"/>
      </rPr>
      <t>…ROOM (Ka/40), NO(5/6), MARKET ROUND STREET, BA YINT NAUNG MARKET, MA YAN GONE, YANGON.</t>
    </r>
  </si>
  <si>
    <r>
      <t xml:space="preserve">               Supplier - B 
Name </t>
    </r>
    <r>
      <rPr>
        <sz val="12"/>
        <color theme="1"/>
        <rFont val="Times New Roman"/>
        <family val="1"/>
      </rPr>
      <t>…………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</si>
  <si>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</si>
  <si>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</si>
  <si>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</si>
  <si>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</si>
  <si>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</si>
  <si>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</si>
  <si>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</si>
  <si>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</si>
  <si>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</si>
  <si>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</si>
  <si>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ME210</t>
  </si>
  <si>
    <t>No stock</t>
  </si>
  <si>
    <t>Total Amount</t>
  </si>
  <si>
    <t>Remark</t>
  </si>
  <si>
    <t>02-CE3-PRT-FRM-003-01</t>
  </si>
  <si>
    <t>Boom Cylinder Seal Kit</t>
  </si>
  <si>
    <t>TPJ221-86D-100000-X-CEIII</t>
  </si>
  <si>
    <t>Arm Cylinder Seal Kit</t>
  </si>
  <si>
    <t>TPJ221-86D-300000-X(NG)-CEIII</t>
  </si>
  <si>
    <r>
      <t xml:space="preserve">
BU Name         :   …CE3 BU………………………….
Proposal No.    :   ………120……………….
Proposal Date  :   ……5.12.2023……………………….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KHD Customer</t>
    </r>
  </si>
  <si>
    <t>KHD Customer - U MG MG, CPO/CE3/KDE/2023/12/0012 (Boom 2 Kit and Arm 1 Kit)
Inventory Stock (Arm 1 Kit)</t>
  </si>
  <si>
    <t xml:space="preserve">Bucket Link Dust Seal (80*90*4) for ME210 </t>
  </si>
  <si>
    <t xml:space="preserve">  07145-10070(L)</t>
  </si>
  <si>
    <t>ME315</t>
  </si>
  <si>
    <t>Center joint seal kit for ME315</t>
  </si>
  <si>
    <t xml:space="preserve">  ME315CJS-NG</t>
  </si>
  <si>
    <t>No.1) Reprocess Machine- 0000246, Mandalay Yard   
No.2) ME315 Warranty SR No-665E30EWNN000154 - MR -0003</t>
  </si>
  <si>
    <r>
      <t xml:space="preserve">
BU Name         :   …CE3 BU………………
Proposal No.    :   ………121……………….
Proposal Date  :   ……5.12.2023…………...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Service Department</t>
    </r>
  </si>
  <si>
    <r>
      <t xml:space="preserve">
BU Name         :   …CE3 BU………………
Proposal No.    :   ………122……………….
Proposal Date  :   ……6.12.2023…………...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Common Purpose (CE2)</t>
    </r>
  </si>
  <si>
    <t>Fuel filter for ML50</t>
  </si>
  <si>
    <t>612600081334-CEIII</t>
  </si>
  <si>
    <t>ML50</t>
  </si>
  <si>
    <t>Water separator for ML30,ML50 and MC10</t>
  </si>
  <si>
    <t>612600081335-CEIII</t>
  </si>
  <si>
    <t>BCE-PRT-PO-23120001, UNIT/FOC/COP/2023/22/011 , 500 Hr Filter , KHIN HLA MYAING,DAW
Machine Model ; MNK957, Srno : 20462</t>
  </si>
  <si>
    <r>
      <t xml:space="preserve">
BU Name         :   …CE3 BU………………
Proposal No.    :   ………123……………….
Proposal Date  :   ……16.12.2023…………...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Order</t>
    </r>
  </si>
  <si>
    <t>Inventory Order</t>
  </si>
  <si>
    <r>
      <t xml:space="preserve">               Supplier - B 
Name</t>
    </r>
    <r>
      <rPr>
        <sz val="12"/>
        <color theme="1"/>
        <rFont val="Times New Roman"/>
        <family val="1"/>
      </rPr>
      <t>……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</si>
  <si>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Hydraulic Pilot Filter For ME315/ME375/ME140</t>
  </si>
  <si>
    <t>J213-84C-011000(L)</t>
  </si>
  <si>
    <r>
      <t xml:space="preserve">                Supplier - C
Name …Shwe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Ta Pay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09408602399,68432761</t>
    </r>
    <r>
      <rPr>
        <sz val="12"/>
        <color theme="1"/>
        <rFont val="Times New Roman"/>
        <family val="1"/>
      </rPr>
      <t>..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</si>
  <si>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r>
      <t xml:space="preserve">
BU Name         :   …CE3 BU………………
Proposal No.    :   ………124……………….
Proposal Date  :   ……22.12.2023…………...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TCL Customer Order</t>
    </r>
  </si>
  <si>
    <t>Recoil Spring Ass'y for ME315</t>
  </si>
  <si>
    <t>J233-44B-120000</t>
  </si>
  <si>
    <t>TCL-PO-CE3-018-12-2023, Customer Name- U Nyi Mein</t>
  </si>
  <si>
    <r>
      <t xml:space="preserve">
BU Name         :   …CE3 BU………………
Proposal No.    :   ………125……………….
Proposal Date  :   ……28.12.2023…………...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YGN Customer Order</t>
    </r>
  </si>
  <si>
    <t>ML30</t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</si>
  <si>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</si>
  <si>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CPO-CE3-YGN-2023-12-0014, Customer Name-GLOBAL EARTH</t>
  </si>
  <si>
    <t>Belt Tensioner for DH17</t>
  </si>
  <si>
    <t>DH17</t>
  </si>
  <si>
    <t>Lever Cable for ML30</t>
  </si>
  <si>
    <t>ZL30GⅡ-03203-CEIII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</si>
  <si>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Ngwe La Thar</t>
    </r>
    <r>
      <rPr>
        <sz val="12"/>
        <color theme="1"/>
        <rFont val="Times New Roman"/>
        <family val="1"/>
      </rPr>
      <t>……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01-682393, 01-686367, 01-528687
Address..Ka-36 No(4+5), Bayint Naung Market ,Yangon</t>
    </r>
  </si>
  <si>
    <t>Fan Belt(13*1330) for ML30</t>
  </si>
  <si>
    <t>Oil Filter Element</t>
  </si>
  <si>
    <t>13055724-CEIII</t>
  </si>
  <si>
    <t>SDLG</t>
  </si>
  <si>
    <r>
      <t xml:space="preserve">
BU Name         :   …CE3 BU………………
Proposal No.    :   ………126……………….
Proposal Date  :   ……28.12.2023…………...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YGN Customer Order</t>
    </r>
  </si>
  <si>
    <r>
      <t xml:space="preserve">               Supplier - A
Name: Zwe
                                                    Contact No.09 450159886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1, No (18), Aung Yadanar Road, No (2) Quarter, Mayan Gone Township, Yangon</t>
    </r>
  </si>
  <si>
    <t>612600061332-CEIII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</si>
</sst>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3" fillId="0" borderId="13" xfId="0" applyFont="1" applyBorder="1" applyProtection="1">
      <protection locked="0"/>
    </xf>
    <xf numFmtId="0" fontId="5" fillId="0" borderId="2" xfId="0" applyFont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  <xf numFmtId="43" fontId="5" fillId="0" borderId="4" xfId="1" applyFont="1" applyBorder="1" applyAlignment="1" applyProtection="1">
      <alignment horizontal="center" vertical="center"/>
      <protection locked="0"/>
    </xf>
    <xf numFmtId="0" fontId="3" fillId="0" borderId="5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3" fillId="0" borderId="2" xfId="0" applyFont="1" applyBorder="1" applyProtection="1">
      <protection locked="0"/>
    </xf>
    <xf numFmtId="0" fontId="3" fillId="0" borderId="6" xfId="0" applyFont="1" applyBorder="1" applyProtection="1">
      <protection locked="0"/>
    </xf>
    <xf numFmtId="164" fontId="5" fillId="0" borderId="17" xfId="1" applyNumberFormat="1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wrapText="1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6" xfId="2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1" fontId="3" fillId="0" borderId="10" xfId="0" applyNumberFormat="1" applyFont="1" applyBorder="1" applyAlignment="1" applyProtection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10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1.25" customHeight="1" x14ac:dyDescent="0.3">
      <c r="B2" s="2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226.5" customHeight="1" thickBot="1" x14ac:dyDescent="0.3">
      <c r="B3" s="37" t="s">
        <v>22</v>
      </c>
      <c r="C3" s="37"/>
      <c r="D3" s="37"/>
      <c r="E3" s="37"/>
      <c r="G3" s="38" t="s">
        <v>1</v>
      </c>
      <c r="H3" s="38"/>
      <c r="I3" s="38"/>
      <c r="J3" s="37" t="s">
        <v>2</v>
      </c>
      <c r="K3" s="37"/>
      <c r="L3" s="37"/>
      <c r="M3" s="37" t="s">
        <v>3</v>
      </c>
      <c r="N3" s="37"/>
      <c r="O3" s="37"/>
    </row>
    <row r="4" spans="2:15" s="8" customFormat="1" ht="16.5" thickBot="1" x14ac:dyDescent="0.3">
      <c r="B4" s="3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3" t="s">
        <v>9</v>
      </c>
      <c r="H4" s="4" t="s">
        <v>10</v>
      </c>
      <c r="I4" s="5" t="s">
        <v>11</v>
      </c>
      <c r="J4" s="6" t="s">
        <v>9</v>
      </c>
      <c r="K4" s="4" t="s">
        <v>10</v>
      </c>
      <c r="L4" s="7" t="s">
        <v>11</v>
      </c>
      <c r="M4" s="3" t="s">
        <v>9</v>
      </c>
      <c r="N4" s="4" t="s">
        <v>10</v>
      </c>
      <c r="O4" s="5" t="s">
        <v>11</v>
      </c>
    </row>
    <row r="5" spans="2:15" ht="24" customHeight="1" x14ac:dyDescent="0.25">
      <c r="B5" s="9">
        <v>1</v>
      </c>
      <c r="C5" s="10" t="s">
        <v>12</v>
      </c>
      <c r="D5" s="10" t="s">
        <v>13</v>
      </c>
      <c r="E5" s="15" t="s">
        <v>18</v>
      </c>
      <c r="F5" s="16" t="s">
        <v>19</v>
      </c>
      <c r="G5" s="17">
        <v>0</v>
      </c>
      <c r="H5" s="13" t="s">
        <v>14</v>
      </c>
      <c r="I5" s="14" t="e">
        <f t="shared" ref="I5:I6" si="0">G5*H5</f>
        <v>#VALUE!</v>
      </c>
      <c r="J5" s="9">
        <v>2</v>
      </c>
      <c r="K5" s="13">
        <v>35.22</v>
      </c>
      <c r="L5" s="14">
        <f>J5*K5</f>
        <v>70.44</v>
      </c>
      <c r="M5" s="9">
        <v>0</v>
      </c>
      <c r="N5" s="13" t="s">
        <v>14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12</v>
      </c>
      <c r="D6" s="10" t="s">
        <v>13</v>
      </c>
      <c r="E6" s="15" t="s">
        <v>20</v>
      </c>
      <c r="F6" s="16" t="s">
        <v>21</v>
      </c>
      <c r="G6" s="17">
        <v>0</v>
      </c>
      <c r="H6" s="13" t="s">
        <v>14</v>
      </c>
      <c r="I6" s="14" t="e">
        <f t="shared" si="0"/>
        <v>#VALUE!</v>
      </c>
      <c r="J6" s="9">
        <v>2</v>
      </c>
      <c r="K6" s="13">
        <v>39.534999999999997</v>
      </c>
      <c r="L6" s="14">
        <f>J6*K6</f>
        <v>79.069999999999993</v>
      </c>
      <c r="M6" s="9">
        <v>0</v>
      </c>
      <c r="N6" s="13" t="s">
        <v>14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15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>
        <f>L5+L6</f>
        <v>149.51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16</v>
      </c>
      <c r="C13" s="41"/>
      <c r="D13" s="44" t="s">
        <v>23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17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7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E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1.25" customHeight="1" x14ac:dyDescent="0.3">
      <c r="B2" s="2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226.5" customHeight="1" thickBot="1" x14ac:dyDescent="0.3">
      <c r="B3" s="37" t="s">
        <v>30</v>
      </c>
      <c r="C3" s="37"/>
      <c r="D3" s="37"/>
      <c r="E3" s="37"/>
      <c r="G3" s="38" t="s">
        <v>1</v>
      </c>
      <c r="H3" s="38"/>
      <c r="I3" s="38"/>
      <c r="J3" s="37" t="s">
        <v>2</v>
      </c>
      <c r="K3" s="37"/>
      <c r="L3" s="37"/>
      <c r="M3" s="37" t="s">
        <v>3</v>
      </c>
      <c r="N3" s="37"/>
      <c r="O3" s="37"/>
    </row>
    <row r="4" spans="2:15" s="8" customFormat="1" ht="16.5" thickBot="1" x14ac:dyDescent="0.3">
      <c r="B4" s="3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3" t="s">
        <v>9</v>
      </c>
      <c r="H4" s="4" t="s">
        <v>10</v>
      </c>
      <c r="I4" s="5" t="s">
        <v>11</v>
      </c>
      <c r="J4" s="6" t="s">
        <v>9</v>
      </c>
      <c r="K4" s="4" t="s">
        <v>10</v>
      </c>
      <c r="L4" s="7" t="s">
        <v>11</v>
      </c>
      <c r="M4" s="3" t="s">
        <v>9</v>
      </c>
      <c r="N4" s="4" t="s">
        <v>10</v>
      </c>
      <c r="O4" s="5" t="s">
        <v>11</v>
      </c>
    </row>
    <row r="5" spans="2:15" ht="24" customHeight="1" x14ac:dyDescent="0.25">
      <c r="B5" s="9">
        <v>1</v>
      </c>
      <c r="C5" s="10" t="s">
        <v>12</v>
      </c>
      <c r="D5" s="10" t="s">
        <v>13</v>
      </c>
      <c r="E5" s="18" t="s">
        <v>24</v>
      </c>
      <c r="F5" s="16" t="s">
        <v>25</v>
      </c>
      <c r="G5" s="17">
        <v>0</v>
      </c>
      <c r="H5" s="13" t="s">
        <v>14</v>
      </c>
      <c r="I5" s="14" t="e">
        <f t="shared" ref="I5:I6" si="0">G5*H5</f>
        <v>#VALUE!</v>
      </c>
      <c r="J5" s="9">
        <v>8</v>
      </c>
      <c r="K5" s="31">
        <v>1.26</v>
      </c>
      <c r="L5" s="14">
        <f>J5*K5</f>
        <v>10.08</v>
      </c>
      <c r="M5" s="9">
        <v>0</v>
      </c>
      <c r="N5" s="13" t="s">
        <v>14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12</v>
      </c>
      <c r="D6" s="10" t="s">
        <v>26</v>
      </c>
      <c r="E6" s="18" t="s">
        <v>27</v>
      </c>
      <c r="F6" s="16" t="s">
        <v>28</v>
      </c>
      <c r="G6" s="17">
        <v>0</v>
      </c>
      <c r="H6" s="13" t="s">
        <v>14</v>
      </c>
      <c r="I6" s="14" t="e">
        <f t="shared" si="0"/>
        <v>#VALUE!</v>
      </c>
      <c r="J6" s="9">
        <v>1</v>
      </c>
      <c r="K6" s="31">
        <v>6.79</v>
      </c>
      <c r="L6" s="14">
        <f>J6*K6</f>
        <v>6.79</v>
      </c>
      <c r="M6" s="9">
        <v>0</v>
      </c>
      <c r="N6" s="13" t="s">
        <v>14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8"/>
      <c r="F7" s="16"/>
      <c r="G7" s="17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15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>
        <f>L5+L6</f>
        <v>16.87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16</v>
      </c>
      <c r="C13" s="41"/>
      <c r="D13" s="44" t="s">
        <v>29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17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E24" sqref="E24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1.25" customHeight="1" x14ac:dyDescent="0.3">
      <c r="B2" s="2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226.5" customHeight="1" thickBot="1" x14ac:dyDescent="0.3">
      <c r="B3" s="37" t="s">
        <v>31</v>
      </c>
      <c r="C3" s="37"/>
      <c r="D3" s="37"/>
      <c r="E3" s="37"/>
      <c r="G3" s="38" t="s">
        <v>1</v>
      </c>
      <c r="H3" s="38"/>
      <c r="I3" s="38"/>
      <c r="J3" s="37" t="s">
        <v>2</v>
      </c>
      <c r="K3" s="37"/>
      <c r="L3" s="37"/>
      <c r="M3" s="37" t="s">
        <v>3</v>
      </c>
      <c r="N3" s="37"/>
      <c r="O3" s="37"/>
    </row>
    <row r="4" spans="2:15" s="8" customFormat="1" ht="16.5" thickBot="1" x14ac:dyDescent="0.3">
      <c r="B4" s="3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3" t="s">
        <v>9</v>
      </c>
      <c r="H4" s="4" t="s">
        <v>10</v>
      </c>
      <c r="I4" s="5" t="s">
        <v>11</v>
      </c>
      <c r="J4" s="6" t="s">
        <v>9</v>
      </c>
      <c r="K4" s="4" t="s">
        <v>10</v>
      </c>
      <c r="L4" s="7" t="s">
        <v>11</v>
      </c>
      <c r="M4" s="3" t="s">
        <v>9</v>
      </c>
      <c r="N4" s="4" t="s">
        <v>10</v>
      </c>
      <c r="O4" s="5" t="s">
        <v>11</v>
      </c>
    </row>
    <row r="5" spans="2:15" ht="24" customHeight="1" x14ac:dyDescent="0.25">
      <c r="B5" s="9">
        <v>1</v>
      </c>
      <c r="C5" s="10" t="s">
        <v>12</v>
      </c>
      <c r="D5" s="10" t="s">
        <v>34</v>
      </c>
      <c r="E5" s="18" t="s">
        <v>32</v>
      </c>
      <c r="F5" s="16" t="s">
        <v>33</v>
      </c>
      <c r="G5" s="17">
        <v>0</v>
      </c>
      <c r="H5" s="13" t="s">
        <v>14</v>
      </c>
      <c r="I5" s="14" t="e">
        <f t="shared" ref="I5:I6" si="0">G5*H5</f>
        <v>#VALUE!</v>
      </c>
      <c r="J5" s="17">
        <v>0</v>
      </c>
      <c r="K5" s="13" t="s">
        <v>14</v>
      </c>
      <c r="L5" s="14" t="e">
        <f t="shared" ref="L5:L6" si="1">J5*K5</f>
        <v>#VALUE!</v>
      </c>
      <c r="M5" s="9">
        <v>4</v>
      </c>
      <c r="N5" s="13">
        <v>29000</v>
      </c>
      <c r="O5" s="14">
        <f>M5*N5</f>
        <v>116000</v>
      </c>
    </row>
    <row r="6" spans="2:15" ht="24" customHeight="1" x14ac:dyDescent="0.25">
      <c r="B6" s="9">
        <v>2</v>
      </c>
      <c r="C6" s="10" t="s">
        <v>12</v>
      </c>
      <c r="D6" s="10" t="s">
        <v>34</v>
      </c>
      <c r="E6" s="18" t="s">
        <v>35</v>
      </c>
      <c r="F6" s="16" t="s">
        <v>36</v>
      </c>
      <c r="G6" s="17">
        <v>0</v>
      </c>
      <c r="H6" s="13" t="s">
        <v>14</v>
      </c>
      <c r="I6" s="14" t="e">
        <f t="shared" si="0"/>
        <v>#VALUE!</v>
      </c>
      <c r="J6" s="17">
        <v>0</v>
      </c>
      <c r="K6" s="13" t="s">
        <v>14</v>
      </c>
      <c r="L6" s="14" t="e">
        <f t="shared" si="1"/>
        <v>#VALUE!</v>
      </c>
      <c r="M6" s="9">
        <v>2</v>
      </c>
      <c r="N6" s="13">
        <v>48000</v>
      </c>
      <c r="O6" s="14">
        <f>M6*N6</f>
        <v>96000</v>
      </c>
    </row>
    <row r="7" spans="2:15" ht="24" customHeight="1" x14ac:dyDescent="0.25">
      <c r="B7" s="9"/>
      <c r="C7" s="10"/>
      <c r="D7" s="10"/>
      <c r="E7" s="18"/>
      <c r="F7" s="16"/>
      <c r="G7" s="17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15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 t="e">
        <f>L5+L6</f>
        <v>#VALUE!</v>
      </c>
      <c r="M11" s="26"/>
      <c r="N11" s="27"/>
      <c r="O11" s="28">
        <f>O5+O6+O7</f>
        <v>212000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16</v>
      </c>
      <c r="C13" s="41"/>
      <c r="D13" s="44" t="s">
        <v>37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17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1.25" customHeight="1" x14ac:dyDescent="0.3">
      <c r="B2" s="2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226.5" customHeight="1" thickBot="1" x14ac:dyDescent="0.3">
      <c r="B3" s="37" t="s">
        <v>38</v>
      </c>
      <c r="C3" s="37"/>
      <c r="D3" s="37"/>
      <c r="E3" s="37"/>
      <c r="G3" s="38" t="s">
        <v>1</v>
      </c>
      <c r="H3" s="38"/>
      <c r="I3" s="38"/>
      <c r="J3" s="37" t="s">
        <v>40</v>
      </c>
      <c r="K3" s="37"/>
      <c r="L3" s="37"/>
      <c r="M3" s="37" t="s">
        <v>43</v>
      </c>
      <c r="N3" s="37"/>
      <c r="O3" s="37"/>
    </row>
    <row r="4" spans="2:15" s="8" customFormat="1" ht="16.5" thickBot="1" x14ac:dyDescent="0.3">
      <c r="B4" s="3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3" t="s">
        <v>9</v>
      </c>
      <c r="H4" s="4" t="s">
        <v>10</v>
      </c>
      <c r="I4" s="5" t="s">
        <v>11</v>
      </c>
      <c r="J4" s="6" t="s">
        <v>9</v>
      </c>
      <c r="K4" s="4" t="s">
        <v>10</v>
      </c>
      <c r="L4" s="7" t="s">
        <v>11</v>
      </c>
      <c r="M4" s="3" t="s">
        <v>9</v>
      </c>
      <c r="N4" s="4" t="s">
        <v>10</v>
      </c>
      <c r="O4" s="5" t="s">
        <v>11</v>
      </c>
    </row>
    <row r="5" spans="2:15" ht="31.5" x14ac:dyDescent="0.25">
      <c r="B5" s="9">
        <v>1</v>
      </c>
      <c r="C5" s="10" t="s">
        <v>12</v>
      </c>
      <c r="D5" s="10" t="s">
        <v>26</v>
      </c>
      <c r="E5" s="32" t="s">
        <v>41</v>
      </c>
      <c r="F5" s="16" t="s">
        <v>42</v>
      </c>
      <c r="G5" s="17">
        <v>0</v>
      </c>
      <c r="H5" s="13" t="s">
        <v>14</v>
      </c>
      <c r="I5" s="14" t="e">
        <f t="shared" ref="I5" si="0">G5*H5</f>
        <v>#VALUE!</v>
      </c>
      <c r="J5" s="17">
        <v>0</v>
      </c>
      <c r="K5" s="13" t="s">
        <v>14</v>
      </c>
      <c r="L5" s="14" t="e">
        <f t="shared" ref="L5" si="1">J5*K5</f>
        <v>#VALUE!</v>
      </c>
      <c r="M5" s="9">
        <v>5</v>
      </c>
      <c r="N5" s="13">
        <v>53000</v>
      </c>
      <c r="O5" s="14">
        <f>M5*N5</f>
        <v>265000</v>
      </c>
    </row>
    <row r="6" spans="2:15" ht="24" customHeight="1" x14ac:dyDescent="0.25">
      <c r="B6" s="9"/>
      <c r="C6" s="10"/>
      <c r="D6" s="10"/>
      <c r="E6" s="18"/>
      <c r="F6" s="16"/>
      <c r="G6" s="17"/>
      <c r="H6" s="13"/>
      <c r="I6" s="14"/>
      <c r="J6" s="17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8"/>
      <c r="F7" s="16"/>
      <c r="G7" s="17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15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25" t="e">
        <f>L5+L6</f>
        <v>#VALUE!</v>
      </c>
      <c r="M11" s="26"/>
      <c r="N11" s="27"/>
      <c r="O11" s="28">
        <f>O5+O6+O7</f>
        <v>265000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16</v>
      </c>
      <c r="C13" s="41"/>
      <c r="D13" s="44" t="s">
        <v>39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17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D1" zoomScaleNormal="100" workbookViewId="0">
      <selection activeCell="E20" sqref="E20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1.25" customHeight="1" x14ac:dyDescent="0.3">
      <c r="B2" s="2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226.5" customHeight="1" thickBot="1" x14ac:dyDescent="0.3">
      <c r="B3" s="37" t="s">
        <v>44</v>
      </c>
      <c r="C3" s="37"/>
      <c r="D3" s="37"/>
      <c r="E3" s="37"/>
      <c r="G3" s="38" t="s">
        <v>1</v>
      </c>
      <c r="H3" s="38"/>
      <c r="I3" s="38"/>
      <c r="J3" s="37" t="s">
        <v>40</v>
      </c>
      <c r="K3" s="37"/>
      <c r="L3" s="37"/>
      <c r="M3" s="37" t="s">
        <v>43</v>
      </c>
      <c r="N3" s="37"/>
      <c r="O3" s="37"/>
    </row>
    <row r="4" spans="2:15" s="8" customFormat="1" ht="16.5" thickBot="1" x14ac:dyDescent="0.3">
      <c r="B4" s="3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3" t="s">
        <v>9</v>
      </c>
      <c r="H4" s="4" t="s">
        <v>10</v>
      </c>
      <c r="I4" s="5" t="s">
        <v>11</v>
      </c>
      <c r="J4" s="6" t="s">
        <v>9</v>
      </c>
      <c r="K4" s="4" t="s">
        <v>10</v>
      </c>
      <c r="L4" s="7" t="s">
        <v>11</v>
      </c>
      <c r="M4" s="3" t="s">
        <v>9</v>
      </c>
      <c r="N4" s="4" t="s">
        <v>10</v>
      </c>
      <c r="O4" s="5" t="s">
        <v>11</v>
      </c>
    </row>
    <row r="5" spans="2:15" ht="28.5" customHeight="1" x14ac:dyDescent="0.25">
      <c r="B5" s="9">
        <v>1</v>
      </c>
      <c r="C5" s="10" t="s">
        <v>12</v>
      </c>
      <c r="D5" s="10" t="s">
        <v>26</v>
      </c>
      <c r="E5" s="10" t="s">
        <v>45</v>
      </c>
      <c r="F5" s="16" t="s">
        <v>46</v>
      </c>
      <c r="G5" s="16">
        <v>0</v>
      </c>
      <c r="H5" s="16" t="s">
        <v>14</v>
      </c>
      <c r="I5" s="16" t="e">
        <f t="shared" ref="I5" si="0">G5*H5</f>
        <v>#VALUE!</v>
      </c>
      <c r="J5" s="16">
        <v>2</v>
      </c>
      <c r="K5" s="33">
        <v>504.7</v>
      </c>
      <c r="L5" s="33">
        <f t="shared" ref="L5" si="1">J5*K5</f>
        <v>1009.4</v>
      </c>
      <c r="M5" s="16">
        <v>0</v>
      </c>
      <c r="N5" s="16" t="s">
        <v>14</v>
      </c>
      <c r="O5" s="16" t="e">
        <f t="shared" ref="O5" si="2">M5*N5</f>
        <v>#VALUE!</v>
      </c>
    </row>
    <row r="6" spans="2:15" ht="24" customHeight="1" x14ac:dyDescent="0.25">
      <c r="B6" s="9"/>
      <c r="C6" s="10"/>
      <c r="D6" s="10"/>
      <c r="E6" s="18"/>
      <c r="F6" s="16"/>
      <c r="G6" s="17"/>
      <c r="H6" s="13"/>
      <c r="I6" s="14"/>
      <c r="J6" s="17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8"/>
      <c r="F7" s="16"/>
      <c r="G7" s="17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15</v>
      </c>
      <c r="C11" s="40"/>
      <c r="D11" s="40"/>
      <c r="E11" s="40"/>
      <c r="F11" s="41"/>
      <c r="G11" s="20"/>
      <c r="H11" s="21"/>
      <c r="I11" s="22" t="e">
        <f>I5+I6+I7</f>
        <v>#VALUE!</v>
      </c>
      <c r="J11" s="23"/>
      <c r="K11" s="24"/>
      <c r="L11" s="34">
        <f>L5+L6</f>
        <v>1009.4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16</v>
      </c>
      <c r="C13" s="41"/>
      <c r="D13" s="44" t="s">
        <v>47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17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topLeftCell="A4" zoomScaleNormal="100" workbookViewId="0">
      <selection activeCell="F7" sqref="F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1.25" customHeight="1" x14ac:dyDescent="0.3">
      <c r="B2" s="2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226.5" customHeight="1" thickBot="1" x14ac:dyDescent="0.3">
      <c r="B3" s="37" t="s">
        <v>48</v>
      </c>
      <c r="C3" s="37"/>
      <c r="D3" s="37"/>
      <c r="E3" s="37"/>
      <c r="G3" s="37" t="s">
        <v>50</v>
      </c>
      <c r="H3" s="37"/>
      <c r="I3" s="37"/>
      <c r="J3" s="37" t="s">
        <v>56</v>
      </c>
      <c r="K3" s="37"/>
      <c r="L3" s="37"/>
      <c r="M3" s="37" t="s">
        <v>43</v>
      </c>
      <c r="N3" s="37"/>
      <c r="O3" s="37"/>
    </row>
    <row r="4" spans="2:15" s="8" customFormat="1" ht="16.5" thickBot="1" x14ac:dyDescent="0.3">
      <c r="B4" s="3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3" t="s">
        <v>9</v>
      </c>
      <c r="H4" s="4" t="s">
        <v>10</v>
      </c>
      <c r="I4" s="5" t="s">
        <v>11</v>
      </c>
      <c r="J4" s="6" t="s">
        <v>9</v>
      </c>
      <c r="K4" s="4" t="s">
        <v>10</v>
      </c>
      <c r="L4" s="7" t="s">
        <v>11</v>
      </c>
      <c r="M4" s="3" t="s">
        <v>9</v>
      </c>
      <c r="N4" s="4" t="s">
        <v>10</v>
      </c>
      <c r="O4" s="5" t="s">
        <v>11</v>
      </c>
    </row>
    <row r="5" spans="2:15" ht="28.5" customHeight="1" x14ac:dyDescent="0.25">
      <c r="B5" s="9">
        <v>1</v>
      </c>
      <c r="C5" s="10" t="s">
        <v>12</v>
      </c>
      <c r="D5" s="10" t="s">
        <v>53</v>
      </c>
      <c r="E5" s="10" t="s">
        <v>52</v>
      </c>
      <c r="F5" s="48" t="s">
        <v>63</v>
      </c>
      <c r="G5" s="16">
        <v>2</v>
      </c>
      <c r="H5" s="16">
        <v>165000</v>
      </c>
      <c r="I5" s="16">
        <f t="shared" ref="I5" si="0">G5*H5</f>
        <v>330000</v>
      </c>
      <c r="J5" s="16">
        <v>0</v>
      </c>
      <c r="K5" s="16" t="s">
        <v>14</v>
      </c>
      <c r="L5" s="16" t="e">
        <f t="shared" ref="L5:L7" si="1">J5*K5</f>
        <v>#VALUE!</v>
      </c>
      <c r="M5" s="16">
        <v>0</v>
      </c>
      <c r="N5" s="16" t="s">
        <v>14</v>
      </c>
      <c r="O5" s="16"/>
    </row>
    <row r="6" spans="2:15" ht="24" customHeight="1" x14ac:dyDescent="0.25">
      <c r="B6" s="9">
        <v>2</v>
      </c>
      <c r="C6" s="10" t="s">
        <v>12</v>
      </c>
      <c r="D6" s="10" t="s">
        <v>49</v>
      </c>
      <c r="E6" s="10" t="s">
        <v>54</v>
      </c>
      <c r="F6" s="16" t="s">
        <v>55</v>
      </c>
      <c r="G6" s="16">
        <v>0</v>
      </c>
      <c r="H6" s="16" t="s">
        <v>14</v>
      </c>
      <c r="I6" s="16"/>
      <c r="J6" s="16">
        <v>0</v>
      </c>
      <c r="K6" s="16" t="s">
        <v>14</v>
      </c>
      <c r="L6" s="16" t="e">
        <f t="shared" si="1"/>
        <v>#VALUE!</v>
      </c>
      <c r="M6" s="9">
        <v>1</v>
      </c>
      <c r="N6" s="13">
        <v>60000</v>
      </c>
      <c r="O6" s="16">
        <f t="shared" ref="O6:O7" si="2">M6*N6</f>
        <v>60000</v>
      </c>
    </row>
    <row r="7" spans="2:15" ht="24" customHeight="1" x14ac:dyDescent="0.25">
      <c r="B7" s="9">
        <v>3</v>
      </c>
      <c r="C7" s="10" t="s">
        <v>12</v>
      </c>
      <c r="D7" s="10" t="s">
        <v>49</v>
      </c>
      <c r="E7" s="10" t="s">
        <v>57</v>
      </c>
      <c r="F7" s="16">
        <v>13023543</v>
      </c>
      <c r="G7" s="16">
        <v>0</v>
      </c>
      <c r="H7" s="16" t="s">
        <v>14</v>
      </c>
      <c r="I7" s="16"/>
      <c r="J7" s="16">
        <v>0</v>
      </c>
      <c r="K7" s="16" t="s">
        <v>14</v>
      </c>
      <c r="L7" s="16" t="e">
        <f t="shared" si="1"/>
        <v>#VALUE!</v>
      </c>
      <c r="M7" s="9">
        <v>4</v>
      </c>
      <c r="N7" s="13">
        <v>15000</v>
      </c>
      <c r="O7" s="16">
        <f t="shared" si="2"/>
        <v>60000</v>
      </c>
    </row>
    <row r="8" spans="2:15" ht="24" customHeight="1" x14ac:dyDescent="0.25">
      <c r="B8" s="9"/>
      <c r="C8" s="10"/>
      <c r="D8" s="10"/>
      <c r="E8" s="15"/>
      <c r="F8" s="16"/>
      <c r="G8" s="16"/>
      <c r="H8" s="16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15</v>
      </c>
      <c r="C11" s="40"/>
      <c r="D11" s="40"/>
      <c r="E11" s="40"/>
      <c r="F11" s="41"/>
      <c r="G11" s="20"/>
      <c r="H11" s="21"/>
      <c r="I11" s="22">
        <f>I5+I6+I7</f>
        <v>330000</v>
      </c>
      <c r="J11" s="23"/>
      <c r="K11" s="24"/>
      <c r="L11" s="34" t="e">
        <f>L5+L6</f>
        <v>#VALUE!</v>
      </c>
      <c r="M11" s="26"/>
      <c r="N11" s="27"/>
      <c r="O11" s="28">
        <f>O5+O6+O7</f>
        <v>120000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16</v>
      </c>
      <c r="C13" s="41"/>
      <c r="D13" s="44" t="s">
        <v>51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17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E1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1.25" customHeight="1" x14ac:dyDescent="0.3">
      <c r="B2" s="2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226.5" customHeight="1" thickBot="1" x14ac:dyDescent="0.3">
      <c r="B3" s="37" t="s">
        <v>61</v>
      </c>
      <c r="C3" s="37"/>
      <c r="D3" s="37"/>
      <c r="E3" s="37"/>
      <c r="G3" s="37" t="s">
        <v>62</v>
      </c>
      <c r="H3" s="37"/>
      <c r="I3" s="37"/>
      <c r="J3" s="37" t="s">
        <v>56</v>
      </c>
      <c r="K3" s="37"/>
      <c r="L3" s="37"/>
      <c r="M3" s="37" t="s">
        <v>43</v>
      </c>
      <c r="N3" s="37"/>
      <c r="O3" s="37"/>
    </row>
    <row r="4" spans="2:15" s="8" customFormat="1" ht="16.5" thickBot="1" x14ac:dyDescent="0.3">
      <c r="B4" s="3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3" t="s">
        <v>9</v>
      </c>
      <c r="H4" s="4" t="s">
        <v>10</v>
      </c>
      <c r="I4" s="5" t="s">
        <v>11</v>
      </c>
      <c r="J4" s="6" t="s">
        <v>9</v>
      </c>
      <c r="K4" s="4" t="s">
        <v>10</v>
      </c>
      <c r="L4" s="7" t="s">
        <v>11</v>
      </c>
      <c r="M4" s="3" t="s">
        <v>9</v>
      </c>
      <c r="N4" s="4" t="s">
        <v>10</v>
      </c>
      <c r="O4" s="5" t="s">
        <v>11</v>
      </c>
    </row>
    <row r="5" spans="2:15" ht="28.5" customHeight="1" x14ac:dyDescent="0.25">
      <c r="B5" s="9">
        <v>1</v>
      </c>
      <c r="C5" s="10" t="s">
        <v>12</v>
      </c>
      <c r="D5" s="10" t="s">
        <v>60</v>
      </c>
      <c r="E5" s="10" t="s">
        <v>58</v>
      </c>
      <c r="F5" s="16" t="s">
        <v>59</v>
      </c>
      <c r="G5" s="16">
        <v>8</v>
      </c>
      <c r="H5" s="16">
        <v>45000</v>
      </c>
      <c r="I5" s="16">
        <f t="shared" ref="I5" si="0">G5*H5</f>
        <v>360000</v>
      </c>
      <c r="J5" s="16">
        <v>0</v>
      </c>
      <c r="K5" s="16" t="s">
        <v>14</v>
      </c>
      <c r="L5" s="16" t="e">
        <f t="shared" ref="L5" si="1">J5*K5</f>
        <v>#VALUE!</v>
      </c>
      <c r="M5" s="16">
        <v>0</v>
      </c>
      <c r="N5" s="16" t="s">
        <v>14</v>
      </c>
      <c r="O5" s="16" t="e">
        <f t="shared" ref="O5" si="2">M5*N5</f>
        <v>#VALUE!</v>
      </c>
    </row>
    <row r="6" spans="2:15" ht="24" customHeight="1" x14ac:dyDescent="0.25">
      <c r="B6" s="9"/>
      <c r="C6" s="10"/>
      <c r="D6" s="10"/>
      <c r="E6" s="10"/>
      <c r="F6" s="16"/>
      <c r="G6" s="16"/>
      <c r="H6" s="16"/>
      <c r="I6" s="16"/>
      <c r="J6" s="16"/>
      <c r="K6" s="16"/>
      <c r="L6" s="16"/>
      <c r="M6" s="9"/>
      <c r="N6" s="13"/>
      <c r="O6" s="16"/>
    </row>
    <row r="7" spans="2:15" ht="24" customHeight="1" x14ac:dyDescent="0.25">
      <c r="B7" s="9"/>
      <c r="C7" s="10"/>
      <c r="D7" s="10"/>
      <c r="E7" s="10"/>
      <c r="F7" s="16"/>
      <c r="G7" s="16"/>
      <c r="H7" s="16"/>
      <c r="I7" s="16"/>
      <c r="J7" s="16"/>
      <c r="K7" s="16"/>
      <c r="L7" s="16"/>
      <c r="M7" s="9"/>
      <c r="N7" s="13"/>
      <c r="O7" s="16"/>
    </row>
    <row r="8" spans="2:15" ht="24" customHeight="1" x14ac:dyDescent="0.25">
      <c r="B8" s="9"/>
      <c r="C8" s="10"/>
      <c r="D8" s="10"/>
      <c r="E8" s="15"/>
      <c r="F8" s="16"/>
      <c r="G8" s="16"/>
      <c r="H8" s="16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15</v>
      </c>
      <c r="C11" s="40"/>
      <c r="D11" s="40"/>
      <c r="E11" s="40"/>
      <c r="F11" s="41"/>
      <c r="G11" s="20"/>
      <c r="H11" s="21"/>
      <c r="I11" s="22">
        <f>I5+I6+I7</f>
        <v>360000</v>
      </c>
      <c r="J11" s="23"/>
      <c r="K11" s="24"/>
      <c r="L11" s="34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16</v>
      </c>
      <c r="C13" s="41"/>
      <c r="D13" s="44" t="s">
        <v>51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17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9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F11"/>
  <sheetViews>
    <sheetView workbookViewId="0">
      <selection activeCell="E18" sqref="E18"/>
    </sheetView>
  </sheetViews>
  <sheetFormatPr defaultRowHeight="15" x14ac:dyDescent="0.25"/>
  <sheetData>
    <row r="9" spans="5:6" x14ac:dyDescent="0.25">
      <c r="E9">
        <v>150.32</v>
      </c>
    </row>
    <row r="10" spans="5:6" x14ac:dyDescent="0.25">
      <c r="E10">
        <v>149.51</v>
      </c>
    </row>
    <row r="11" spans="5:6" x14ac:dyDescent="0.25">
      <c r="E11">
        <f>E9-E10</f>
        <v>0.81000000000000227</v>
      </c>
      <c r="F11">
        <f>E11/2</f>
        <v>0.40500000000000114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120</vt:lpstr>
      <vt:lpstr>121</vt:lpstr>
      <vt:lpstr>122</vt:lpstr>
      <vt:lpstr>123</vt:lpstr>
      <vt:lpstr>124</vt:lpstr>
      <vt:lpstr>125</vt:lpstr>
      <vt:lpstr>126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2023-12-06T05:10:05Z</cp:lastPrinted>
  <dcterms:created xsi:type="dcterms:W3CDTF">2023-12-05T02:51:54Z</dcterms:created>
  <dcterms:modified xsi:type="dcterms:W3CDTF">2023-12-29T08:55:10Z</dcterms:modified>
</cp:coreProperties>
</file>