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855" activeTab="2"/>
  </bookViews>
  <sheets>
    <sheet name="11.3.2022" sheetId="1" r:id="rId1"/>
    <sheet name="11.3.2022 (Quo)" sheetId="2" r:id="rId2"/>
    <sheet name="CCO 13.11.2023" sheetId="3" r:id="rId3"/>
  </sheets>
  <externalReferences>
    <externalReference r:id="rId4"/>
    <externalReference r:id="rId5"/>
  </externalReferences>
  <definedNames>
    <definedName name="_xlnm._FilterDatabase" localSheetId="0" hidden="1">'11.3.2022'!$A$12:$G$12</definedName>
    <definedName name="_xlnm._FilterDatabase" localSheetId="1" hidden="1">'11.3.2022 (Quo)'!$A$12:$Q$12</definedName>
    <definedName name="_xlnm._FilterDatabase" localSheetId="2" hidden="1">'CCO 13.11.2023'!$A$12:$R$171</definedName>
  </definedNames>
  <calcPr calcId="152511"/>
</workbook>
</file>

<file path=xl/calcChain.xml><?xml version="1.0" encoding="utf-8"?>
<calcChain xmlns="http://schemas.openxmlformats.org/spreadsheetml/2006/main">
  <c r="L170" i="3" l="1"/>
  <c r="M170" i="3" s="1"/>
  <c r="G170" i="3"/>
  <c r="F170" i="3"/>
  <c r="L169" i="3"/>
  <c r="M169" i="3" s="1"/>
  <c r="G169" i="3"/>
  <c r="F169" i="3"/>
  <c r="L168" i="3"/>
  <c r="M168" i="3" s="1"/>
  <c r="G168" i="3"/>
  <c r="F168" i="3"/>
  <c r="L167" i="3"/>
  <c r="M167" i="3" s="1"/>
  <c r="G167" i="3"/>
  <c r="F167" i="3"/>
  <c r="M166" i="3"/>
  <c r="G166" i="3"/>
  <c r="F166" i="3"/>
  <c r="J165" i="3"/>
  <c r="L165" i="3" s="1"/>
  <c r="M165" i="3" s="1"/>
  <c r="G165" i="3"/>
  <c r="F165" i="3"/>
  <c r="M164" i="3"/>
  <c r="G164" i="3"/>
  <c r="F164" i="3"/>
  <c r="M163" i="3"/>
  <c r="G163" i="3"/>
  <c r="F163" i="3"/>
  <c r="M162" i="3"/>
  <c r="L162" i="3"/>
  <c r="G162" i="3"/>
  <c r="F162" i="3"/>
  <c r="M161" i="3"/>
  <c r="G161" i="3"/>
  <c r="F161" i="3"/>
  <c r="L160" i="3"/>
  <c r="M160" i="3" s="1"/>
  <c r="G160" i="3"/>
  <c r="F160" i="3"/>
  <c r="L159" i="3"/>
  <c r="M159" i="3" s="1"/>
  <c r="G159" i="3"/>
  <c r="F159" i="3"/>
  <c r="L158" i="3"/>
  <c r="M158" i="3" s="1"/>
  <c r="G158" i="3"/>
  <c r="F158" i="3"/>
  <c r="L157" i="3"/>
  <c r="M157" i="3" s="1"/>
  <c r="J157" i="3"/>
  <c r="G157" i="3"/>
  <c r="F157" i="3"/>
  <c r="J156" i="3"/>
  <c r="L156" i="3" s="1"/>
  <c r="M156" i="3" s="1"/>
  <c r="G156" i="3"/>
  <c r="F156" i="3"/>
  <c r="J155" i="3"/>
  <c r="L155" i="3" s="1"/>
  <c r="M155" i="3" s="1"/>
  <c r="G155" i="3"/>
  <c r="F155" i="3"/>
  <c r="L154" i="3"/>
  <c r="M154" i="3" s="1"/>
  <c r="G154" i="3"/>
  <c r="F154" i="3"/>
  <c r="M153" i="3"/>
  <c r="G153" i="3"/>
  <c r="F153" i="3"/>
  <c r="M152" i="3"/>
  <c r="G152" i="3"/>
  <c r="F152" i="3"/>
  <c r="J151" i="3"/>
  <c r="L151" i="3" s="1"/>
  <c r="M151" i="3" s="1"/>
  <c r="G151" i="3"/>
  <c r="F151" i="3"/>
  <c r="M150" i="3"/>
  <c r="G150" i="3"/>
  <c r="F150" i="3"/>
  <c r="M149" i="3"/>
  <c r="G149" i="3"/>
  <c r="F149" i="3"/>
  <c r="M148" i="3"/>
  <c r="G148" i="3"/>
  <c r="F148" i="3"/>
  <c r="J147" i="3"/>
  <c r="L147" i="3" s="1"/>
  <c r="M147" i="3" s="1"/>
  <c r="G147" i="3"/>
  <c r="F147" i="3"/>
  <c r="J146" i="3"/>
  <c r="L146" i="3" s="1"/>
  <c r="M146" i="3" s="1"/>
  <c r="G146" i="3"/>
  <c r="F146" i="3"/>
  <c r="J145" i="3"/>
  <c r="L145" i="3" s="1"/>
  <c r="M145" i="3" s="1"/>
  <c r="G145" i="3"/>
  <c r="F145" i="3"/>
  <c r="J144" i="3"/>
  <c r="L144" i="3" s="1"/>
  <c r="M144" i="3" s="1"/>
  <c r="G144" i="3"/>
  <c r="F144" i="3"/>
  <c r="M143" i="3"/>
  <c r="G143" i="3"/>
  <c r="F143" i="3"/>
  <c r="J142" i="3"/>
  <c r="L142" i="3" s="1"/>
  <c r="M142" i="3" s="1"/>
  <c r="G142" i="3"/>
  <c r="F142" i="3"/>
  <c r="J141" i="3"/>
  <c r="L141" i="3" s="1"/>
  <c r="M141" i="3" s="1"/>
  <c r="G141" i="3"/>
  <c r="F141" i="3"/>
  <c r="M140" i="3"/>
  <c r="G140" i="3"/>
  <c r="F140" i="3"/>
  <c r="J139" i="3"/>
  <c r="L139" i="3" s="1"/>
  <c r="M139" i="3" s="1"/>
  <c r="G139" i="3"/>
  <c r="F139" i="3"/>
  <c r="L138" i="3"/>
  <c r="M138" i="3" s="1"/>
  <c r="G138" i="3"/>
  <c r="F138" i="3"/>
  <c r="L137" i="3"/>
  <c r="M137" i="3" s="1"/>
  <c r="G137" i="3"/>
  <c r="F137" i="3"/>
  <c r="L136" i="3"/>
  <c r="M136" i="3" s="1"/>
  <c r="G136" i="3"/>
  <c r="F136" i="3"/>
  <c r="L135" i="3"/>
  <c r="M135" i="3" s="1"/>
  <c r="G135" i="3"/>
  <c r="F135" i="3"/>
  <c r="L134" i="3"/>
  <c r="M134" i="3" s="1"/>
  <c r="G134" i="3"/>
  <c r="F134" i="3"/>
  <c r="L133" i="3"/>
  <c r="M133" i="3" s="1"/>
  <c r="G133" i="3"/>
  <c r="F133" i="3"/>
  <c r="L132" i="3"/>
  <c r="M132" i="3" s="1"/>
  <c r="J132" i="3"/>
  <c r="G132" i="3"/>
  <c r="F132" i="3"/>
  <c r="J131" i="3"/>
  <c r="L131" i="3" s="1"/>
  <c r="M131" i="3" s="1"/>
  <c r="G131" i="3"/>
  <c r="F131" i="3"/>
  <c r="L130" i="3"/>
  <c r="M130" i="3" s="1"/>
  <c r="G130" i="3"/>
  <c r="F130" i="3"/>
  <c r="M129" i="3"/>
  <c r="G129" i="3"/>
  <c r="F129" i="3"/>
  <c r="L128" i="3"/>
  <c r="M128" i="3" s="1"/>
  <c r="G128" i="3"/>
  <c r="F128" i="3"/>
  <c r="L127" i="3"/>
  <c r="M127" i="3" s="1"/>
  <c r="G127" i="3"/>
  <c r="F127" i="3"/>
  <c r="M126" i="3"/>
  <c r="G126" i="3"/>
  <c r="F126" i="3"/>
  <c r="M125" i="3"/>
  <c r="G125" i="3"/>
  <c r="F125" i="3"/>
  <c r="M124" i="3"/>
  <c r="G124" i="3"/>
  <c r="F124" i="3"/>
  <c r="L123" i="3"/>
  <c r="M123" i="3" s="1"/>
  <c r="G123" i="3"/>
  <c r="F123" i="3"/>
  <c r="M122" i="3"/>
  <c r="G122" i="3"/>
  <c r="F122" i="3"/>
  <c r="J121" i="3"/>
  <c r="L121" i="3" s="1"/>
  <c r="M121" i="3" s="1"/>
  <c r="G121" i="3"/>
  <c r="F121" i="3"/>
  <c r="L120" i="3"/>
  <c r="M120" i="3" s="1"/>
  <c r="G120" i="3"/>
  <c r="F120" i="3"/>
  <c r="M119" i="3"/>
  <c r="G119" i="3"/>
  <c r="F119" i="3"/>
  <c r="J118" i="3"/>
  <c r="L118" i="3" s="1"/>
  <c r="M118" i="3" s="1"/>
  <c r="G118" i="3"/>
  <c r="F118" i="3"/>
  <c r="M117" i="3"/>
  <c r="G117" i="3"/>
  <c r="F117" i="3"/>
  <c r="M116" i="3"/>
  <c r="G116" i="3"/>
  <c r="F116" i="3"/>
  <c r="L115" i="3"/>
  <c r="M115" i="3" s="1"/>
  <c r="G115" i="3"/>
  <c r="F115" i="3"/>
  <c r="L114" i="3"/>
  <c r="M114" i="3" s="1"/>
  <c r="G114" i="3"/>
  <c r="F114" i="3"/>
  <c r="M113" i="3"/>
  <c r="G113" i="3"/>
  <c r="F113" i="3"/>
  <c r="M112" i="3"/>
  <c r="G112" i="3"/>
  <c r="F112" i="3"/>
  <c r="M111" i="3"/>
  <c r="G111" i="3"/>
  <c r="F111" i="3"/>
  <c r="M110" i="3"/>
  <c r="G110" i="3"/>
  <c r="F110" i="3"/>
  <c r="M109" i="3"/>
  <c r="G109" i="3"/>
  <c r="F109" i="3"/>
  <c r="L108" i="3"/>
  <c r="M108" i="3" s="1"/>
  <c r="G108" i="3"/>
  <c r="F108" i="3"/>
  <c r="M107" i="3"/>
  <c r="G107" i="3"/>
  <c r="F107" i="3"/>
  <c r="M106" i="3"/>
  <c r="G106" i="3"/>
  <c r="F106" i="3"/>
  <c r="M105" i="3"/>
  <c r="G105" i="3"/>
  <c r="F105" i="3"/>
  <c r="M104" i="3"/>
  <c r="G104" i="3"/>
  <c r="F104" i="3"/>
  <c r="M103" i="3"/>
  <c r="G103" i="3"/>
  <c r="F103" i="3"/>
  <c r="L102" i="3"/>
  <c r="M102" i="3" s="1"/>
  <c r="G102" i="3"/>
  <c r="F102" i="3"/>
  <c r="L101" i="3"/>
  <c r="M101" i="3" s="1"/>
  <c r="G101" i="3"/>
  <c r="F101" i="3"/>
  <c r="L100" i="3"/>
  <c r="M100" i="3" s="1"/>
  <c r="G100" i="3"/>
  <c r="F100" i="3"/>
  <c r="J99" i="3"/>
  <c r="L99" i="3" s="1"/>
  <c r="M99" i="3" s="1"/>
  <c r="G99" i="3"/>
  <c r="F99" i="3"/>
  <c r="L98" i="3"/>
  <c r="M98" i="3" s="1"/>
  <c r="G98" i="3"/>
  <c r="F98" i="3"/>
  <c r="L97" i="3"/>
  <c r="M97" i="3" s="1"/>
  <c r="G97" i="3"/>
  <c r="F97" i="3"/>
  <c r="L96" i="3"/>
  <c r="M96" i="3" s="1"/>
  <c r="G96" i="3"/>
  <c r="F96" i="3"/>
  <c r="J95" i="3"/>
  <c r="L95" i="3" s="1"/>
  <c r="M95" i="3" s="1"/>
  <c r="G95" i="3"/>
  <c r="F95" i="3"/>
  <c r="L94" i="3"/>
  <c r="M94" i="3" s="1"/>
  <c r="J94" i="3"/>
  <c r="G94" i="3"/>
  <c r="F94" i="3"/>
  <c r="M93" i="3"/>
  <c r="G93" i="3"/>
  <c r="F93" i="3"/>
  <c r="M92" i="3"/>
  <c r="G92" i="3"/>
  <c r="F92" i="3"/>
  <c r="J91" i="3"/>
  <c r="L91" i="3" s="1"/>
  <c r="M91" i="3" s="1"/>
  <c r="G91" i="3"/>
  <c r="F91" i="3"/>
  <c r="J90" i="3"/>
  <c r="L90" i="3" s="1"/>
  <c r="M90" i="3" s="1"/>
  <c r="G90" i="3"/>
  <c r="F90" i="3"/>
  <c r="L89" i="3"/>
  <c r="M89" i="3" s="1"/>
  <c r="G89" i="3"/>
  <c r="F89" i="3"/>
  <c r="J88" i="3"/>
  <c r="L88" i="3" s="1"/>
  <c r="M88" i="3" s="1"/>
  <c r="G88" i="3"/>
  <c r="F88" i="3"/>
  <c r="L87" i="3"/>
  <c r="M87" i="3" s="1"/>
  <c r="G87" i="3"/>
  <c r="F87" i="3"/>
  <c r="M86" i="3"/>
  <c r="G86" i="3"/>
  <c r="F86" i="3"/>
  <c r="L85" i="3"/>
  <c r="M85" i="3" s="1"/>
  <c r="G85" i="3"/>
  <c r="F85" i="3"/>
  <c r="L84" i="3"/>
  <c r="M84" i="3" s="1"/>
  <c r="G84" i="3"/>
  <c r="F84" i="3"/>
  <c r="K83" i="3"/>
  <c r="L83" i="3" s="1"/>
  <c r="M83" i="3" s="1"/>
  <c r="G83" i="3"/>
  <c r="F83" i="3"/>
  <c r="G82" i="3"/>
  <c r="F82" i="3"/>
  <c r="J81" i="3"/>
  <c r="L81" i="3" s="1"/>
  <c r="M81" i="3" s="1"/>
  <c r="G81" i="3"/>
  <c r="F81" i="3"/>
  <c r="L80" i="3"/>
  <c r="M80" i="3" s="1"/>
  <c r="G80" i="3"/>
  <c r="F80" i="3"/>
  <c r="L79" i="3"/>
  <c r="M79" i="3" s="1"/>
  <c r="G79" i="3"/>
  <c r="F79" i="3"/>
  <c r="L78" i="3"/>
  <c r="M78" i="3" s="1"/>
  <c r="G78" i="3"/>
  <c r="F78" i="3"/>
  <c r="L77" i="3"/>
  <c r="M77" i="3" s="1"/>
  <c r="G77" i="3"/>
  <c r="F77" i="3"/>
  <c r="L76" i="3"/>
  <c r="M76" i="3" s="1"/>
  <c r="G76" i="3"/>
  <c r="F76" i="3"/>
  <c r="L75" i="3"/>
  <c r="M75" i="3" s="1"/>
  <c r="G75" i="3"/>
  <c r="F75" i="3"/>
  <c r="L74" i="3"/>
  <c r="M74" i="3" s="1"/>
  <c r="G74" i="3"/>
  <c r="F74" i="3"/>
  <c r="L73" i="3"/>
  <c r="M73" i="3" s="1"/>
  <c r="G73" i="3"/>
  <c r="F73" i="3"/>
  <c r="L72" i="3"/>
  <c r="M72" i="3" s="1"/>
  <c r="G72" i="3"/>
  <c r="F72" i="3"/>
  <c r="M71" i="3"/>
  <c r="G71" i="3"/>
  <c r="F71" i="3"/>
  <c r="M70" i="3"/>
  <c r="G70" i="3"/>
  <c r="F70" i="3"/>
  <c r="M69" i="3"/>
  <c r="G69" i="3"/>
  <c r="F69" i="3"/>
  <c r="L68" i="3"/>
  <c r="M68" i="3" s="1"/>
  <c r="G68" i="3"/>
  <c r="F68" i="3"/>
  <c r="L67" i="3"/>
  <c r="M67" i="3" s="1"/>
  <c r="G67" i="3"/>
  <c r="F67" i="3"/>
  <c r="M66" i="3"/>
  <c r="G66" i="3"/>
  <c r="F66" i="3"/>
  <c r="M65" i="3"/>
  <c r="G65" i="3"/>
  <c r="F65" i="3"/>
  <c r="L64" i="3"/>
  <c r="M64" i="3" s="1"/>
  <c r="G64" i="3"/>
  <c r="F64" i="3"/>
  <c r="M63" i="3"/>
  <c r="G63" i="3"/>
  <c r="F63" i="3"/>
  <c r="M62" i="3"/>
  <c r="G62" i="3"/>
  <c r="F62" i="3"/>
  <c r="M61" i="3"/>
  <c r="G61" i="3"/>
  <c r="F61" i="3"/>
  <c r="J60" i="3"/>
  <c r="L60" i="3" s="1"/>
  <c r="M60" i="3" s="1"/>
  <c r="G60" i="3"/>
  <c r="F60" i="3"/>
  <c r="J59" i="3"/>
  <c r="L59" i="3" s="1"/>
  <c r="M59" i="3" s="1"/>
  <c r="G59" i="3"/>
  <c r="F59" i="3"/>
  <c r="M58" i="3"/>
  <c r="G58" i="3"/>
  <c r="F58" i="3"/>
  <c r="M57" i="3"/>
  <c r="G57" i="3"/>
  <c r="F57" i="3"/>
  <c r="M56" i="3"/>
  <c r="G56" i="3"/>
  <c r="F56" i="3"/>
  <c r="J55" i="3"/>
  <c r="L55" i="3" s="1"/>
  <c r="M55" i="3" s="1"/>
  <c r="G55" i="3"/>
  <c r="F55" i="3"/>
  <c r="L54" i="3"/>
  <c r="M54" i="3" s="1"/>
  <c r="G54" i="3"/>
  <c r="F54" i="3"/>
  <c r="L53" i="3"/>
  <c r="M53" i="3" s="1"/>
  <c r="G53" i="3"/>
  <c r="F53" i="3"/>
  <c r="L52" i="3"/>
  <c r="M52" i="3" s="1"/>
  <c r="G52" i="3"/>
  <c r="F52" i="3"/>
  <c r="J51" i="3"/>
  <c r="L51" i="3" s="1"/>
  <c r="M51" i="3" s="1"/>
  <c r="G51" i="3"/>
  <c r="F51" i="3"/>
  <c r="M50" i="3"/>
  <c r="G50" i="3"/>
  <c r="F50" i="3"/>
  <c r="M49" i="3"/>
  <c r="G49" i="3"/>
  <c r="F49" i="3"/>
  <c r="J48" i="3"/>
  <c r="L48" i="3" s="1"/>
  <c r="M48" i="3" s="1"/>
  <c r="G48" i="3"/>
  <c r="F48" i="3"/>
  <c r="M47" i="3"/>
  <c r="G47" i="3"/>
  <c r="F47" i="3"/>
  <c r="L46" i="3"/>
  <c r="M46" i="3" s="1"/>
  <c r="G46" i="3"/>
  <c r="F46" i="3"/>
  <c r="L45" i="3"/>
  <c r="M45" i="3" s="1"/>
  <c r="G45" i="3"/>
  <c r="F45" i="3"/>
  <c r="M44" i="3"/>
  <c r="G44" i="3"/>
  <c r="F44" i="3"/>
  <c r="L43" i="3"/>
  <c r="M43" i="3" s="1"/>
  <c r="G43" i="3"/>
  <c r="F43" i="3"/>
  <c r="L42" i="3"/>
  <c r="M42" i="3" s="1"/>
  <c r="G42" i="3"/>
  <c r="F42" i="3"/>
  <c r="L41" i="3"/>
  <c r="M41" i="3" s="1"/>
  <c r="G41" i="3"/>
  <c r="F41" i="3"/>
  <c r="M40" i="3"/>
  <c r="G40" i="3"/>
  <c r="F40" i="3"/>
  <c r="J39" i="3"/>
  <c r="L39" i="3" s="1"/>
  <c r="M39" i="3" s="1"/>
  <c r="G39" i="3"/>
  <c r="F39" i="3"/>
  <c r="M38" i="3"/>
  <c r="G38" i="3"/>
  <c r="F38" i="3"/>
  <c r="M37" i="3"/>
  <c r="G37" i="3"/>
  <c r="F37" i="3"/>
  <c r="M36" i="3"/>
  <c r="G36" i="3"/>
  <c r="F36" i="3"/>
  <c r="M171" i="3" l="1"/>
  <c r="M83" i="2" l="1"/>
  <c r="L83" i="2"/>
  <c r="K83" i="2"/>
  <c r="L72" i="2"/>
  <c r="L68" i="2" l="1"/>
  <c r="M81" i="2"/>
  <c r="L170" i="2" l="1"/>
  <c r="L169" i="2"/>
  <c r="L168" i="2"/>
  <c r="L167" i="2"/>
  <c r="L165" i="2"/>
  <c r="J165" i="2"/>
  <c r="L162" i="2"/>
  <c r="L160" i="2"/>
  <c r="L159" i="2"/>
  <c r="L158" i="2"/>
  <c r="L156" i="2"/>
  <c r="L157" i="2"/>
  <c r="J156" i="2"/>
  <c r="J157" i="2"/>
  <c r="L155" i="2"/>
  <c r="J155" i="2"/>
  <c r="L154" i="2" l="1"/>
  <c r="L151" i="2"/>
  <c r="J151" i="2"/>
  <c r="L147" i="2"/>
  <c r="L146" i="2"/>
  <c r="L145" i="2"/>
  <c r="L144" i="2"/>
  <c r="J147" i="2"/>
  <c r="J146" i="2"/>
  <c r="J145" i="2"/>
  <c r="J144" i="2"/>
  <c r="L142" i="2"/>
  <c r="L141" i="2"/>
  <c r="L139" i="2"/>
  <c r="J142" i="2"/>
  <c r="J141" i="2"/>
  <c r="J139" i="2"/>
  <c r="L136" i="2"/>
  <c r="L137" i="2"/>
  <c r="L138" i="2"/>
  <c r="L135" i="2"/>
  <c r="L134" i="2"/>
  <c r="L133" i="2"/>
  <c r="L132" i="2"/>
  <c r="L131" i="2"/>
  <c r="J132" i="2"/>
  <c r="J131" i="2"/>
  <c r="L130" i="2"/>
  <c r="L128" i="2"/>
  <c r="L127" i="2"/>
  <c r="L123" i="2"/>
  <c r="L121" i="2"/>
  <c r="J121" i="2"/>
  <c r="L120" i="2"/>
  <c r="L118" i="2"/>
  <c r="J118" i="2"/>
  <c r="L115" i="2"/>
  <c r="L114" i="2"/>
  <c r="L108" i="2"/>
  <c r="L102" i="2"/>
  <c r="L101" i="2"/>
  <c r="L100" i="2"/>
  <c r="L99" i="2"/>
  <c r="J99" i="2"/>
  <c r="L98" i="2"/>
  <c r="L97" i="2"/>
  <c r="L96" i="2"/>
  <c r="L95" i="2"/>
  <c r="L94" i="2"/>
  <c r="J95" i="2"/>
  <c r="J94" i="2"/>
  <c r="L91" i="2"/>
  <c r="L90" i="2"/>
  <c r="J91" i="2"/>
  <c r="J90" i="2"/>
  <c r="L88" i="2"/>
  <c r="J88" i="2"/>
  <c r="L89" i="2"/>
  <c r="L87" i="2"/>
  <c r="L85" i="2" l="1"/>
  <c r="L84" i="2" l="1"/>
  <c r="J81" i="2"/>
  <c r="L81" i="2" s="1"/>
  <c r="L80" i="2"/>
  <c r="L79" i="2"/>
  <c r="L78" i="2"/>
  <c r="L75" i="2"/>
  <c r="L77" i="2"/>
  <c r="L76" i="2"/>
  <c r="L74" i="2"/>
  <c r="L73" i="2"/>
  <c r="L67" i="2"/>
  <c r="L64" i="2"/>
  <c r="J60" i="2"/>
  <c r="L60" i="2" s="1"/>
  <c r="J59" i="2"/>
  <c r="L59" i="2" s="1"/>
  <c r="L55" i="2"/>
  <c r="J55" i="2"/>
  <c r="L54" i="2"/>
  <c r="L53" i="2"/>
  <c r="L52" i="2"/>
  <c r="J51" i="2"/>
  <c r="L51" i="2" s="1"/>
  <c r="L48" i="2"/>
  <c r="J48" i="2"/>
  <c r="L46" i="2"/>
  <c r="L45" i="2"/>
  <c r="L43" i="2"/>
  <c r="L42" i="2"/>
  <c r="L41" i="2"/>
  <c r="L39" i="2"/>
  <c r="J39" i="2"/>
  <c r="M37" i="2" l="1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36" i="2"/>
  <c r="M171" i="2" l="1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36" i="2"/>
  <c r="F37" i="2" l="1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36" i="2"/>
</calcChain>
</file>

<file path=xl/sharedStrings.xml><?xml version="1.0" encoding="utf-8"?>
<sst xmlns="http://schemas.openxmlformats.org/spreadsheetml/2006/main" count="1785" uniqueCount="212">
  <si>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</si>
  <si>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</si>
  <si>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</si>
  <si>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</si>
  <si>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</si>
  <si>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</si>
  <si>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</si>
  <si>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</si>
  <si>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</si>
  <si>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</si>
  <si>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</si>
  <si>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</si>
  <si>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</si>
  <si>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Start Dismounting Date</t>
  </si>
  <si>
    <t>Finish Dismounting Date</t>
  </si>
  <si>
    <t>-</t>
  </si>
  <si>
    <t>Remarks</t>
  </si>
  <si>
    <t>PR Date</t>
  </si>
  <si>
    <t>Reman</t>
  </si>
  <si>
    <t>Filter Element</t>
  </si>
  <si>
    <t>Fuel Filter</t>
  </si>
  <si>
    <t>Filter</t>
  </si>
  <si>
    <t>Strainer</t>
  </si>
  <si>
    <t>Bowl</t>
  </si>
  <si>
    <t>Battery</t>
  </si>
  <si>
    <t>Guage</t>
  </si>
  <si>
    <t>Nut</t>
  </si>
  <si>
    <t>1141-00010</t>
  </si>
  <si>
    <t>9011-21624</t>
  </si>
  <si>
    <t>8 Gal</t>
  </si>
  <si>
    <t>2 Drum</t>
  </si>
  <si>
    <t>7 Gal</t>
  </si>
  <si>
    <t>AW68</t>
  </si>
  <si>
    <t>SAE140</t>
  </si>
  <si>
    <t>Safety Filter</t>
  </si>
  <si>
    <t>O-Ring</t>
  </si>
  <si>
    <t>Engine Oil</t>
  </si>
  <si>
    <t xml:space="preserve">EC290BLCPrime </t>
  </si>
  <si>
    <t>D7E</t>
  </si>
  <si>
    <t xml:space="preserve">Damage </t>
  </si>
  <si>
    <t>1030-61460</t>
  </si>
  <si>
    <t>300-2022030018</t>
  </si>
  <si>
    <t>O-ring</t>
  </si>
  <si>
    <t>Filter element</t>
  </si>
  <si>
    <t>Air filter</t>
  </si>
  <si>
    <t>Hexagon screw</t>
  </si>
  <si>
    <t>Filter Housing</t>
  </si>
  <si>
    <t>Primary Filter</t>
  </si>
  <si>
    <t>Hydraulic oil</t>
  </si>
  <si>
    <t>Gear oil</t>
  </si>
  <si>
    <t>15W40</t>
  </si>
  <si>
    <t>N200</t>
  </si>
  <si>
    <t>25.4.2023</t>
  </si>
  <si>
    <t>PR-1</t>
  </si>
  <si>
    <t>PR-2</t>
  </si>
  <si>
    <t>Cushion</t>
  </si>
  <si>
    <t>Oil Filter</t>
  </si>
  <si>
    <t>Hose</t>
  </si>
  <si>
    <t>Fuel Hose</t>
  </si>
  <si>
    <t>Fuel Pipe</t>
  </si>
  <si>
    <t>Hose Assembly</t>
  </si>
  <si>
    <t>Gasket</t>
  </si>
  <si>
    <t>Water Separator</t>
  </si>
  <si>
    <t>Water separator</t>
  </si>
  <si>
    <t>Safety Filtere</t>
  </si>
  <si>
    <t>Air Filter</t>
  </si>
  <si>
    <t>Cooling Hose</t>
  </si>
  <si>
    <t>Hose Protection</t>
  </si>
  <si>
    <t>9443-30306</t>
  </si>
  <si>
    <t>Expension Tank</t>
  </si>
  <si>
    <t>Work Lamp</t>
  </si>
  <si>
    <t>Horn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</si>
  <si>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</si>
  <si>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</si>
  <si>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</si>
  <si>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</si>
  <si>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</si>
  <si>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</si>
  <si>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</si>
  <si>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</si>
  <si>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</si>
  <si>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</si>
  <si>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</si>
  <si>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</si>
  <si>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</si>
  <si>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</si>
  <si>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>Truck Bolts</t>
  </si>
  <si>
    <t>Truck Nut</t>
  </si>
  <si>
    <t xml:space="preserve"> Track Guard</t>
  </si>
  <si>
    <t>Hexagon Screw</t>
  </si>
  <si>
    <t>Idler</t>
  </si>
  <si>
    <t>Sealing Kit</t>
  </si>
  <si>
    <t>8048-00010</t>
  </si>
  <si>
    <t>Roller</t>
  </si>
  <si>
    <t>Hexagon bolts/Nut</t>
  </si>
  <si>
    <t>V belt</t>
  </si>
  <si>
    <t>Compressor</t>
  </si>
  <si>
    <t>Condenser</t>
  </si>
  <si>
    <t>Control</t>
  </si>
  <si>
    <t>Valve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</si>
  <si>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</si>
  <si>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</si>
  <si>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</si>
  <si>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</si>
  <si>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</si>
  <si>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</si>
  <si>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</si>
  <si>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</si>
  <si>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</si>
  <si>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</si>
  <si>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8230-27600</t>
  </si>
  <si>
    <t>handle RCV</t>
  </si>
  <si>
    <t>8230-37090</t>
  </si>
  <si>
    <t>Bellows</t>
  </si>
  <si>
    <t>Lock Pin bolt/nuts</t>
  </si>
  <si>
    <t>Ring</t>
  </si>
  <si>
    <t>Plug</t>
  </si>
  <si>
    <t>9415-21051</t>
  </si>
  <si>
    <t>shim(90mm)</t>
  </si>
  <si>
    <t xml:space="preserve">Hydraulic oil </t>
  </si>
  <si>
    <t>Gear Oil</t>
  </si>
  <si>
    <t>SAE -140</t>
  </si>
  <si>
    <t>2 Gal</t>
  </si>
  <si>
    <t>5 Gal</t>
  </si>
  <si>
    <t>Coolant</t>
  </si>
  <si>
    <t>1 Can</t>
  </si>
  <si>
    <t>Grease</t>
  </si>
  <si>
    <t>2 Can</t>
  </si>
  <si>
    <t>bajor pipe</t>
  </si>
  <si>
    <t>Bajar pipes All sizes</t>
  </si>
  <si>
    <t>6 yrd</t>
  </si>
  <si>
    <t>wire tape</t>
  </si>
  <si>
    <t>15 dz</t>
  </si>
  <si>
    <t>Door liner</t>
  </si>
  <si>
    <t>Door liner Side</t>
  </si>
  <si>
    <t>20 ft</t>
  </si>
  <si>
    <t>Mirror liner</t>
  </si>
  <si>
    <t>Door liner front</t>
  </si>
  <si>
    <t>15 ft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</si>
  <si>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</si>
  <si>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</si>
  <si>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</si>
  <si>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</si>
  <si>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</si>
  <si>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</si>
  <si>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</si>
  <si>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</si>
  <si>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</si>
  <si>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</si>
  <si>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</si>
  <si>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</si>
  <si>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</si>
  <si>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</si>
  <si>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</si>
  <si>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</si>
  <si>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</si>
  <si>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</si>
  <si>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 xml:space="preserve">Radiator </t>
  </si>
  <si>
    <t xml:space="preserve">Recoil Spring </t>
  </si>
  <si>
    <t>Colling Hose</t>
  </si>
  <si>
    <t>14.8.2023</t>
  </si>
  <si>
    <t>OEM</t>
  </si>
  <si>
    <t>Volvo</t>
  </si>
  <si>
    <t>Multi</t>
  </si>
  <si>
    <t>Local 
MMK</t>
  </si>
  <si>
    <t>Local $</t>
  </si>
  <si>
    <t>Volvo 
MMK</t>
  </si>
  <si>
    <t>Unit Price</t>
  </si>
  <si>
    <t>Total Price</t>
  </si>
  <si>
    <t>Brand</t>
  </si>
  <si>
    <t>Stock Status</t>
  </si>
  <si>
    <t>Ex Stock</t>
  </si>
  <si>
    <t>Local</t>
  </si>
  <si>
    <t>993816 N</t>
  </si>
  <si>
    <t>China</t>
  </si>
  <si>
    <t>17214676 N</t>
  </si>
  <si>
    <t>11039846 N</t>
  </si>
  <si>
    <t>14654752 N</t>
  </si>
  <si>
    <t>14629275 N</t>
  </si>
  <si>
    <t>16284724 N</t>
  </si>
  <si>
    <t>14531641 N</t>
  </si>
  <si>
    <t>14531638 N</t>
  </si>
  <si>
    <t>VOLVO CHINA</t>
  </si>
  <si>
    <t>Multiparts</t>
  </si>
  <si>
    <t>KTP-OEM</t>
  </si>
  <si>
    <t>ITR</t>
  </si>
  <si>
    <t>HS</t>
  </si>
  <si>
    <t>7H15-6261</t>
  </si>
  <si>
    <t>Sanden</t>
  </si>
  <si>
    <t>GS</t>
  </si>
  <si>
    <t>14.8.202+O+P124</t>
  </si>
  <si>
    <t>VOLVO GENUINE</t>
  </si>
  <si>
    <t>8230-27600 N</t>
  </si>
  <si>
    <t>HPAD</t>
  </si>
  <si>
    <t>JUK</t>
  </si>
  <si>
    <t>MTD 123</t>
  </si>
  <si>
    <t>adv 1010</t>
  </si>
  <si>
    <t>Matador</t>
  </si>
  <si>
    <t>Ex Stock in MAC</t>
  </si>
  <si>
    <t>14530130 N</t>
  </si>
  <si>
    <t>14506789 N</t>
  </si>
  <si>
    <t>14506786 N</t>
  </si>
  <si>
    <t>14529103N</t>
  </si>
  <si>
    <t>14524738 N</t>
  </si>
  <si>
    <t>21814758 N</t>
  </si>
  <si>
    <t>11110705 N</t>
  </si>
  <si>
    <t>Total Amount</t>
  </si>
  <si>
    <t>Inquiry Date :</t>
  </si>
  <si>
    <t>Reply Date    :</t>
  </si>
  <si>
    <t>Ex Stock Is priority sale</t>
  </si>
  <si>
    <t>Cancel</t>
  </si>
  <si>
    <t xml:space="preserve">CCO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</si>
</sst>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mbria"/>
      <family val="1"/>
      <scheme val="major"/>
    </font>
    <font>
      <sz val="11"/>
      <color indexed="8"/>
      <name val="Calibri"/>
      <family val="2"/>
    </font>
    <font>
      <sz val="12"/>
      <name val="Cambria"/>
      <family val="1"/>
      <scheme val="maj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9"/>
      <color rgb="FF002060"/>
      <name val="Tahoma"/>
      <family val="2"/>
    </font>
    <font>
      <sz val="1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43" fontId="9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2" borderId="0" xfId="0" applyFill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/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/>
    </xf>
    <xf numFmtId="0" fontId="8" fillId="0" borderId="0" xfId="0" applyFont="1"/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/>
    <xf numFmtId="1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/>
    <xf numFmtId="0" fontId="0" fillId="0" borderId="0" xfId="0" applyFont="1"/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43" fontId="0" fillId="2" borderId="1" xfId="2" applyNumberFormat="1" applyFont="1" applyFill="1" applyBorder="1" applyAlignment="1">
      <alignment horizontal="center"/>
    </xf>
    <xf numFmtId="43" fontId="0" fillId="0" borderId="1" xfId="2" applyNumberFormat="1" applyFont="1" applyBorder="1" applyAlignment="1">
      <alignment horizontal="center"/>
    </xf>
    <xf numFmtId="43" fontId="11" fillId="0" borderId="1" xfId="2" applyNumberFormat="1" applyFont="1" applyBorder="1" applyAlignment="1">
      <alignment horizontal="left" vertical="center" wrapText="1"/>
    </xf>
    <xf numFmtId="43" fontId="13" fillId="0" borderId="1" xfId="2" applyNumberFormat="1" applyFont="1" applyBorder="1" applyAlignment="1">
      <alignment horizontal="center"/>
    </xf>
    <xf numFmtId="43" fontId="0" fillId="0" borderId="0" xfId="2" applyNumberFormat="1" applyFont="1" applyAlignment="1">
      <alignment horizontal="center"/>
    </xf>
    <xf numFmtId="43" fontId="10" fillId="0" borderId="1" xfId="2" applyNumberFormat="1" applyFont="1" applyBorder="1" applyAlignment="1">
      <alignment horizontal="center" vertical="center"/>
    </xf>
    <xf numFmtId="43" fontId="1" fillId="0" borderId="1" xfId="2" applyNumberFormat="1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43" fontId="0" fillId="0" borderId="1" xfId="2" applyNumberFormat="1" applyFont="1" applyBorder="1" applyAlignment="1">
      <alignment horizontal="center"/>
    </xf>
    <xf numFmtId="0" fontId="0" fillId="0" borderId="1" xfId="0" applyBorder="1" applyAlignment="1">
      <alignment vertical="center"/>
    </xf>
    <xf numFmtId="43" fontId="0" fillId="0" borderId="1" xfId="2" applyNumberFormat="1" applyFont="1" applyBorder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0" fillId="2" borderId="1" xfId="2" applyNumberFormat="1" applyFont="1" applyFill="1" applyBorder="1" applyAlignment="1">
      <alignment horizontal="center" vertical="center"/>
    </xf>
    <xf numFmtId="43" fontId="0" fillId="0" borderId="1" xfId="2" applyNumberFormat="1" applyFont="1" applyBorder="1" applyAlignment="1">
      <alignment horizontal="center" vertical="center"/>
    </xf>
    <xf numFmtId="43" fontId="0" fillId="0" borderId="1" xfId="2" applyNumberFormat="1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3" fontId="8" fillId="0" borderId="1" xfId="2" applyNumberFormat="1" applyFont="1" applyBorder="1" applyAlignment="1">
      <alignment horizontal="center"/>
    </xf>
    <xf numFmtId="43" fontId="14" fillId="0" borderId="1" xfId="2" applyNumberFormat="1" applyFont="1" applyBorder="1" applyAlignment="1">
      <alignment horizontal="center"/>
    </xf>
    <xf numFmtId="43" fontId="8" fillId="2" borderId="1" xfId="2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43" fontId="1" fillId="0" borderId="0" xfId="2" applyNumberFormat="1" applyFont="1" applyBorder="1" applyAlignment="1">
      <alignment horizontal="center" vertical="center"/>
    </xf>
    <xf numFmtId="0" fontId="8" fillId="2" borderId="0" xfId="0" applyFont="1" applyFill="1"/>
  </cellXfs>
  <cellStyles count="3">
    <cellStyle name="Comma" xfId="2" builtinId="3"/>
    <cellStyle name="Normal" xfId="0" builtinId="0"/>
    <cellStyle name="Normal 16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 refreshError="1"/>
      <sheetData sheetId="1" refreshError="1"/>
      <sheetData sheetId="2"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17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6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23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1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17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5</v>
          </cell>
        </row>
        <row r="108">
          <cell r="F108">
            <v>11110702</v>
          </cell>
          <cell r="AL108">
            <v>8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1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6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8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2</v>
          </cell>
        </row>
        <row r="255">
          <cell r="F255">
            <v>14531109</v>
          </cell>
          <cell r="AL255">
            <v>2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3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0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38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2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6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7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24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2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1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86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4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2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14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6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2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1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6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23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0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1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6</v>
          </cell>
        </row>
        <row r="2071">
          <cell r="F2071">
            <v>22397140</v>
          </cell>
          <cell r="AL2071">
            <v>0</v>
          </cell>
        </row>
        <row r="2072">
          <cell r="F2072">
            <v>14589143</v>
          </cell>
          <cell r="AL2072">
            <v>4</v>
          </cell>
        </row>
        <row r="2073">
          <cell r="F2073">
            <v>14560211</v>
          </cell>
          <cell r="AL2073">
            <v>24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6</v>
          </cell>
        </row>
        <row r="2076">
          <cell r="F2076">
            <v>11701198</v>
          </cell>
          <cell r="AL2076">
            <v>2</v>
          </cell>
        </row>
        <row r="2077">
          <cell r="F2077">
            <v>11707954</v>
          </cell>
          <cell r="AL2077">
            <v>2</v>
          </cell>
        </row>
        <row r="2078">
          <cell r="F2078">
            <v>11701192</v>
          </cell>
          <cell r="AL2078">
            <v>0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4</v>
          </cell>
        </row>
        <row r="2083">
          <cell r="F2083">
            <v>14589145</v>
          </cell>
          <cell r="AL2083">
            <v>0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4</v>
          </cell>
        </row>
        <row r="2087">
          <cell r="F2087">
            <v>8170959</v>
          </cell>
          <cell r="AL2087">
            <v>0</v>
          </cell>
        </row>
        <row r="2088">
          <cell r="F2088" t="str">
            <v>8230-22110</v>
          </cell>
          <cell r="AL2088">
            <v>0</v>
          </cell>
        </row>
        <row r="2089">
          <cell r="F2089" t="str">
            <v>8230-22170</v>
          </cell>
          <cell r="AL2089">
            <v>0</v>
          </cell>
        </row>
        <row r="2090">
          <cell r="F2090" t="str">
            <v>8230-27640</v>
          </cell>
          <cell r="AL2090">
            <v>4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0</v>
          </cell>
        </row>
        <row r="2093">
          <cell r="F2093">
            <v>15128018</v>
          </cell>
          <cell r="AL2093">
            <v>0</v>
          </cell>
        </row>
        <row r="2094">
          <cell r="F2094">
            <v>20532272</v>
          </cell>
          <cell r="AL2094">
            <v>0</v>
          </cell>
        </row>
        <row r="2095">
          <cell r="F2095">
            <v>14536209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AL2097">
            <v>0</v>
          </cell>
        </row>
        <row r="2098">
          <cell r="AL2098">
            <v>0</v>
          </cell>
        </row>
        <row r="2099">
          <cell r="AL2099">
            <v>24</v>
          </cell>
        </row>
        <row r="2100">
          <cell r="AL2100">
            <v>2</v>
          </cell>
        </row>
        <row r="2101">
          <cell r="AL2101">
            <v>1</v>
          </cell>
        </row>
        <row r="2102">
          <cell r="AL2102">
            <v>1</v>
          </cell>
        </row>
        <row r="2103">
          <cell r="AL2103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E"/>
      <sheetName val="F"/>
      <sheetName val="Discrepency"/>
      <sheetName val="Sheet1"/>
      <sheetName val="Sheet2"/>
      <sheetName val="Sheet2 (2)"/>
    </sheetNames>
    <sheetDataSet>
      <sheetData sheetId="0" refreshError="1"/>
      <sheetData sheetId="1" refreshError="1"/>
      <sheetData sheetId="2"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>
            <v>978129</v>
          </cell>
          <cell r="AK62">
            <v>381</v>
          </cell>
        </row>
        <row r="63">
          <cell r="E63">
            <v>993327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132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1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18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15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14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32</v>
          </cell>
        </row>
        <row r="170">
          <cell r="E170">
            <v>14588699</v>
          </cell>
          <cell r="AK170">
            <v>31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6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2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3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3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24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3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AK951">
            <v>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0"/>
  <sheetViews>
    <sheetView showGridLines="0" zoomScale="118" zoomScaleNormal="118" workbookViewId="0">
      <selection activeCell="B7" sqref="B7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9.140625" style="5" customWidth="1"/>
    <col min="6" max="6" width="12.140625" style="5" customWidth="1"/>
    <col min="7" max="7" width="20.5703125" customWidth="1"/>
    <col min="8" max="8" width="11.140625" customWidth="1"/>
    <col min="12" max="12" width="14.85546875" bestFit="1" customWidth="1"/>
    <col min="13" max="13" width="18.5703125" bestFit="1" customWidth="1"/>
    <col min="14" max="14" width="11.140625" bestFit="1" customWidth="1"/>
    <col min="15" max="15" width="13.28515625" bestFit="1" customWidth="1"/>
    <col min="16" max="16" width="14.140625" bestFit="1" customWidth="1"/>
  </cols>
  <sheetData>
    <row r="1" spans="1:19" ht="15.75" x14ac:dyDescent="0.25">
      <c r="A1" s="17" t="s">
        <v>9</v>
      </c>
      <c r="B1" s="18"/>
      <c r="C1" s="20" t="s">
        <v>41</v>
      </c>
    </row>
    <row r="2" spans="1:19" ht="17.25" customHeight="1" x14ac:dyDescent="0.25">
      <c r="A2" s="19" t="s">
        <v>3</v>
      </c>
      <c r="B2" s="15"/>
      <c r="C2" s="25" t="s">
        <v>18</v>
      </c>
      <c r="D2" s="1"/>
      <c r="E2" s="66"/>
      <c r="F2" s="66"/>
      <c r="G2" s="66"/>
    </row>
    <row r="3" spans="1:19" ht="15.75" customHeight="1" x14ac:dyDescent="0.25">
      <c r="A3" s="19" t="s">
        <v>4</v>
      </c>
      <c r="B3" s="15"/>
      <c r="C3" s="25" t="s">
        <v>37</v>
      </c>
      <c r="D3" s="1"/>
      <c r="E3" s="66"/>
      <c r="F3" s="66"/>
      <c r="G3" s="67"/>
    </row>
    <row r="4" spans="1:19" ht="15.75" customHeight="1" x14ac:dyDescent="0.25">
      <c r="A4" s="19" t="s">
        <v>5</v>
      </c>
      <c r="B4" s="15"/>
      <c r="C4" s="25">
        <v>18675</v>
      </c>
      <c r="D4" s="1"/>
      <c r="E4" s="2"/>
      <c r="F4" s="24"/>
    </row>
    <row r="5" spans="1:19" ht="15.75" customHeight="1" x14ac:dyDescent="0.25">
      <c r="A5" s="19" t="s">
        <v>6</v>
      </c>
      <c r="B5" s="15"/>
      <c r="C5" s="25">
        <v>18347.900000000001</v>
      </c>
      <c r="D5" s="1"/>
      <c r="E5" s="3"/>
      <c r="F5" s="3"/>
    </row>
    <row r="6" spans="1:19" ht="15.75" x14ac:dyDescent="0.25">
      <c r="A6" s="19" t="s">
        <v>10</v>
      </c>
      <c r="B6" s="7"/>
      <c r="C6" s="26">
        <v>44629</v>
      </c>
      <c r="D6" s="4"/>
      <c r="E6" s="3"/>
      <c r="F6" s="3"/>
      <c r="I6" s="6"/>
      <c r="J6" s="6"/>
    </row>
    <row r="7" spans="1:19" ht="15.75" x14ac:dyDescent="0.25">
      <c r="A7" s="19" t="s">
        <v>11</v>
      </c>
      <c r="B7" s="7"/>
      <c r="C7" s="22" t="s">
        <v>38</v>
      </c>
      <c r="D7" s="4"/>
      <c r="E7" s="3"/>
      <c r="F7" s="3"/>
      <c r="I7" s="6"/>
      <c r="J7" s="6"/>
    </row>
    <row r="8" spans="1:19" ht="15.75" x14ac:dyDescent="0.25">
      <c r="A8" s="19" t="s">
        <v>12</v>
      </c>
      <c r="B8" s="7"/>
      <c r="C8" s="21" t="s">
        <v>39</v>
      </c>
      <c r="D8" s="4"/>
      <c r="E8" s="3"/>
      <c r="F8" s="3"/>
      <c r="I8" s="6"/>
      <c r="J8" s="6"/>
    </row>
    <row r="9" spans="1:19" ht="15.75" hidden="1" x14ac:dyDescent="0.25">
      <c r="A9" s="19" t="s">
        <v>13</v>
      </c>
      <c r="B9" s="7"/>
      <c r="C9" s="23" t="s">
        <v>15</v>
      </c>
      <c r="D9" s="4"/>
      <c r="E9" s="3"/>
      <c r="F9" s="3"/>
      <c r="I9" s="6"/>
      <c r="J9" s="6"/>
    </row>
    <row r="10" spans="1:19" ht="15.75" hidden="1" x14ac:dyDescent="0.25">
      <c r="A10" s="19" t="s">
        <v>14</v>
      </c>
      <c r="B10" s="7"/>
      <c r="C10" s="23" t="s">
        <v>15</v>
      </c>
      <c r="D10" s="4"/>
      <c r="E10" s="3"/>
      <c r="F10" s="3"/>
      <c r="I10" s="6"/>
      <c r="J10" s="6"/>
    </row>
    <row r="11" spans="1:19" ht="15.75" x14ac:dyDescent="0.25">
      <c r="A11" s="3"/>
      <c r="B11" s="7"/>
      <c r="C11" s="22"/>
      <c r="D11" s="4"/>
      <c r="E11" s="4"/>
      <c r="F11" s="4"/>
      <c r="H11" s="10"/>
      <c r="I11" s="6"/>
      <c r="J11" s="9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6.2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8" t="s">
        <v>17</v>
      </c>
      <c r="G12" s="14" t="s">
        <v>16</v>
      </c>
      <c r="H12" s="10"/>
      <c r="I12" s="9"/>
      <c r="J12" s="9"/>
      <c r="K12" s="11"/>
      <c r="L12" s="11"/>
      <c r="M12" s="11"/>
      <c r="N12" s="11"/>
      <c r="O12" s="11"/>
      <c r="P12" s="11"/>
      <c r="Q12" s="11"/>
      <c r="R12" s="11"/>
      <c r="S12" s="10"/>
    </row>
    <row r="13" spans="1:19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2"/>
      <c r="H13" s="33"/>
    </row>
    <row r="14" spans="1:19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2"/>
      <c r="H14" s="33"/>
    </row>
    <row r="15" spans="1:19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2"/>
      <c r="H15" s="33"/>
    </row>
    <row r="16" spans="1:19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2"/>
      <c r="H16" s="33"/>
    </row>
    <row r="17" spans="1:8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2"/>
      <c r="H17" s="33"/>
    </row>
    <row r="18" spans="1:8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2"/>
      <c r="H18" s="33"/>
    </row>
    <row r="19" spans="1:8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2"/>
      <c r="H19" s="33"/>
    </row>
    <row r="20" spans="1:8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2"/>
      <c r="H20" s="33"/>
    </row>
    <row r="21" spans="1:8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2"/>
      <c r="H21" s="33"/>
    </row>
    <row r="22" spans="1:8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2"/>
      <c r="H22" s="33"/>
    </row>
    <row r="23" spans="1:8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29"/>
      <c r="H23" s="33"/>
    </row>
    <row r="24" spans="1:8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29"/>
      <c r="H24" s="33"/>
    </row>
    <row r="25" spans="1:8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29"/>
      <c r="H25" s="33"/>
    </row>
    <row r="26" spans="1:8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29"/>
      <c r="H26" s="33"/>
    </row>
    <row r="27" spans="1:8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29"/>
      <c r="H27" s="33"/>
    </row>
    <row r="28" spans="1:8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29"/>
      <c r="H28" s="33"/>
    </row>
    <row r="29" spans="1:8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29"/>
      <c r="H29" s="33"/>
    </row>
    <row r="30" spans="1:8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29"/>
      <c r="H30" s="33"/>
    </row>
    <row r="31" spans="1:8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29"/>
      <c r="H31" s="33"/>
    </row>
    <row r="32" spans="1:8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29"/>
      <c r="H32" s="33"/>
    </row>
    <row r="33" spans="1:8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29"/>
      <c r="H33" s="33"/>
    </row>
    <row r="34" spans="1:8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29"/>
      <c r="H34" s="33"/>
    </row>
    <row r="35" spans="1:8" s="40" customFormat="1" hidden="1" x14ac:dyDescent="0.25">
      <c r="A35" s="35">
        <v>1</v>
      </c>
      <c r="B35" s="36" t="s">
        <v>24</v>
      </c>
      <c r="C35" s="37">
        <v>14881578</v>
      </c>
      <c r="D35" s="38" t="s">
        <v>51</v>
      </c>
      <c r="E35" s="38">
        <v>2</v>
      </c>
      <c r="F35" s="38" t="s">
        <v>52</v>
      </c>
      <c r="G35" s="36"/>
      <c r="H35" s="39" t="s">
        <v>53</v>
      </c>
    </row>
    <row r="36" spans="1:8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 t="s">
        <v>160</v>
      </c>
      <c r="G36" s="43"/>
      <c r="H36" s="27" t="s">
        <v>54</v>
      </c>
    </row>
    <row r="37" spans="1:8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 t="s">
        <v>160</v>
      </c>
      <c r="G37" s="43"/>
      <c r="H37" s="27"/>
    </row>
    <row r="38" spans="1:8" x14ac:dyDescent="0.25">
      <c r="A38" s="42">
        <v>3</v>
      </c>
      <c r="B38" s="43" t="s">
        <v>56</v>
      </c>
      <c r="C38" s="44">
        <v>17457469</v>
      </c>
      <c r="D38" s="44"/>
      <c r="E38" s="44">
        <v>1</v>
      </c>
      <c r="F38" s="44" t="s">
        <v>160</v>
      </c>
      <c r="G38" s="43"/>
      <c r="H38" s="27"/>
    </row>
    <row r="39" spans="1:8" x14ac:dyDescent="0.25">
      <c r="A39" s="42">
        <v>4</v>
      </c>
      <c r="B39" s="43" t="s">
        <v>57</v>
      </c>
      <c r="C39" s="44">
        <v>14578415</v>
      </c>
      <c r="D39" s="44"/>
      <c r="E39" s="44">
        <v>1</v>
      </c>
      <c r="F39" s="44" t="s">
        <v>160</v>
      </c>
      <c r="G39" s="43"/>
      <c r="H39" s="27"/>
    </row>
    <row r="40" spans="1:8" x14ac:dyDescent="0.25">
      <c r="A40" s="42">
        <v>5</v>
      </c>
      <c r="B40" s="43" t="s">
        <v>57</v>
      </c>
      <c r="C40" s="44">
        <v>14578414</v>
      </c>
      <c r="D40" s="44">
        <v>14595186</v>
      </c>
      <c r="E40" s="44">
        <v>1</v>
      </c>
      <c r="F40" s="44" t="s">
        <v>160</v>
      </c>
      <c r="G40" s="43"/>
      <c r="H40" s="27"/>
    </row>
    <row r="41" spans="1:8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 t="s">
        <v>160</v>
      </c>
      <c r="G41" s="45"/>
    </row>
    <row r="42" spans="1:8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 t="s">
        <v>160</v>
      </c>
      <c r="G42" s="45"/>
    </row>
    <row r="43" spans="1:8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 t="s">
        <v>160</v>
      </c>
      <c r="G43" s="45"/>
    </row>
    <row r="44" spans="1:8" x14ac:dyDescent="0.25">
      <c r="A44" s="42">
        <v>9</v>
      </c>
      <c r="B44" s="45" t="s">
        <v>22</v>
      </c>
      <c r="C44" s="46">
        <v>14532260</v>
      </c>
      <c r="D44" s="46"/>
      <c r="E44" s="46">
        <v>1</v>
      </c>
      <c r="F44" s="44" t="s">
        <v>160</v>
      </c>
      <c r="G44" s="45"/>
    </row>
    <row r="45" spans="1:8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 t="s">
        <v>160</v>
      </c>
      <c r="G45" s="45"/>
    </row>
    <row r="46" spans="1:8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 t="s">
        <v>160</v>
      </c>
      <c r="G46" s="45"/>
    </row>
    <row r="47" spans="1:8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 t="s">
        <v>160</v>
      </c>
      <c r="G47" s="45"/>
    </row>
    <row r="48" spans="1:8" x14ac:dyDescent="0.25">
      <c r="A48" s="42">
        <v>13</v>
      </c>
      <c r="B48" s="45" t="s">
        <v>59</v>
      </c>
      <c r="C48" s="46">
        <v>21359390</v>
      </c>
      <c r="D48" s="46"/>
      <c r="E48" s="46">
        <v>1</v>
      </c>
      <c r="F48" s="44" t="s">
        <v>160</v>
      </c>
      <c r="G48" s="45"/>
    </row>
    <row r="49" spans="1:7" x14ac:dyDescent="0.25">
      <c r="A49" s="42">
        <v>14</v>
      </c>
      <c r="B49" s="45" t="s">
        <v>60</v>
      </c>
      <c r="C49" s="46">
        <v>993816</v>
      </c>
      <c r="D49" s="46"/>
      <c r="E49" s="46">
        <v>1</v>
      </c>
      <c r="F49" s="44" t="s">
        <v>160</v>
      </c>
      <c r="G49" s="45"/>
    </row>
    <row r="50" spans="1:7" x14ac:dyDescent="0.25">
      <c r="A50" s="42">
        <v>15</v>
      </c>
      <c r="B50" s="45" t="s">
        <v>61</v>
      </c>
      <c r="C50" s="46">
        <v>13969011</v>
      </c>
      <c r="D50" s="46"/>
      <c r="E50" s="46">
        <v>20</v>
      </c>
      <c r="F50" s="44" t="s">
        <v>160</v>
      </c>
      <c r="G50" s="45"/>
    </row>
    <row r="51" spans="1:7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1</v>
      </c>
      <c r="F51" s="44" t="s">
        <v>160</v>
      </c>
      <c r="G51" s="45"/>
    </row>
    <row r="52" spans="1:7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 t="s">
        <v>160</v>
      </c>
      <c r="G52" s="45"/>
    </row>
    <row r="53" spans="1:7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 t="s">
        <v>160</v>
      </c>
      <c r="G53" s="45"/>
    </row>
    <row r="54" spans="1:7" x14ac:dyDescent="0.25">
      <c r="A54" s="42">
        <v>19</v>
      </c>
      <c r="B54" s="45" t="s">
        <v>23</v>
      </c>
      <c r="C54" s="46">
        <v>11110737</v>
      </c>
      <c r="D54" s="46"/>
      <c r="E54" s="46">
        <v>1</v>
      </c>
      <c r="F54" s="44" t="s">
        <v>160</v>
      </c>
      <c r="G54" s="45"/>
    </row>
    <row r="55" spans="1:7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s">
        <v>160</v>
      </c>
      <c r="G55" s="45"/>
    </row>
    <row r="56" spans="1:7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 t="s">
        <v>160</v>
      </c>
      <c r="G56" s="45"/>
    </row>
    <row r="57" spans="1:7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 t="s">
        <v>160</v>
      </c>
      <c r="G57" s="45"/>
    </row>
    <row r="58" spans="1:7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 t="s">
        <v>160</v>
      </c>
      <c r="G58" s="45"/>
    </row>
    <row r="59" spans="1:7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 t="s">
        <v>160</v>
      </c>
      <c r="G59" s="45"/>
    </row>
    <row r="60" spans="1:7" x14ac:dyDescent="0.25">
      <c r="A60" s="42">
        <v>25</v>
      </c>
      <c r="B60" s="45" t="s">
        <v>67</v>
      </c>
      <c r="C60" s="46" t="s">
        <v>68</v>
      </c>
      <c r="D60" s="46"/>
      <c r="E60" s="46">
        <v>1</v>
      </c>
      <c r="F60" s="44" t="s">
        <v>160</v>
      </c>
      <c r="G60" s="45"/>
    </row>
    <row r="61" spans="1:7" x14ac:dyDescent="0.25">
      <c r="A61" s="42">
        <v>26</v>
      </c>
      <c r="B61" s="45" t="s">
        <v>69</v>
      </c>
      <c r="C61" s="46">
        <v>17214676</v>
      </c>
      <c r="D61" s="46"/>
      <c r="E61" s="46">
        <v>1</v>
      </c>
      <c r="F61" s="44" t="s">
        <v>160</v>
      </c>
      <c r="G61" s="45"/>
    </row>
    <row r="62" spans="1:7" x14ac:dyDescent="0.25">
      <c r="A62" s="42">
        <v>27</v>
      </c>
      <c r="B62" s="45" t="s">
        <v>70</v>
      </c>
      <c r="C62" s="46">
        <v>11039846</v>
      </c>
      <c r="D62" s="46"/>
      <c r="E62" s="46">
        <v>3</v>
      </c>
      <c r="F62" s="44" t="s">
        <v>160</v>
      </c>
      <c r="G62" s="45"/>
    </row>
    <row r="63" spans="1:7" x14ac:dyDescent="0.25">
      <c r="A63" s="42">
        <v>28</v>
      </c>
      <c r="B63" s="45" t="s">
        <v>71</v>
      </c>
      <c r="C63" s="46">
        <v>14702253</v>
      </c>
      <c r="D63" s="46"/>
      <c r="E63" s="46">
        <v>1</v>
      </c>
      <c r="F63" s="44" t="s">
        <v>160</v>
      </c>
      <c r="G63" s="45"/>
    </row>
    <row r="64" spans="1:7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 t="s">
        <v>160</v>
      </c>
      <c r="G64" s="45"/>
    </row>
    <row r="65" spans="1:7" x14ac:dyDescent="0.25">
      <c r="A65" s="42">
        <v>30</v>
      </c>
      <c r="B65" s="45" t="s">
        <v>72</v>
      </c>
      <c r="C65" s="46">
        <v>14629275</v>
      </c>
      <c r="D65" s="46"/>
      <c r="E65" s="46">
        <v>1</v>
      </c>
      <c r="F65" s="44" t="s">
        <v>160</v>
      </c>
      <c r="G65" s="45"/>
    </row>
    <row r="66" spans="1:7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 t="s">
        <v>160</v>
      </c>
      <c r="G66" s="45"/>
    </row>
    <row r="67" spans="1:7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 t="s">
        <v>160</v>
      </c>
      <c r="G67" s="45"/>
    </row>
    <row r="68" spans="1:7" x14ac:dyDescent="0.25">
      <c r="A68" s="42">
        <v>33</v>
      </c>
      <c r="B68" s="45" t="s">
        <v>75</v>
      </c>
      <c r="C68" s="46">
        <v>14508629</v>
      </c>
      <c r="D68" s="46"/>
      <c r="E68" s="46">
        <v>1</v>
      </c>
      <c r="F68" s="44" t="s">
        <v>160</v>
      </c>
      <c r="G68" s="45"/>
    </row>
    <row r="69" spans="1:7" x14ac:dyDescent="0.25">
      <c r="A69" s="42">
        <v>34</v>
      </c>
      <c r="B69" s="45" t="s">
        <v>76</v>
      </c>
      <c r="C69" s="46">
        <v>14531641</v>
      </c>
      <c r="D69" s="46"/>
      <c r="E69" s="46">
        <v>1</v>
      </c>
      <c r="F69" s="44" t="s">
        <v>160</v>
      </c>
      <c r="G69" s="45"/>
    </row>
    <row r="70" spans="1:7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s">
        <v>160</v>
      </c>
      <c r="G70" s="45"/>
    </row>
    <row r="71" spans="1:7" x14ac:dyDescent="0.25">
      <c r="A71" s="42">
        <v>36</v>
      </c>
      <c r="B71" s="45" t="s">
        <v>77</v>
      </c>
      <c r="C71" s="46">
        <v>14531638</v>
      </c>
      <c r="D71" s="46"/>
      <c r="E71" s="46">
        <v>1</v>
      </c>
      <c r="F71" s="44" t="s">
        <v>160</v>
      </c>
      <c r="G71" s="45"/>
    </row>
    <row r="72" spans="1:7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 t="s">
        <v>160</v>
      </c>
      <c r="G72" s="45"/>
    </row>
    <row r="73" spans="1:7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 t="s">
        <v>160</v>
      </c>
      <c r="G73" s="45"/>
    </row>
    <row r="74" spans="1:7" x14ac:dyDescent="0.25">
      <c r="A74" s="42">
        <v>39</v>
      </c>
      <c r="B74" s="45" t="s">
        <v>79</v>
      </c>
      <c r="C74" s="46">
        <v>60100000</v>
      </c>
      <c r="D74" s="46"/>
      <c r="E74" s="46">
        <v>1</v>
      </c>
      <c r="F74" s="44" t="s">
        <v>160</v>
      </c>
      <c r="G74" s="45"/>
    </row>
    <row r="75" spans="1:7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 t="s">
        <v>160</v>
      </c>
      <c r="G75" s="45"/>
    </row>
    <row r="76" spans="1:7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s">
        <v>160</v>
      </c>
      <c r="G76" s="45"/>
    </row>
    <row r="77" spans="1:7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s">
        <v>160</v>
      </c>
      <c r="G77" s="45"/>
    </row>
    <row r="78" spans="1:7" x14ac:dyDescent="0.25">
      <c r="A78" s="42">
        <v>43</v>
      </c>
      <c r="B78" s="45" t="s">
        <v>83</v>
      </c>
      <c r="C78" s="46">
        <v>14532543</v>
      </c>
      <c r="D78" s="46"/>
      <c r="E78" s="46">
        <v>4</v>
      </c>
      <c r="F78" s="44" t="s">
        <v>160</v>
      </c>
      <c r="G78" s="45"/>
    </row>
    <row r="79" spans="1:7" x14ac:dyDescent="0.25">
      <c r="A79" s="42">
        <v>44</v>
      </c>
      <c r="B79" s="45" t="s">
        <v>84</v>
      </c>
      <c r="C79" s="46">
        <v>14533880</v>
      </c>
      <c r="D79" s="46"/>
      <c r="E79" s="46">
        <v>2</v>
      </c>
      <c r="F79" s="44" t="s">
        <v>160</v>
      </c>
      <c r="G79" s="45"/>
    </row>
    <row r="80" spans="1:7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s">
        <v>160</v>
      </c>
      <c r="G80" s="45"/>
    </row>
    <row r="81" spans="1:7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 t="s">
        <v>160</v>
      </c>
      <c r="G81" s="45"/>
    </row>
    <row r="82" spans="1:7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 t="s">
        <v>160</v>
      </c>
      <c r="G82" s="45"/>
    </row>
    <row r="83" spans="1:7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s">
        <v>160</v>
      </c>
      <c r="G83" s="45"/>
    </row>
    <row r="84" spans="1:7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s">
        <v>160</v>
      </c>
      <c r="G84" s="45"/>
    </row>
    <row r="85" spans="1:7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s">
        <v>160</v>
      </c>
      <c r="G85" s="45"/>
    </row>
    <row r="86" spans="1:7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 t="s">
        <v>160</v>
      </c>
      <c r="G86" s="45"/>
    </row>
    <row r="87" spans="1:7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 t="s">
        <v>160</v>
      </c>
      <c r="G87" s="45"/>
    </row>
    <row r="88" spans="1:7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s">
        <v>160</v>
      </c>
      <c r="G88" s="45"/>
    </row>
    <row r="89" spans="1:7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 t="s">
        <v>160</v>
      </c>
      <c r="G89" s="45"/>
    </row>
    <row r="90" spans="1:7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 t="s">
        <v>160</v>
      </c>
      <c r="G90" s="45"/>
    </row>
    <row r="91" spans="1:7" x14ac:dyDescent="0.25">
      <c r="A91" s="42">
        <v>56</v>
      </c>
      <c r="B91" s="45" t="s">
        <v>89</v>
      </c>
      <c r="C91" s="46">
        <v>60110356</v>
      </c>
      <c r="D91" s="46"/>
      <c r="E91" s="46">
        <v>8</v>
      </c>
      <c r="F91" s="44" t="s">
        <v>160</v>
      </c>
      <c r="G91" s="45"/>
    </row>
    <row r="92" spans="1:7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 t="s">
        <v>160</v>
      </c>
      <c r="G92" s="45"/>
    </row>
    <row r="93" spans="1:7" x14ac:dyDescent="0.25">
      <c r="A93" s="42">
        <v>58</v>
      </c>
      <c r="B93" s="45" t="s">
        <v>96</v>
      </c>
      <c r="C93" s="46">
        <v>15082742</v>
      </c>
      <c r="D93" s="46"/>
      <c r="E93" s="46">
        <v>1</v>
      </c>
      <c r="F93" s="44" t="s">
        <v>160</v>
      </c>
      <c r="G93" s="45"/>
    </row>
    <row r="94" spans="1:7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s">
        <v>160</v>
      </c>
      <c r="G94" s="45"/>
    </row>
    <row r="95" spans="1:7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 t="s">
        <v>160</v>
      </c>
      <c r="G95" s="45"/>
    </row>
    <row r="96" spans="1:7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 t="s">
        <v>160</v>
      </c>
      <c r="G96" s="45"/>
    </row>
    <row r="97" spans="1:7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 t="s">
        <v>160</v>
      </c>
      <c r="G97" s="45"/>
    </row>
    <row r="98" spans="1:7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 t="s">
        <v>160</v>
      </c>
      <c r="G98" s="45"/>
    </row>
    <row r="99" spans="1:7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 t="s">
        <v>160</v>
      </c>
      <c r="G99" s="45"/>
    </row>
    <row r="100" spans="1:7" x14ac:dyDescent="0.25">
      <c r="A100" s="42">
        <v>65</v>
      </c>
      <c r="B100" s="45" t="s">
        <v>98</v>
      </c>
      <c r="C100" s="46">
        <v>14697658</v>
      </c>
      <c r="D100" s="46"/>
      <c r="E100" s="46">
        <v>1</v>
      </c>
      <c r="F100" s="44" t="s">
        <v>160</v>
      </c>
      <c r="G100" s="45"/>
    </row>
    <row r="101" spans="1:7" x14ac:dyDescent="0.25">
      <c r="A101" s="42">
        <v>66</v>
      </c>
      <c r="B101" s="45" t="s">
        <v>99</v>
      </c>
      <c r="C101" s="46">
        <v>14630785</v>
      </c>
      <c r="D101" s="46"/>
      <c r="E101" s="46">
        <v>2</v>
      </c>
      <c r="F101" s="44" t="s">
        <v>160</v>
      </c>
      <c r="G101" s="45"/>
    </row>
    <row r="102" spans="1:7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 t="s">
        <v>160</v>
      </c>
      <c r="G102" s="45"/>
    </row>
    <row r="103" spans="1:7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 t="s">
        <v>160</v>
      </c>
      <c r="G103" s="45"/>
    </row>
    <row r="104" spans="1:7" x14ac:dyDescent="0.25">
      <c r="A104" s="42">
        <v>69</v>
      </c>
      <c r="B104" s="45" t="s">
        <v>19</v>
      </c>
      <c r="C104" s="46">
        <v>14509379</v>
      </c>
      <c r="D104" s="46"/>
      <c r="E104" s="46">
        <v>1</v>
      </c>
      <c r="F104" s="44" t="s">
        <v>160</v>
      </c>
      <c r="G104" s="45"/>
    </row>
    <row r="105" spans="1:7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 t="s">
        <v>160</v>
      </c>
      <c r="G105" s="45"/>
    </row>
    <row r="106" spans="1:7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 t="s">
        <v>160</v>
      </c>
      <c r="G106" s="45"/>
    </row>
    <row r="107" spans="1:7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 t="s">
        <v>160</v>
      </c>
      <c r="G107" s="45"/>
    </row>
    <row r="108" spans="1:7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 t="s">
        <v>160</v>
      </c>
      <c r="G108" s="45"/>
    </row>
    <row r="109" spans="1:7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s">
        <v>160</v>
      </c>
      <c r="G109" s="45"/>
    </row>
    <row r="110" spans="1:7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 t="s">
        <v>160</v>
      </c>
      <c r="G110" s="45"/>
    </row>
    <row r="111" spans="1:7" x14ac:dyDescent="0.25">
      <c r="A111" s="42">
        <v>76</v>
      </c>
      <c r="B111" s="45" t="s">
        <v>102</v>
      </c>
      <c r="C111" s="46">
        <v>14618789</v>
      </c>
      <c r="D111" s="46"/>
      <c r="E111" s="46">
        <v>2</v>
      </c>
      <c r="F111" s="44" t="s">
        <v>160</v>
      </c>
      <c r="G111" s="45"/>
    </row>
    <row r="112" spans="1:7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 t="s">
        <v>160</v>
      </c>
      <c r="G112" s="45"/>
    </row>
    <row r="113" spans="1:7" x14ac:dyDescent="0.25">
      <c r="A113" s="42">
        <v>78</v>
      </c>
      <c r="B113" s="45" t="s">
        <v>35</v>
      </c>
      <c r="C113" s="46">
        <v>949239</v>
      </c>
      <c r="D113" s="46">
        <v>990743</v>
      </c>
      <c r="E113" s="46">
        <v>4</v>
      </c>
      <c r="F113" s="44" t="s">
        <v>160</v>
      </c>
      <c r="G113" s="45"/>
    </row>
    <row r="114" spans="1:7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 t="s">
        <v>160</v>
      </c>
      <c r="G114" s="45"/>
    </row>
    <row r="115" spans="1:7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 t="s">
        <v>160</v>
      </c>
      <c r="G115" s="45"/>
    </row>
    <row r="116" spans="1:7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 t="s">
        <v>160</v>
      </c>
      <c r="G116" s="45"/>
    </row>
    <row r="117" spans="1:7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 t="s">
        <v>160</v>
      </c>
      <c r="G117" s="45"/>
    </row>
    <row r="118" spans="1:7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 t="s">
        <v>160</v>
      </c>
      <c r="G118" s="45"/>
    </row>
    <row r="119" spans="1:7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 t="s">
        <v>160</v>
      </c>
      <c r="G119" s="45"/>
    </row>
    <row r="120" spans="1:7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 t="s">
        <v>160</v>
      </c>
      <c r="G120" s="45"/>
    </row>
    <row r="121" spans="1:7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s">
        <v>160</v>
      </c>
      <c r="G121" s="45"/>
    </row>
    <row r="122" spans="1:7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 t="s">
        <v>160</v>
      </c>
      <c r="G122" s="45"/>
    </row>
    <row r="123" spans="1:7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 t="s">
        <v>160</v>
      </c>
      <c r="G123" s="45"/>
    </row>
    <row r="124" spans="1:7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 t="s">
        <v>160</v>
      </c>
      <c r="G124" s="45"/>
    </row>
    <row r="125" spans="1:7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 t="s">
        <v>160</v>
      </c>
      <c r="G125" s="45"/>
    </row>
    <row r="126" spans="1:7" x14ac:dyDescent="0.25">
      <c r="A126" s="42">
        <v>91</v>
      </c>
      <c r="B126" s="45" t="s">
        <v>109</v>
      </c>
      <c r="C126" s="46" t="s">
        <v>110</v>
      </c>
      <c r="D126" s="46"/>
      <c r="E126" s="46">
        <v>2</v>
      </c>
      <c r="F126" s="44" t="s">
        <v>160</v>
      </c>
      <c r="G126" s="45"/>
    </row>
    <row r="127" spans="1:7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 t="s">
        <v>160</v>
      </c>
      <c r="G127" s="45"/>
    </row>
    <row r="128" spans="1:7" x14ac:dyDescent="0.25">
      <c r="A128" s="42">
        <v>93</v>
      </c>
      <c r="B128" s="45" t="s">
        <v>113</v>
      </c>
      <c r="C128" s="46">
        <v>11706002</v>
      </c>
      <c r="D128" s="46"/>
      <c r="E128" s="46">
        <v>2</v>
      </c>
      <c r="F128" s="44" t="s">
        <v>160</v>
      </c>
      <c r="G128" s="45"/>
    </row>
    <row r="129" spans="1:7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 t="s">
        <v>160</v>
      </c>
      <c r="G129" s="45"/>
    </row>
    <row r="130" spans="1:7" x14ac:dyDescent="0.25">
      <c r="A130" s="42">
        <v>95</v>
      </c>
      <c r="B130" s="45" t="s">
        <v>114</v>
      </c>
      <c r="C130" s="46"/>
      <c r="D130" s="46"/>
      <c r="E130" s="46">
        <v>5</v>
      </c>
      <c r="F130" s="44" t="s">
        <v>160</v>
      </c>
      <c r="G130" s="45"/>
    </row>
    <row r="131" spans="1:7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 t="s">
        <v>160</v>
      </c>
      <c r="G131" s="45"/>
    </row>
    <row r="132" spans="1:7" x14ac:dyDescent="0.25">
      <c r="A132" s="42">
        <v>97</v>
      </c>
      <c r="B132" s="45" t="s">
        <v>116</v>
      </c>
      <c r="C132" s="46" t="s">
        <v>117</v>
      </c>
      <c r="D132" s="46"/>
      <c r="E132" s="46">
        <v>3</v>
      </c>
      <c r="F132" s="44" t="s">
        <v>160</v>
      </c>
      <c r="G132" s="45"/>
    </row>
    <row r="133" spans="1:7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s">
        <v>160</v>
      </c>
      <c r="G133" s="45"/>
    </row>
    <row r="134" spans="1:7" x14ac:dyDescent="0.25">
      <c r="A134" s="42">
        <v>99</v>
      </c>
      <c r="B134" s="45" t="s">
        <v>119</v>
      </c>
      <c r="C134" s="46" t="s">
        <v>32</v>
      </c>
      <c r="D134" s="46"/>
      <c r="E134" s="46" t="s">
        <v>30</v>
      </c>
      <c r="F134" s="44" t="s">
        <v>160</v>
      </c>
      <c r="G134" s="45"/>
    </row>
    <row r="135" spans="1:7" x14ac:dyDescent="0.25">
      <c r="A135" s="42">
        <v>100</v>
      </c>
      <c r="B135" s="45" t="s">
        <v>120</v>
      </c>
      <c r="C135" s="46" t="s">
        <v>121</v>
      </c>
      <c r="D135" s="46"/>
      <c r="E135" s="46" t="s">
        <v>122</v>
      </c>
      <c r="F135" s="44" t="s">
        <v>160</v>
      </c>
      <c r="G135" s="45"/>
    </row>
    <row r="136" spans="1:7" x14ac:dyDescent="0.25">
      <c r="A136" s="42">
        <v>101</v>
      </c>
      <c r="B136" s="45" t="s">
        <v>36</v>
      </c>
      <c r="C136" s="46" t="s">
        <v>50</v>
      </c>
      <c r="D136" s="46"/>
      <c r="E136" s="46" t="s">
        <v>123</v>
      </c>
      <c r="F136" s="44" t="s">
        <v>160</v>
      </c>
      <c r="G136" s="45"/>
    </row>
    <row r="137" spans="1:7" x14ac:dyDescent="0.25">
      <c r="A137" s="42">
        <v>102</v>
      </c>
      <c r="B137" s="45" t="s">
        <v>124</v>
      </c>
      <c r="C137" s="46"/>
      <c r="D137" s="46"/>
      <c r="E137" s="46" t="s">
        <v>125</v>
      </c>
      <c r="F137" s="44" t="s">
        <v>160</v>
      </c>
      <c r="G137" s="45"/>
    </row>
    <row r="138" spans="1:7" x14ac:dyDescent="0.25">
      <c r="A138" s="42">
        <v>103</v>
      </c>
      <c r="B138" s="45" t="s">
        <v>126</v>
      </c>
      <c r="C138" s="46"/>
      <c r="D138" s="46"/>
      <c r="E138" s="46" t="s">
        <v>127</v>
      </c>
      <c r="F138" s="44" t="s">
        <v>160</v>
      </c>
      <c r="G138" s="45"/>
    </row>
    <row r="139" spans="1:7" x14ac:dyDescent="0.25">
      <c r="A139" s="42">
        <v>104</v>
      </c>
      <c r="B139" s="45" t="s">
        <v>128</v>
      </c>
      <c r="C139" s="46" t="s">
        <v>129</v>
      </c>
      <c r="D139" s="46"/>
      <c r="E139" s="46" t="s">
        <v>130</v>
      </c>
      <c r="F139" s="44" t="s">
        <v>160</v>
      </c>
      <c r="G139" s="45"/>
    </row>
    <row r="140" spans="1:7" x14ac:dyDescent="0.25">
      <c r="A140" s="42">
        <v>105</v>
      </c>
      <c r="B140" s="45" t="s">
        <v>131</v>
      </c>
      <c r="C140" s="46"/>
      <c r="D140" s="46"/>
      <c r="E140" s="46" t="s">
        <v>132</v>
      </c>
      <c r="F140" s="44" t="s">
        <v>160</v>
      </c>
      <c r="G140" s="45"/>
    </row>
    <row r="141" spans="1:7" x14ac:dyDescent="0.25">
      <c r="A141" s="42">
        <v>106</v>
      </c>
      <c r="B141" s="45" t="s">
        <v>133</v>
      </c>
      <c r="C141" s="46" t="s">
        <v>134</v>
      </c>
      <c r="D141" s="46"/>
      <c r="E141" s="46" t="s">
        <v>135</v>
      </c>
      <c r="F141" s="44" t="s">
        <v>160</v>
      </c>
      <c r="G141" s="45"/>
    </row>
    <row r="142" spans="1:7" x14ac:dyDescent="0.25">
      <c r="A142" s="42">
        <v>107</v>
      </c>
      <c r="B142" s="45" t="s">
        <v>136</v>
      </c>
      <c r="C142" s="46" t="s">
        <v>137</v>
      </c>
      <c r="D142" s="46"/>
      <c r="E142" s="46" t="s">
        <v>138</v>
      </c>
      <c r="F142" s="44" t="s">
        <v>160</v>
      </c>
      <c r="G142" s="45"/>
    </row>
    <row r="143" spans="1:7" x14ac:dyDescent="0.25">
      <c r="A143" s="42">
        <v>108</v>
      </c>
      <c r="B143" s="45" t="s">
        <v>139</v>
      </c>
      <c r="C143" s="46">
        <v>14530130</v>
      </c>
      <c r="D143" s="46"/>
      <c r="E143" s="46">
        <v>1</v>
      </c>
      <c r="F143" s="44" t="s">
        <v>160</v>
      </c>
      <c r="G143" s="45"/>
    </row>
    <row r="144" spans="1:7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s">
        <v>160</v>
      </c>
      <c r="G144" s="45"/>
    </row>
    <row r="145" spans="1:7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s">
        <v>160</v>
      </c>
      <c r="G145" s="45"/>
    </row>
    <row r="146" spans="1:7" x14ac:dyDescent="0.25">
      <c r="A146" s="42">
        <v>111</v>
      </c>
      <c r="B146" s="45" t="s">
        <v>142</v>
      </c>
      <c r="C146" s="46"/>
      <c r="D146" s="46"/>
      <c r="E146" s="46">
        <v>2</v>
      </c>
      <c r="F146" s="44" t="s">
        <v>160</v>
      </c>
      <c r="G146" s="45"/>
    </row>
    <row r="147" spans="1:7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s">
        <v>160</v>
      </c>
      <c r="G147" s="45"/>
    </row>
    <row r="148" spans="1:7" x14ac:dyDescent="0.25">
      <c r="A148" s="42">
        <v>113</v>
      </c>
      <c r="B148" s="45" t="s">
        <v>144</v>
      </c>
      <c r="C148" s="46">
        <v>14506789</v>
      </c>
      <c r="D148" s="46"/>
      <c r="E148" s="46">
        <v>1</v>
      </c>
      <c r="F148" s="44" t="s">
        <v>160</v>
      </c>
      <c r="G148" s="45"/>
    </row>
    <row r="149" spans="1:7" x14ac:dyDescent="0.25">
      <c r="A149" s="42">
        <v>114</v>
      </c>
      <c r="B149" s="45" t="s">
        <v>145</v>
      </c>
      <c r="C149" s="46">
        <v>14506786</v>
      </c>
      <c r="D149" s="46"/>
      <c r="E149" s="46">
        <v>1</v>
      </c>
      <c r="F149" s="44" t="s">
        <v>160</v>
      </c>
      <c r="G149" s="45"/>
    </row>
    <row r="150" spans="1:7" x14ac:dyDescent="0.25">
      <c r="A150" s="42">
        <v>115</v>
      </c>
      <c r="B150" s="45" t="s">
        <v>22</v>
      </c>
      <c r="C150" s="46">
        <v>14532260</v>
      </c>
      <c r="D150" s="46"/>
      <c r="E150" s="46">
        <v>1</v>
      </c>
      <c r="F150" s="44" t="s">
        <v>160</v>
      </c>
      <c r="G150" s="45"/>
    </row>
    <row r="151" spans="1:7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 t="s">
        <v>160</v>
      </c>
      <c r="G151" s="45"/>
    </row>
    <row r="152" spans="1:7" x14ac:dyDescent="0.25">
      <c r="A152" s="42">
        <v>117</v>
      </c>
      <c r="B152" s="45" t="s">
        <v>147</v>
      </c>
      <c r="C152" s="46">
        <v>14529103</v>
      </c>
      <c r="D152" s="46"/>
      <c r="E152" s="46">
        <v>2</v>
      </c>
      <c r="F152" s="44" t="s">
        <v>160</v>
      </c>
      <c r="G152" s="45"/>
    </row>
    <row r="153" spans="1:7" x14ac:dyDescent="0.25">
      <c r="A153" s="42">
        <v>118</v>
      </c>
      <c r="B153" s="45" t="s">
        <v>148</v>
      </c>
      <c r="C153" s="46">
        <v>14524738</v>
      </c>
      <c r="D153" s="46"/>
      <c r="E153" s="46">
        <v>1</v>
      </c>
      <c r="F153" s="44" t="s">
        <v>160</v>
      </c>
      <c r="G153" s="45"/>
    </row>
    <row r="154" spans="1:7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 t="s">
        <v>160</v>
      </c>
      <c r="G154" s="45"/>
    </row>
    <row r="155" spans="1:7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 t="s">
        <v>160</v>
      </c>
      <c r="G155" s="45"/>
    </row>
    <row r="156" spans="1:7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s">
        <v>160</v>
      </c>
      <c r="G156" s="45"/>
    </row>
    <row r="157" spans="1:7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s">
        <v>160</v>
      </c>
      <c r="G157" s="45"/>
    </row>
    <row r="158" spans="1:7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 t="s">
        <v>160</v>
      </c>
      <c r="G158" s="45"/>
    </row>
    <row r="159" spans="1:7" x14ac:dyDescent="0.25">
      <c r="A159" s="42">
        <v>124</v>
      </c>
      <c r="B159" s="45" t="s">
        <v>153</v>
      </c>
      <c r="C159" s="46">
        <v>14640081</v>
      </c>
      <c r="D159" s="46"/>
      <c r="E159" s="46">
        <v>1</v>
      </c>
      <c r="F159" s="44" t="s">
        <v>160</v>
      </c>
      <c r="G159" s="45"/>
    </row>
    <row r="160" spans="1:7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 t="s">
        <v>160</v>
      </c>
      <c r="G160" s="45"/>
    </row>
    <row r="161" spans="1:7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 t="s">
        <v>160</v>
      </c>
      <c r="G161" s="45"/>
    </row>
    <row r="162" spans="1:7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 t="s">
        <v>160</v>
      </c>
      <c r="G162" s="45"/>
    </row>
    <row r="163" spans="1:7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 t="s">
        <v>160</v>
      </c>
      <c r="G163" s="45"/>
    </row>
    <row r="164" spans="1:7" x14ac:dyDescent="0.25">
      <c r="A164" s="42">
        <v>129</v>
      </c>
      <c r="B164" s="45" t="s">
        <v>155</v>
      </c>
      <c r="C164" s="46">
        <v>21814758</v>
      </c>
      <c r="D164" s="46"/>
      <c r="E164" s="46">
        <v>1</v>
      </c>
      <c r="F164" s="44" t="s">
        <v>160</v>
      </c>
      <c r="G164" s="45"/>
    </row>
    <row r="165" spans="1:7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 t="s">
        <v>160</v>
      </c>
      <c r="G165" s="45"/>
    </row>
    <row r="166" spans="1:7" x14ac:dyDescent="0.25">
      <c r="A166" s="42">
        <v>131</v>
      </c>
      <c r="B166" s="45" t="s">
        <v>157</v>
      </c>
      <c r="C166" s="46">
        <v>14565606</v>
      </c>
      <c r="D166" s="46"/>
      <c r="E166" s="46">
        <v>1</v>
      </c>
      <c r="F166" s="44" t="s">
        <v>160</v>
      </c>
      <c r="G166" s="45"/>
    </row>
    <row r="167" spans="1:7" x14ac:dyDescent="0.25">
      <c r="A167" s="42">
        <v>132</v>
      </c>
      <c r="B167" s="45" t="s">
        <v>158</v>
      </c>
      <c r="C167" s="46">
        <v>14532269</v>
      </c>
      <c r="D167" s="46"/>
      <c r="E167" s="46">
        <v>2</v>
      </c>
      <c r="F167" s="44" t="s">
        <v>160</v>
      </c>
      <c r="G167" s="45"/>
    </row>
    <row r="168" spans="1:7" x14ac:dyDescent="0.25">
      <c r="A168" s="42">
        <v>133</v>
      </c>
      <c r="B168" s="45" t="s">
        <v>159</v>
      </c>
      <c r="C168" s="46">
        <v>14573697</v>
      </c>
      <c r="D168" s="46"/>
      <c r="E168" s="46">
        <v>1</v>
      </c>
      <c r="F168" s="44" t="s">
        <v>160</v>
      </c>
      <c r="G168" s="45"/>
    </row>
    <row r="169" spans="1:7" x14ac:dyDescent="0.25">
      <c r="A169" s="42">
        <v>134</v>
      </c>
      <c r="B169" s="45" t="s">
        <v>159</v>
      </c>
      <c r="C169" s="46">
        <v>14576153</v>
      </c>
      <c r="D169" s="46"/>
      <c r="E169" s="46">
        <v>1</v>
      </c>
      <c r="F169" s="44" t="s">
        <v>160</v>
      </c>
      <c r="G169" s="45"/>
    </row>
    <row r="170" spans="1:7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 t="s">
        <v>160</v>
      </c>
      <c r="G170" s="45"/>
    </row>
  </sheetData>
  <autoFilter ref="A12:G12"/>
  <mergeCells count="2">
    <mergeCell ref="E2:G2"/>
    <mergeCell ref="E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5"/>
  <sheetViews>
    <sheetView showGridLines="0" topLeftCell="A153" zoomScale="118" zoomScaleNormal="118" workbookViewId="0">
      <selection activeCell="E167" sqref="E167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8.7109375" style="5" bestFit="1" customWidth="1"/>
    <col min="6" max="6" width="8.85546875" style="5" hidden="1" customWidth="1"/>
    <col min="7" max="8" width="10.28515625" style="5" hidden="1" customWidth="1"/>
    <col min="9" max="9" width="12" style="5" hidden="1" customWidth="1"/>
    <col min="10" max="10" width="10.28515625" style="5" hidden="1" customWidth="1"/>
    <col min="11" max="11" width="13.5703125" style="5" hidden="1" customWidth="1"/>
    <col min="12" max="13" width="16.7109375" style="5" bestFit="1" customWidth="1"/>
    <col min="14" max="14" width="15.140625" style="5" customWidth="1"/>
    <col min="15" max="15" width="17.7109375" style="5" bestFit="1" customWidth="1"/>
    <col min="16" max="16" width="12.140625" style="5" customWidth="1"/>
    <col min="17" max="17" width="20.5703125" customWidth="1"/>
    <col min="18" max="18" width="11.140625" customWidth="1"/>
    <col min="22" max="22" width="14.85546875" bestFit="1" customWidth="1"/>
    <col min="23" max="23" width="18.5703125" bestFit="1" customWidth="1"/>
    <col min="24" max="24" width="11.140625" bestFit="1" customWidth="1"/>
    <col min="25" max="25" width="13.28515625" bestFit="1" customWidth="1"/>
    <col min="26" max="26" width="14.140625" bestFit="1" customWidth="1"/>
  </cols>
  <sheetData>
    <row r="1" spans="1:29" ht="15.75" x14ac:dyDescent="0.25">
      <c r="A1" s="17" t="s">
        <v>9</v>
      </c>
      <c r="B1" s="18"/>
      <c r="C1" s="20" t="s">
        <v>41</v>
      </c>
    </row>
    <row r="2" spans="1:29" ht="17.25" customHeight="1" x14ac:dyDescent="0.25">
      <c r="A2" s="19" t="s">
        <v>3</v>
      </c>
      <c r="B2" s="41"/>
      <c r="C2" s="25" t="s">
        <v>18</v>
      </c>
      <c r="D2" s="1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29" ht="15.75" customHeight="1" x14ac:dyDescent="0.25">
      <c r="A3" s="19" t="s">
        <v>4</v>
      </c>
      <c r="B3" s="41"/>
      <c r="C3" s="25" t="s">
        <v>37</v>
      </c>
      <c r="D3" s="1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7"/>
    </row>
    <row r="4" spans="1:29" ht="15.75" customHeight="1" x14ac:dyDescent="0.25">
      <c r="A4" s="19" t="s">
        <v>5</v>
      </c>
      <c r="B4" s="41"/>
      <c r="C4" s="25">
        <v>18675</v>
      </c>
      <c r="D4" s="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29" ht="15.75" customHeight="1" x14ac:dyDescent="0.25">
      <c r="A5" s="19" t="s">
        <v>6</v>
      </c>
      <c r="B5" s="41"/>
      <c r="C5" s="25">
        <v>18347.900000000001</v>
      </c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29" ht="15.75" x14ac:dyDescent="0.25">
      <c r="A6" s="19" t="s">
        <v>10</v>
      </c>
      <c r="B6" s="7"/>
      <c r="C6" s="26">
        <v>44629</v>
      </c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6"/>
      <c r="T6" s="6"/>
    </row>
    <row r="7" spans="1:29" ht="15.75" x14ac:dyDescent="0.25">
      <c r="A7" s="19" t="s">
        <v>11</v>
      </c>
      <c r="B7" s="7"/>
      <c r="C7" s="22" t="s">
        <v>38</v>
      </c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S7" s="6"/>
      <c r="T7" s="6"/>
    </row>
    <row r="8" spans="1:29" ht="15.75" x14ac:dyDescent="0.25">
      <c r="A8" s="19" t="s">
        <v>12</v>
      </c>
      <c r="B8" s="7"/>
      <c r="C8" s="21" t="s">
        <v>39</v>
      </c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S8" s="6"/>
      <c r="T8" s="6"/>
    </row>
    <row r="9" spans="1:29" ht="34.5" hidden="1" x14ac:dyDescent="0.25">
      <c r="A9" s="19" t="s">
        <v>13</v>
      </c>
      <c r="B9" s="7"/>
      <c r="C9" s="23" t="s">
        <v>15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S9" s="6"/>
      <c r="T9" s="6"/>
    </row>
    <row r="10" spans="1:29" ht="33" hidden="1" x14ac:dyDescent="0.25">
      <c r="A10" s="19" t="s">
        <v>14</v>
      </c>
      <c r="B10" s="7"/>
      <c r="C10" s="23" t="s">
        <v>15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S10" s="6"/>
      <c r="T10" s="6"/>
    </row>
    <row r="11" spans="1:29" ht="15.75" hidden="1" x14ac:dyDescent="0.25">
      <c r="A11" s="3"/>
      <c r="B11" s="7"/>
      <c r="C11" s="2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R11" s="10"/>
      <c r="S11" s="6"/>
      <c r="T11" s="9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ht="33.7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47" t="s">
        <v>162</v>
      </c>
      <c r="G12" s="47" t="s">
        <v>161</v>
      </c>
      <c r="H12" s="47" t="s">
        <v>163</v>
      </c>
      <c r="I12" s="48" t="s">
        <v>164</v>
      </c>
      <c r="J12" s="48" t="s">
        <v>165</v>
      </c>
      <c r="K12" s="48" t="s">
        <v>166</v>
      </c>
      <c r="L12" s="47" t="s">
        <v>167</v>
      </c>
      <c r="M12" s="47" t="s">
        <v>168</v>
      </c>
      <c r="N12" s="47" t="s">
        <v>169</v>
      </c>
      <c r="O12" s="47" t="s">
        <v>170</v>
      </c>
      <c r="P12" s="8" t="s">
        <v>17</v>
      </c>
      <c r="Q12" s="14" t="s">
        <v>16</v>
      </c>
      <c r="R12" s="10"/>
      <c r="S12" s="9"/>
      <c r="T12" s="9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/>
      <c r="R13" s="33"/>
    </row>
    <row r="14" spans="1:29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2"/>
      <c r="R14" s="33"/>
    </row>
    <row r="15" spans="1:29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2"/>
      <c r="R15" s="33"/>
    </row>
    <row r="16" spans="1:29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2"/>
      <c r="R16" s="33"/>
    </row>
    <row r="17" spans="1:18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2"/>
      <c r="R17" s="33"/>
    </row>
    <row r="18" spans="1:18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  <c r="R18" s="33"/>
    </row>
    <row r="19" spans="1:18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  <c r="R19" s="33"/>
    </row>
    <row r="20" spans="1:18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2"/>
      <c r="R20" s="33"/>
    </row>
    <row r="21" spans="1:18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2"/>
      <c r="R21" s="33"/>
    </row>
    <row r="22" spans="1:18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2"/>
      <c r="R22" s="33"/>
    </row>
    <row r="23" spans="1:18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29"/>
      <c r="R23" s="33"/>
    </row>
    <row r="24" spans="1:18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29"/>
      <c r="R24" s="33"/>
    </row>
    <row r="25" spans="1:18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29"/>
      <c r="R25" s="33"/>
    </row>
    <row r="26" spans="1:18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29"/>
      <c r="R26" s="33"/>
    </row>
    <row r="27" spans="1:18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29"/>
      <c r="R27" s="33"/>
    </row>
    <row r="28" spans="1:18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29"/>
      <c r="R28" s="33"/>
    </row>
    <row r="29" spans="1:18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29"/>
      <c r="R29" s="33"/>
    </row>
    <row r="30" spans="1:18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29"/>
      <c r="R30" s="33"/>
    </row>
    <row r="31" spans="1:18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29"/>
      <c r="R31" s="33"/>
    </row>
    <row r="32" spans="1:18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29"/>
      <c r="R32" s="33"/>
    </row>
    <row r="33" spans="1:18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29"/>
      <c r="R33" s="33"/>
    </row>
    <row r="34" spans="1:18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29"/>
      <c r="R34" s="33"/>
    </row>
    <row r="35" spans="1:18" s="40" customFormat="1" hidden="1" x14ac:dyDescent="0.25">
      <c r="A35" s="35">
        <v>1</v>
      </c>
      <c r="B35" s="36" t="s">
        <v>24</v>
      </c>
      <c r="C35" s="37">
        <v>14881578</v>
      </c>
      <c r="D35" s="38" t="s">
        <v>51</v>
      </c>
      <c r="E35" s="38">
        <v>2</v>
      </c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 t="s">
        <v>52</v>
      </c>
      <c r="Q35" s="36"/>
      <c r="R35" s="39" t="s">
        <v>53</v>
      </c>
    </row>
    <row r="36" spans="1:18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>
        <f>INDEX('[1]Balance(Stock Control)'!$AL$4:$AL$2103,MATCH(C36,'[1]Balance(Stock Control)'!$F$4:$F$1048576,0))</f>
        <v>0</v>
      </c>
      <c r="G36" s="44">
        <f>INDEX('[2]Balance(Stock Control)'!$AK$4:$AK$951,MATCH(C36,'[2]Balance(Stock Control)'!$E$4:$E$950,0))</f>
        <v>12</v>
      </c>
      <c r="H36" s="52"/>
      <c r="I36" s="52"/>
      <c r="J36" s="52"/>
      <c r="K36" s="52"/>
      <c r="L36" s="52">
        <v>46.862200000000001</v>
      </c>
      <c r="M36" s="52">
        <f>SUM(L36*E36)</f>
        <v>93.724400000000003</v>
      </c>
      <c r="N36" s="44" t="s">
        <v>161</v>
      </c>
      <c r="O36" s="44" t="s">
        <v>171</v>
      </c>
      <c r="P36" s="44" t="s">
        <v>160</v>
      </c>
      <c r="Q36" s="43"/>
      <c r="R36" s="27" t="s">
        <v>54</v>
      </c>
    </row>
    <row r="37" spans="1:18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>
        <f>INDEX('[1]Balance(Stock Control)'!$AL$4:$AL$2103,MATCH(C37,'[1]Balance(Stock Control)'!$F$4:$F$1048576,0))</f>
        <v>0</v>
      </c>
      <c r="G37" s="44">
        <f>INDEX('[2]Balance(Stock Control)'!$AK$4:$AK$951,MATCH(C37,'[2]Balance(Stock Control)'!$E$4:$E$950,0))</f>
        <v>20</v>
      </c>
      <c r="H37" s="52"/>
      <c r="I37" s="52"/>
      <c r="J37" s="52"/>
      <c r="K37" s="52"/>
      <c r="L37" s="52">
        <v>46.862200000000001</v>
      </c>
      <c r="M37" s="52">
        <f t="shared" ref="M37:M100" si="0">SUM(L37*E37)</f>
        <v>93.724400000000003</v>
      </c>
      <c r="N37" s="44" t="s">
        <v>161</v>
      </c>
      <c r="O37" s="44" t="s">
        <v>171</v>
      </c>
      <c r="P37" s="44" t="s">
        <v>160</v>
      </c>
      <c r="Q37" s="43"/>
      <c r="R37" s="27"/>
    </row>
    <row r="38" spans="1:18" x14ac:dyDescent="0.25">
      <c r="A38" s="42">
        <v>3</v>
      </c>
      <c r="B38" s="43" t="s">
        <v>56</v>
      </c>
      <c r="C38" s="49">
        <v>17535679</v>
      </c>
      <c r="D38" s="44">
        <v>17457469</v>
      </c>
      <c r="E38" s="44">
        <v>1</v>
      </c>
      <c r="F38" s="44">
        <f>INDEX('[1]Balance(Stock Control)'!$AL$4:$AL$2103,MATCH(C38,'[1]Balance(Stock Control)'!$F$4:$F$1048576,0))</f>
        <v>23</v>
      </c>
      <c r="G38" s="44" t="e">
        <f>INDEX('[2]Balance(Stock Control)'!$AK$4:$AK$951,MATCH(C38,'[2]Balance(Stock Control)'!$E$4:$E$950,0))</f>
        <v>#N/A</v>
      </c>
      <c r="H38" s="52"/>
      <c r="I38" s="52"/>
      <c r="J38" s="52"/>
      <c r="K38" s="52"/>
      <c r="L38" s="52">
        <v>25.713481977272728</v>
      </c>
      <c r="M38" s="52">
        <f t="shared" si="0"/>
        <v>25.713481977272728</v>
      </c>
      <c r="N38" s="44" t="s">
        <v>162</v>
      </c>
      <c r="O38" s="44" t="s">
        <v>171</v>
      </c>
      <c r="P38" s="44" t="s">
        <v>160</v>
      </c>
      <c r="Q38" s="43"/>
      <c r="R38" s="27"/>
    </row>
    <row r="39" spans="1:18" x14ac:dyDescent="0.25">
      <c r="A39" s="42">
        <v>4</v>
      </c>
      <c r="B39" s="43" t="s">
        <v>57</v>
      </c>
      <c r="C39" s="44">
        <v>14578415</v>
      </c>
      <c r="D39" s="44"/>
      <c r="E39" s="44">
        <v>1</v>
      </c>
      <c r="F39" s="44">
        <f>INDEX('[1]Balance(Stock Control)'!$AL$4:$AL$2103,MATCH(C39,'[1]Balance(Stock Control)'!$F$4:$F$1048576,0))</f>
        <v>0</v>
      </c>
      <c r="G39" s="44" t="e">
        <f>INDEX('[2]Balance(Stock Control)'!$AK$4:$AK$951,MATCH(C39,'[2]Balance(Stock Control)'!$E$4:$E$950,0))</f>
        <v>#N/A</v>
      </c>
      <c r="H39" s="52"/>
      <c r="I39" s="52">
        <v>95000</v>
      </c>
      <c r="J39" s="52">
        <f>I39/3300</f>
        <v>28.787878787878789</v>
      </c>
      <c r="K39" s="52"/>
      <c r="L39" s="52">
        <f>J39*110%</f>
        <v>31.666666666666671</v>
      </c>
      <c r="M39" s="52">
        <f t="shared" si="0"/>
        <v>31.666666666666671</v>
      </c>
      <c r="N39" s="44" t="s">
        <v>172</v>
      </c>
      <c r="O39" s="44" t="s">
        <v>172</v>
      </c>
      <c r="P39" s="44" t="s">
        <v>160</v>
      </c>
      <c r="Q39" s="43"/>
      <c r="R39" s="27"/>
    </row>
    <row r="40" spans="1:18" x14ac:dyDescent="0.25">
      <c r="A40" s="42">
        <v>5</v>
      </c>
      <c r="B40" s="43" t="s">
        <v>57</v>
      </c>
      <c r="C40" s="44">
        <v>14595186</v>
      </c>
      <c r="D40" s="44">
        <v>14578414</v>
      </c>
      <c r="E40" s="44">
        <v>1</v>
      </c>
      <c r="F40" s="44">
        <f>INDEX('[1]Balance(Stock Control)'!$AL$4:$AL$2103,MATCH(C40,'[1]Balance(Stock Control)'!$F$4:$F$1048576,0))</f>
        <v>2</v>
      </c>
      <c r="G40" s="44" t="e">
        <f>INDEX('[2]Balance(Stock Control)'!$AK$4:$AK$951,MATCH(C40,'[2]Balance(Stock Control)'!$E$4:$E$950,0))</f>
        <v>#N/A</v>
      </c>
      <c r="H40" s="52"/>
      <c r="I40" s="52"/>
      <c r="J40" s="52"/>
      <c r="K40" s="52">
        <v>636510.6452250001</v>
      </c>
      <c r="L40" s="52">
        <v>192.88201370454547</v>
      </c>
      <c r="M40" s="52">
        <f t="shared" si="0"/>
        <v>192.88201370454547</v>
      </c>
      <c r="N40" s="44" t="s">
        <v>162</v>
      </c>
      <c r="O40" s="44" t="s">
        <v>171</v>
      </c>
      <c r="P40" s="44" t="s">
        <v>160</v>
      </c>
      <c r="Q40" s="43"/>
      <c r="R40" s="27"/>
    </row>
    <row r="41" spans="1:18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>
        <f>INDEX('[1]Balance(Stock Control)'!$AL$4:$AL$2103,MATCH(C41,'[1]Balance(Stock Control)'!$F$4:$F$1048576,0))</f>
        <v>38</v>
      </c>
      <c r="G41" s="44">
        <f>INDEX('[2]Balance(Stock Control)'!$AK$4:$AK$951,MATCH(C41,'[2]Balance(Stock Control)'!$E$4:$E$950,0))</f>
        <v>0</v>
      </c>
      <c r="H41" s="53"/>
      <c r="I41" s="53"/>
      <c r="J41" s="53"/>
      <c r="K41" s="53">
        <v>203734.82220000002</v>
      </c>
      <c r="L41" s="53">
        <f>K41/3300</f>
        <v>61.737824909090918</v>
      </c>
      <c r="M41" s="52">
        <f t="shared" si="0"/>
        <v>61.737824909090918</v>
      </c>
      <c r="N41" s="44" t="s">
        <v>162</v>
      </c>
      <c r="O41" s="44" t="s">
        <v>171</v>
      </c>
      <c r="P41" s="44" t="s">
        <v>160</v>
      </c>
      <c r="Q41" s="45"/>
    </row>
    <row r="42" spans="1:18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>
        <f>INDEX('[1]Balance(Stock Control)'!$AL$4:$AL$2103,MATCH(C42,'[1]Balance(Stock Control)'!$F$4:$F$1048576,0))</f>
        <v>3</v>
      </c>
      <c r="G42" s="44" t="e">
        <f>INDEX('[2]Balance(Stock Control)'!$AK$4:$AK$951,MATCH(C42,'[2]Balance(Stock Control)'!$E$4:$E$950,0))</f>
        <v>#N/A</v>
      </c>
      <c r="H42" s="53"/>
      <c r="I42" s="53"/>
      <c r="J42" s="53"/>
      <c r="K42" s="53">
        <v>67208.006250000006</v>
      </c>
      <c r="L42" s="53">
        <f t="shared" ref="L42:L46" si="1">K42/3300</f>
        <v>20.366062500000002</v>
      </c>
      <c r="M42" s="52">
        <f t="shared" si="0"/>
        <v>20.366062500000002</v>
      </c>
      <c r="N42" s="44" t="s">
        <v>162</v>
      </c>
      <c r="O42" s="44" t="s">
        <v>171</v>
      </c>
      <c r="P42" s="44" t="s">
        <v>160</v>
      </c>
      <c r="Q42" s="45"/>
    </row>
    <row r="43" spans="1:18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>
        <f>INDEX('[1]Balance(Stock Control)'!$AL$4:$AL$2103,MATCH(C43,'[1]Balance(Stock Control)'!$F$4:$F$1048576,0))</f>
        <v>17</v>
      </c>
      <c r="G43" s="44">
        <f>INDEX('[2]Balance(Stock Control)'!$AK$4:$AK$951,MATCH(C43,'[2]Balance(Stock Control)'!$E$4:$E$950,0))</f>
        <v>18</v>
      </c>
      <c r="H43" s="53"/>
      <c r="I43" s="53"/>
      <c r="J43" s="53"/>
      <c r="K43" s="53">
        <v>38401.121850000003</v>
      </c>
      <c r="L43" s="53">
        <f t="shared" si="1"/>
        <v>11.636703590909091</v>
      </c>
      <c r="M43" s="52">
        <f t="shared" si="0"/>
        <v>34.910110772727272</v>
      </c>
      <c r="N43" s="44" t="s">
        <v>162</v>
      </c>
      <c r="O43" s="44" t="s">
        <v>171</v>
      </c>
      <c r="P43" s="44" t="s">
        <v>160</v>
      </c>
      <c r="Q43" s="45"/>
    </row>
    <row r="44" spans="1:18" x14ac:dyDescent="0.25">
      <c r="A44" s="42">
        <v>9</v>
      </c>
      <c r="B44" s="45" t="s">
        <v>22</v>
      </c>
      <c r="C44" s="46">
        <v>14532260</v>
      </c>
      <c r="D44" s="46"/>
      <c r="E44" s="46">
        <v>1</v>
      </c>
      <c r="F44" s="44">
        <f>INDEX('[1]Balance(Stock Control)'!$AL$4:$AL$2103,MATCH(C44,'[1]Balance(Stock Control)'!$F$4:$F$1048576,0))</f>
        <v>0</v>
      </c>
      <c r="G44" s="44">
        <f>INDEX('[2]Balance(Stock Control)'!$AK$4:$AK$951,MATCH(C44,'[2]Balance(Stock Control)'!$E$4:$E$950,0))</f>
        <v>12</v>
      </c>
      <c r="H44" s="53"/>
      <c r="I44" s="53"/>
      <c r="J44" s="53"/>
      <c r="K44" s="53"/>
      <c r="L44" s="53">
        <v>14.768599999999999</v>
      </c>
      <c r="M44" s="52">
        <f t="shared" si="0"/>
        <v>14.768599999999999</v>
      </c>
      <c r="N44" s="46" t="s">
        <v>161</v>
      </c>
      <c r="O44" s="46" t="s">
        <v>171</v>
      </c>
      <c r="P44" s="44" t="s">
        <v>160</v>
      </c>
      <c r="Q44" s="45"/>
    </row>
    <row r="45" spans="1:18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>
        <f>INDEX('[1]Balance(Stock Control)'!$AL$4:$AL$2103,MATCH(C45,'[1]Balance(Stock Control)'!$F$4:$F$1048576,0))</f>
        <v>6</v>
      </c>
      <c r="G45" s="44" t="e">
        <f>INDEX('[2]Balance(Stock Control)'!$AK$4:$AK$951,MATCH(C45,'[2]Balance(Stock Control)'!$E$4:$E$950,0))</f>
        <v>#N/A</v>
      </c>
      <c r="H45" s="53"/>
      <c r="I45" s="53"/>
      <c r="J45" s="53"/>
      <c r="K45" s="53">
        <v>148150</v>
      </c>
      <c r="L45" s="53">
        <f t="shared" si="1"/>
        <v>44.893939393939391</v>
      </c>
      <c r="M45" s="52">
        <f t="shared" si="0"/>
        <v>44.893939393939391</v>
      </c>
      <c r="N45" s="44" t="s">
        <v>162</v>
      </c>
      <c r="O45" s="44" t="s">
        <v>171</v>
      </c>
      <c r="P45" s="44" t="s">
        <v>160</v>
      </c>
      <c r="Q45" s="45"/>
    </row>
    <row r="46" spans="1:18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>
        <f>INDEX('[1]Balance(Stock Control)'!$AL$4:$AL$2103,MATCH(C46,'[1]Balance(Stock Control)'!$F$4:$F$1048576,0))</f>
        <v>3</v>
      </c>
      <c r="G46" s="44" t="e">
        <f>INDEX('[2]Balance(Stock Control)'!$AK$4:$AK$951,MATCH(C46,'[2]Balance(Stock Control)'!$E$4:$E$950,0))</f>
        <v>#N/A</v>
      </c>
      <c r="H46" s="53"/>
      <c r="I46" s="53"/>
      <c r="J46" s="53"/>
      <c r="K46" s="53">
        <v>161000</v>
      </c>
      <c r="L46" s="53">
        <f t="shared" si="1"/>
        <v>48.787878787878789</v>
      </c>
      <c r="M46" s="52">
        <f t="shared" si="0"/>
        <v>48.787878787878789</v>
      </c>
      <c r="N46" s="44" t="s">
        <v>162</v>
      </c>
      <c r="O46" s="44" t="s">
        <v>171</v>
      </c>
      <c r="P46" s="44" t="s">
        <v>160</v>
      </c>
      <c r="Q46" s="45"/>
    </row>
    <row r="47" spans="1:18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>
        <f>INDEX('[1]Balance(Stock Control)'!$AL$4:$AL$2103,MATCH(C47,'[1]Balance(Stock Control)'!$F$4:$F$1048576,0))</f>
        <v>0</v>
      </c>
      <c r="G47" s="44">
        <f>INDEX('[2]Balance(Stock Control)'!$AK$4:$AK$951,MATCH(C47,'[2]Balance(Stock Control)'!$E$4:$E$950,0))</f>
        <v>5</v>
      </c>
      <c r="H47" s="53"/>
      <c r="I47" s="53"/>
      <c r="J47" s="53"/>
      <c r="K47" s="53"/>
      <c r="L47" s="53">
        <v>167.3672</v>
      </c>
      <c r="M47" s="52">
        <f t="shared" si="0"/>
        <v>167.3672</v>
      </c>
      <c r="N47" s="46" t="s">
        <v>161</v>
      </c>
      <c r="O47" s="46" t="s">
        <v>171</v>
      </c>
      <c r="P47" s="44" t="s">
        <v>160</v>
      </c>
      <c r="Q47" s="45"/>
    </row>
    <row r="48" spans="1:18" x14ac:dyDescent="0.25">
      <c r="A48" s="42">
        <v>13</v>
      </c>
      <c r="B48" s="45" t="s">
        <v>59</v>
      </c>
      <c r="C48" s="46">
        <v>21359390</v>
      </c>
      <c r="D48" s="46"/>
      <c r="E48" s="46">
        <v>1</v>
      </c>
      <c r="F48" s="44">
        <f>INDEX('[1]Balance(Stock Control)'!$AL$4:$AL$2103,MATCH(C48,'[1]Balance(Stock Control)'!$F$4:$F$1048576,0))</f>
        <v>0</v>
      </c>
      <c r="G48" s="44" t="e">
        <f>INDEX('[2]Balance(Stock Control)'!$AK$4:$AK$951,MATCH(C48,'[2]Balance(Stock Control)'!$E$4:$E$950,0))</f>
        <v>#N/A</v>
      </c>
      <c r="H48" s="53"/>
      <c r="I48" s="53">
        <v>50000</v>
      </c>
      <c r="J48" s="53">
        <f>I48/3300</f>
        <v>15.151515151515152</v>
      </c>
      <c r="K48" s="53"/>
      <c r="L48" s="52">
        <f>J48*110%</f>
        <v>16.666666666666668</v>
      </c>
      <c r="M48" s="52">
        <f t="shared" si="0"/>
        <v>16.666666666666668</v>
      </c>
      <c r="N48" s="46" t="s">
        <v>172</v>
      </c>
      <c r="O48" s="46" t="s">
        <v>172</v>
      </c>
      <c r="P48" s="44" t="s">
        <v>160</v>
      </c>
      <c r="Q48" s="45"/>
    </row>
    <row r="49" spans="1:17" x14ac:dyDescent="0.25">
      <c r="A49" s="42">
        <v>14</v>
      </c>
      <c r="B49" s="45" t="s">
        <v>60</v>
      </c>
      <c r="C49" s="49" t="s">
        <v>173</v>
      </c>
      <c r="D49" s="49">
        <v>993816</v>
      </c>
      <c r="E49" s="46">
        <v>1</v>
      </c>
      <c r="F49" s="44" t="e">
        <f>INDEX('[1]Balance(Stock Control)'!$AL$4:$AL$2103,MATCH(C49,'[1]Balance(Stock Control)'!$F$4:$F$1048576,0))</f>
        <v>#N/A</v>
      </c>
      <c r="G49" s="44">
        <f>INDEX('[2]Balance(Stock Control)'!$AK$4:$AK$951,MATCH(C49,'[2]Balance(Stock Control)'!$E$4:$E$950,0))</f>
        <v>14</v>
      </c>
      <c r="H49" s="53"/>
      <c r="I49" s="53"/>
      <c r="J49" s="53"/>
      <c r="K49" s="53"/>
      <c r="L49" s="53">
        <v>38.559689922480651</v>
      </c>
      <c r="M49" s="52">
        <f t="shared" si="0"/>
        <v>38.559689922480651</v>
      </c>
      <c r="N49" s="49" t="s">
        <v>174</v>
      </c>
      <c r="O49" s="46" t="s">
        <v>171</v>
      </c>
      <c r="P49" s="44" t="s">
        <v>160</v>
      </c>
      <c r="Q49" s="45"/>
    </row>
    <row r="50" spans="1:17" x14ac:dyDescent="0.25">
      <c r="A50" s="42">
        <v>15</v>
      </c>
      <c r="B50" s="45" t="s">
        <v>61</v>
      </c>
      <c r="C50" s="46">
        <v>13969011</v>
      </c>
      <c r="D50" s="46"/>
      <c r="E50" s="46">
        <v>20</v>
      </c>
      <c r="F50" s="44">
        <f>INDEX('[1]Balance(Stock Control)'!$AL$4:$AL$2103,MATCH(C50,'[1]Balance(Stock Control)'!$F$4:$F$1048576,0))</f>
        <v>0</v>
      </c>
      <c r="G50" s="44">
        <f>INDEX('[2]Balance(Stock Control)'!$AK$4:$AK$951,MATCH(C50,'[2]Balance(Stock Control)'!$E$4:$E$950,0))</f>
        <v>153</v>
      </c>
      <c r="H50" s="53"/>
      <c r="I50" s="53"/>
      <c r="J50" s="53"/>
      <c r="K50" s="53"/>
      <c r="L50" s="53">
        <v>1.3397999999999999</v>
      </c>
      <c r="M50" s="52">
        <f t="shared" si="0"/>
        <v>26.795999999999999</v>
      </c>
      <c r="N50" s="49" t="s">
        <v>161</v>
      </c>
      <c r="O50" s="46" t="s">
        <v>171</v>
      </c>
      <c r="P50" s="44" t="s">
        <v>160</v>
      </c>
      <c r="Q50" s="45"/>
    </row>
    <row r="51" spans="1:17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1</v>
      </c>
      <c r="F51" s="44" t="e">
        <f>INDEX('[1]Balance(Stock Control)'!$AL$4:$AL$2103,MATCH(C51,'[1]Balance(Stock Control)'!$F$4:$F$1048576,0))</f>
        <v>#N/A</v>
      </c>
      <c r="G51" s="44">
        <f>INDEX('[2]Balance(Stock Control)'!$AK$4:$AK$951,MATCH(C51,'[2]Balance(Stock Control)'!$E$4:$E$950,0))</f>
        <v>0</v>
      </c>
      <c r="H51" s="53"/>
      <c r="I51" s="53">
        <v>120000</v>
      </c>
      <c r="J51" s="53">
        <f>I51/3300</f>
        <v>36.363636363636367</v>
      </c>
      <c r="K51" s="53"/>
      <c r="L51" s="52">
        <f>J51*110%</f>
        <v>40.000000000000007</v>
      </c>
      <c r="M51" s="52">
        <f t="shared" si="0"/>
        <v>40.000000000000007</v>
      </c>
      <c r="N51" s="46" t="s">
        <v>172</v>
      </c>
      <c r="O51" s="46" t="s">
        <v>172</v>
      </c>
      <c r="P51" s="44" t="s">
        <v>160</v>
      </c>
      <c r="Q51" s="45"/>
    </row>
    <row r="52" spans="1:17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>
        <f>INDEX('[1]Balance(Stock Control)'!$AL$4:$AL$2103,MATCH(C52,'[1]Balance(Stock Control)'!$F$4:$F$1048576,0))</f>
        <v>8</v>
      </c>
      <c r="G52" s="44">
        <f>INDEX('[2]Balance(Stock Control)'!$AK$4:$AK$951,MATCH(C52,'[2]Balance(Stock Control)'!$E$4:$E$950,0))</f>
        <v>0</v>
      </c>
      <c r="H52" s="53"/>
      <c r="I52" s="53"/>
      <c r="J52" s="53"/>
      <c r="K52" s="53">
        <v>804127.77243749995</v>
      </c>
      <c r="L52" s="53">
        <f>K52/3300</f>
        <v>243.67508255681815</v>
      </c>
      <c r="M52" s="52">
        <f t="shared" si="0"/>
        <v>243.67508255681815</v>
      </c>
      <c r="N52" s="46" t="s">
        <v>162</v>
      </c>
      <c r="O52" s="46" t="s">
        <v>171</v>
      </c>
      <c r="P52" s="44" t="s">
        <v>160</v>
      </c>
      <c r="Q52" s="45"/>
    </row>
    <row r="53" spans="1:17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>
        <f>INDEX('[1]Balance(Stock Control)'!$AL$4:$AL$2103,MATCH(C53,'[1]Balance(Stock Control)'!$F$4:$F$1048576,0))</f>
        <v>5</v>
      </c>
      <c r="G53" s="44">
        <f>INDEX('[2]Balance(Stock Control)'!$AK$4:$AK$951,MATCH(C53,'[2]Balance(Stock Control)'!$E$4:$E$950,0))</f>
        <v>21</v>
      </c>
      <c r="H53" s="53"/>
      <c r="I53" s="53"/>
      <c r="J53" s="53"/>
      <c r="K53" s="53">
        <v>268990.15631250001</v>
      </c>
      <c r="L53" s="53">
        <f t="shared" ref="L53:L54" si="2">K53/3300</f>
        <v>81.51216857954546</v>
      </c>
      <c r="M53" s="52">
        <f t="shared" si="0"/>
        <v>81.51216857954546</v>
      </c>
      <c r="N53" s="46" t="s">
        <v>162</v>
      </c>
      <c r="O53" s="46" t="s">
        <v>171</v>
      </c>
      <c r="P53" s="44" t="s">
        <v>160</v>
      </c>
      <c r="Q53" s="45"/>
    </row>
    <row r="54" spans="1:17" x14ac:dyDescent="0.25">
      <c r="A54" s="42">
        <v>19</v>
      </c>
      <c r="B54" s="45" t="s">
        <v>23</v>
      </c>
      <c r="C54" s="46">
        <v>11110737</v>
      </c>
      <c r="D54" s="46"/>
      <c r="E54" s="46">
        <v>1</v>
      </c>
      <c r="F54" s="44">
        <f>INDEX('[1]Balance(Stock Control)'!$AL$4:$AL$2103,MATCH(C54,'[1]Balance(Stock Control)'!$F$4:$F$1048576,0))</f>
        <v>4</v>
      </c>
      <c r="G54" s="44" t="e">
        <f>INDEX('[2]Balance(Stock Control)'!$AK$4:$AK$951,MATCH(C54,'[2]Balance(Stock Control)'!$E$4:$E$950,0))</f>
        <v>#N/A</v>
      </c>
      <c r="H54" s="53"/>
      <c r="I54" s="53"/>
      <c r="J54" s="53"/>
      <c r="K54" s="53">
        <v>773924.12212499988</v>
      </c>
      <c r="L54" s="53">
        <f t="shared" si="2"/>
        <v>234.52246124999996</v>
      </c>
      <c r="M54" s="52">
        <f t="shared" si="0"/>
        <v>234.52246124999996</v>
      </c>
      <c r="N54" s="46" t="s">
        <v>162</v>
      </c>
      <c r="O54" s="46" t="s">
        <v>171</v>
      </c>
      <c r="P54" s="44" t="s">
        <v>160</v>
      </c>
      <c r="Q54" s="45"/>
    </row>
    <row r="55" spans="1:17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e">
        <f>INDEX('[1]Balance(Stock Control)'!$AL$4:$AL$2103,MATCH(C55,'[1]Balance(Stock Control)'!$F$4:$F$1048576,0))</f>
        <v>#N/A</v>
      </c>
      <c r="G55" s="44" t="e">
        <f>INDEX('[2]Balance(Stock Control)'!$AK$4:$AK$951,MATCH(C55,'[2]Balance(Stock Control)'!$E$4:$E$950,0))</f>
        <v>#N/A</v>
      </c>
      <c r="H55" s="53"/>
      <c r="I55" s="53">
        <v>35000</v>
      </c>
      <c r="J55" s="53">
        <f>I55/3300</f>
        <v>10.606060606060606</v>
      </c>
      <c r="K55" s="53"/>
      <c r="L55" s="52">
        <f>J55*110%</f>
        <v>11.666666666666668</v>
      </c>
      <c r="M55" s="52">
        <f t="shared" si="0"/>
        <v>11.666666666666668</v>
      </c>
      <c r="N55" s="46" t="s">
        <v>172</v>
      </c>
      <c r="O55" s="46" t="s">
        <v>172</v>
      </c>
      <c r="P55" s="44" t="s">
        <v>160</v>
      </c>
      <c r="Q55" s="45"/>
    </row>
    <row r="56" spans="1:17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>
        <f>INDEX('[1]Balance(Stock Control)'!$AL$4:$AL$2103,MATCH(C56,'[1]Balance(Stock Control)'!$F$4:$F$1048576,0))</f>
        <v>0</v>
      </c>
      <c r="G56" s="44">
        <f>INDEX('[2]Balance(Stock Control)'!$AK$4:$AK$951,MATCH(C56,'[2]Balance(Stock Control)'!$E$4:$E$950,0))</f>
        <v>6</v>
      </c>
      <c r="H56" s="53"/>
      <c r="I56" s="53"/>
      <c r="J56" s="53"/>
      <c r="K56" s="53"/>
      <c r="L56" s="53">
        <v>153.19920000000005</v>
      </c>
      <c r="M56" s="52">
        <f t="shared" si="0"/>
        <v>153.19920000000005</v>
      </c>
      <c r="N56" s="46" t="s">
        <v>161</v>
      </c>
      <c r="O56" s="46" t="s">
        <v>171</v>
      </c>
      <c r="P56" s="44" t="s">
        <v>160</v>
      </c>
      <c r="Q56" s="45"/>
    </row>
    <row r="57" spans="1:17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>
        <f>INDEX('[1]Balance(Stock Control)'!$AL$4:$AL$2103,MATCH(C57,'[1]Balance(Stock Control)'!$F$4:$F$1048576,0))</f>
        <v>0</v>
      </c>
      <c r="G57" s="44">
        <f>INDEX('[2]Balance(Stock Control)'!$AK$4:$AK$951,MATCH(C57,'[2]Balance(Stock Control)'!$E$4:$E$950,0))</f>
        <v>4</v>
      </c>
      <c r="H57" s="53"/>
      <c r="I57" s="53"/>
      <c r="J57" s="53"/>
      <c r="K57" s="53"/>
      <c r="L57" s="53">
        <v>46.51506422018349</v>
      </c>
      <c r="M57" s="52">
        <f t="shared" si="0"/>
        <v>46.51506422018349</v>
      </c>
      <c r="N57" s="46" t="s">
        <v>161</v>
      </c>
      <c r="O57" s="46" t="s">
        <v>171</v>
      </c>
      <c r="P57" s="44" t="s">
        <v>160</v>
      </c>
      <c r="Q57" s="45"/>
    </row>
    <row r="58" spans="1:17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>
        <f>INDEX('[1]Balance(Stock Control)'!$AL$4:$AL$2103,MATCH(C58,'[1]Balance(Stock Control)'!$F$4:$F$1048576,0))</f>
        <v>0</v>
      </c>
      <c r="G58" s="44">
        <f>INDEX('[2]Balance(Stock Control)'!$AK$4:$AK$951,MATCH(C58,'[2]Balance(Stock Control)'!$E$4:$E$950,0))</f>
        <v>11</v>
      </c>
      <c r="H58" s="53"/>
      <c r="I58" s="53"/>
      <c r="J58" s="53"/>
      <c r="K58" s="53"/>
      <c r="L58" s="53">
        <v>67.067000000000007</v>
      </c>
      <c r="M58" s="52">
        <f t="shared" si="0"/>
        <v>67.067000000000007</v>
      </c>
      <c r="N58" s="46" t="s">
        <v>161</v>
      </c>
      <c r="O58" s="46" t="s">
        <v>171</v>
      </c>
      <c r="P58" s="44" t="s">
        <v>160</v>
      </c>
      <c r="Q58" s="45"/>
    </row>
    <row r="59" spans="1:17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>
        <f>INDEX('[1]Balance(Stock Control)'!$AL$4:$AL$2103,MATCH(C59,'[1]Balance(Stock Control)'!$F$4:$F$1048576,0))</f>
        <v>0</v>
      </c>
      <c r="G59" s="44" t="e">
        <f>INDEX('[2]Balance(Stock Control)'!$AK$4:$AK$951,MATCH(C59,'[2]Balance(Stock Control)'!$E$4:$E$950,0))</f>
        <v>#N/A</v>
      </c>
      <c r="H59" s="53"/>
      <c r="I59" s="53">
        <v>25000</v>
      </c>
      <c r="J59" s="53">
        <f t="shared" ref="J59:J60" si="3">I59/3300</f>
        <v>7.5757575757575761</v>
      </c>
      <c r="K59" s="53"/>
      <c r="L59" s="52">
        <f t="shared" ref="L59:L60" si="4">J59*110%</f>
        <v>8.3333333333333339</v>
      </c>
      <c r="M59" s="52">
        <f t="shared" si="0"/>
        <v>8.3333333333333339</v>
      </c>
      <c r="N59" s="46" t="s">
        <v>172</v>
      </c>
      <c r="O59" s="46" t="s">
        <v>172</v>
      </c>
      <c r="P59" s="44" t="s">
        <v>160</v>
      </c>
      <c r="Q59" s="45"/>
    </row>
    <row r="60" spans="1:17" x14ac:dyDescent="0.25">
      <c r="A60" s="42">
        <v>25</v>
      </c>
      <c r="B60" s="45" t="s">
        <v>67</v>
      </c>
      <c r="C60" s="46" t="s">
        <v>68</v>
      </c>
      <c r="D60" s="46"/>
      <c r="E60" s="46">
        <v>1</v>
      </c>
      <c r="F60" s="44" t="e">
        <f>INDEX('[1]Balance(Stock Control)'!$AL$4:$AL$2103,MATCH(C60,'[1]Balance(Stock Control)'!$F$4:$F$1048576,0))</f>
        <v>#N/A</v>
      </c>
      <c r="G60" s="44" t="e">
        <f>INDEX('[2]Balance(Stock Control)'!$AK$4:$AK$951,MATCH(C60,'[2]Balance(Stock Control)'!$E$4:$E$950,0))</f>
        <v>#N/A</v>
      </c>
      <c r="H60" s="53"/>
      <c r="I60" s="53">
        <v>98000</v>
      </c>
      <c r="J60" s="53">
        <f t="shared" si="3"/>
        <v>29.696969696969695</v>
      </c>
      <c r="K60" s="53"/>
      <c r="L60" s="52">
        <f t="shared" si="4"/>
        <v>32.666666666666664</v>
      </c>
      <c r="M60" s="52">
        <f t="shared" si="0"/>
        <v>32.666666666666664</v>
      </c>
      <c r="N60" s="46" t="s">
        <v>172</v>
      </c>
      <c r="O60" s="46" t="s">
        <v>172</v>
      </c>
      <c r="P60" s="44" t="s">
        <v>160</v>
      </c>
      <c r="Q60" s="45"/>
    </row>
    <row r="61" spans="1:17" x14ac:dyDescent="0.25">
      <c r="A61" s="42">
        <v>26</v>
      </c>
      <c r="B61" s="45" t="s">
        <v>69</v>
      </c>
      <c r="C61" s="49" t="s">
        <v>175</v>
      </c>
      <c r="D61" s="49">
        <v>17214676</v>
      </c>
      <c r="E61" s="46">
        <v>1</v>
      </c>
      <c r="F61" s="44" t="e">
        <f>INDEX('[1]Balance(Stock Control)'!$AL$4:$AL$2103,MATCH(C61,'[1]Balance(Stock Control)'!$F$4:$F$1048576,0))</f>
        <v>#N/A</v>
      </c>
      <c r="G61" s="44">
        <f>INDEX('[2]Balance(Stock Control)'!$AK$4:$AK$951,MATCH(C61,'[2]Balance(Stock Control)'!$E$4:$E$950,0))</f>
        <v>2</v>
      </c>
      <c r="H61" s="53"/>
      <c r="I61" s="53"/>
      <c r="J61" s="53"/>
      <c r="K61" s="53"/>
      <c r="L61" s="53">
        <v>71.585937500000028</v>
      </c>
      <c r="M61" s="52">
        <f t="shared" si="0"/>
        <v>71.585937500000028</v>
      </c>
      <c r="N61" s="46" t="s">
        <v>174</v>
      </c>
      <c r="O61" s="46" t="s">
        <v>171</v>
      </c>
      <c r="P61" s="44" t="s">
        <v>160</v>
      </c>
      <c r="Q61" s="45"/>
    </row>
    <row r="62" spans="1:17" x14ac:dyDescent="0.25">
      <c r="A62" s="42">
        <v>27</v>
      </c>
      <c r="B62" s="45" t="s">
        <v>70</v>
      </c>
      <c r="C62" s="49" t="s">
        <v>176</v>
      </c>
      <c r="D62" s="49">
        <v>11039846</v>
      </c>
      <c r="E62" s="46">
        <v>3</v>
      </c>
      <c r="F62" s="44" t="e">
        <f>INDEX('[1]Balance(Stock Control)'!$AL$4:$AL$2103,MATCH(C62,'[1]Balance(Stock Control)'!$F$4:$F$1048576,0))</f>
        <v>#N/A</v>
      </c>
      <c r="G62" s="44">
        <f>INDEX('[2]Balance(Stock Control)'!$AK$4:$AK$951,MATCH(C62,'[2]Balance(Stock Control)'!$E$4:$E$950,0))</f>
        <v>78</v>
      </c>
      <c r="H62" s="53"/>
      <c r="I62" s="53"/>
      <c r="J62" s="53"/>
      <c r="K62" s="53"/>
      <c r="L62" s="53">
        <v>22.516590303521799</v>
      </c>
      <c r="M62" s="52">
        <f t="shared" si="0"/>
        <v>67.5497709105654</v>
      </c>
      <c r="N62" s="46" t="s">
        <v>174</v>
      </c>
      <c r="O62" s="46" t="s">
        <v>171</v>
      </c>
      <c r="P62" s="44" t="s">
        <v>160</v>
      </c>
      <c r="Q62" s="45"/>
    </row>
    <row r="63" spans="1:17" x14ac:dyDescent="0.25">
      <c r="A63" s="42">
        <v>28</v>
      </c>
      <c r="B63" s="45" t="s">
        <v>71</v>
      </c>
      <c r="C63" s="49" t="s">
        <v>177</v>
      </c>
      <c r="D63" s="49">
        <v>14702253</v>
      </c>
      <c r="E63" s="46">
        <v>1</v>
      </c>
      <c r="F63" s="44" t="e">
        <f>INDEX('[1]Balance(Stock Control)'!$AL$4:$AL$2103,MATCH(C63,'[1]Balance(Stock Control)'!$F$4:$F$1048576,0))</f>
        <v>#N/A</v>
      </c>
      <c r="G63" s="44">
        <f>INDEX('[2]Balance(Stock Control)'!$AK$4:$AK$951,MATCH(C63,'[2]Balance(Stock Control)'!$E$4:$E$950,0))</f>
        <v>16</v>
      </c>
      <c r="H63" s="53"/>
      <c r="I63" s="53"/>
      <c r="J63" s="53"/>
      <c r="K63" s="53"/>
      <c r="L63" s="53">
        <v>80.303030303030297</v>
      </c>
      <c r="M63" s="52">
        <f t="shared" si="0"/>
        <v>80.303030303030297</v>
      </c>
      <c r="N63" s="46" t="s">
        <v>174</v>
      </c>
      <c r="O63" s="46" t="s">
        <v>171</v>
      </c>
      <c r="P63" s="44" t="s">
        <v>160</v>
      </c>
      <c r="Q63" s="45"/>
    </row>
    <row r="64" spans="1:17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>
        <f>INDEX('[1]Balance(Stock Control)'!$AL$4:$AL$2103,MATCH(C64,'[1]Balance(Stock Control)'!$F$4:$F$1048576,0))</f>
        <v>2</v>
      </c>
      <c r="G64" s="44">
        <f>INDEX('[2]Balance(Stock Control)'!$AK$4:$AK$951,MATCH(C64,'[2]Balance(Stock Control)'!$E$4:$E$950,0))</f>
        <v>12</v>
      </c>
      <c r="H64" s="53"/>
      <c r="I64" s="53"/>
      <c r="J64" s="53"/>
      <c r="K64" s="53">
        <v>246400.00000000003</v>
      </c>
      <c r="L64" s="53">
        <f>K64:K65/3300</f>
        <v>74.666666666666671</v>
      </c>
      <c r="M64" s="52">
        <f t="shared" si="0"/>
        <v>74.666666666666671</v>
      </c>
      <c r="N64" s="46" t="s">
        <v>162</v>
      </c>
      <c r="O64" s="46" t="s">
        <v>171</v>
      </c>
      <c r="P64" s="44" t="s">
        <v>160</v>
      </c>
      <c r="Q64" s="45"/>
    </row>
    <row r="65" spans="1:17" x14ac:dyDescent="0.25">
      <c r="A65" s="42">
        <v>30</v>
      </c>
      <c r="B65" s="45" t="s">
        <v>72</v>
      </c>
      <c r="C65" s="42" t="s">
        <v>178</v>
      </c>
      <c r="D65" s="49">
        <v>14629275</v>
      </c>
      <c r="E65" s="46">
        <v>1</v>
      </c>
      <c r="F65" s="44" t="e">
        <f>INDEX('[1]Balance(Stock Control)'!$AL$4:$AL$2103,MATCH(C65,'[1]Balance(Stock Control)'!$F$4:$F$1048576,0))</f>
        <v>#N/A</v>
      </c>
      <c r="G65" s="44">
        <f>INDEX('[2]Balance(Stock Control)'!$AK$4:$AK$951,MATCH(C65,'[2]Balance(Stock Control)'!$E$4:$E$950,0))</f>
        <v>4</v>
      </c>
      <c r="H65" s="53"/>
      <c r="I65" s="53"/>
      <c r="J65" s="53"/>
      <c r="K65" s="53"/>
      <c r="L65" s="53">
        <v>43.889999999999993</v>
      </c>
      <c r="M65" s="52">
        <f t="shared" si="0"/>
        <v>43.889999999999993</v>
      </c>
      <c r="N65" s="46" t="s">
        <v>174</v>
      </c>
      <c r="O65" s="46" t="s">
        <v>171</v>
      </c>
      <c r="P65" s="44" t="s">
        <v>160</v>
      </c>
      <c r="Q65" s="45"/>
    </row>
    <row r="66" spans="1:17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>
        <f>INDEX('[1]Balance(Stock Control)'!$AL$4:$AL$2103,MATCH(C66,'[1]Balance(Stock Control)'!$F$4:$F$1048576,0))</f>
        <v>0</v>
      </c>
      <c r="G66" s="44">
        <f>INDEX('[2]Balance(Stock Control)'!$AK$4:$AK$951,MATCH(C66,'[2]Balance(Stock Control)'!$E$4:$E$950,0))</f>
        <v>4</v>
      </c>
      <c r="H66" s="53"/>
      <c r="I66" s="53"/>
      <c r="J66" s="53"/>
      <c r="K66" s="53"/>
      <c r="L66" s="53">
        <v>61.615400000000008</v>
      </c>
      <c r="M66" s="52">
        <f t="shared" si="0"/>
        <v>123.23080000000002</v>
      </c>
      <c r="N66" s="46" t="s">
        <v>161</v>
      </c>
      <c r="O66" s="46" t="s">
        <v>171</v>
      </c>
      <c r="P66" s="44" t="s">
        <v>160</v>
      </c>
      <c r="Q66" s="45"/>
    </row>
    <row r="67" spans="1:17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>
        <f>INDEX('[1]Balance(Stock Control)'!$AL$4:$AL$2103,MATCH(C67,'[1]Balance(Stock Control)'!$F$4:$F$1048576,0))</f>
        <v>1</v>
      </c>
      <c r="G67" s="44" t="e">
        <f>INDEX('[2]Balance(Stock Control)'!$AK$4:$AK$951,MATCH(C67,'[2]Balance(Stock Control)'!$E$4:$E$950,0))</f>
        <v>#N/A</v>
      </c>
      <c r="H67" s="53"/>
      <c r="I67" s="53"/>
      <c r="J67" s="53"/>
      <c r="K67" s="53">
        <v>869086.47735000029</v>
      </c>
      <c r="L67" s="53">
        <f>K67:K68/3300</f>
        <v>263.35953859090915</v>
      </c>
      <c r="M67" s="52">
        <f t="shared" si="0"/>
        <v>263.35953859090915</v>
      </c>
      <c r="N67" s="46" t="s">
        <v>162</v>
      </c>
      <c r="O67" s="46" t="s">
        <v>171</v>
      </c>
      <c r="P67" s="44" t="s">
        <v>160</v>
      </c>
      <c r="Q67" s="45"/>
    </row>
    <row r="68" spans="1:17" x14ac:dyDescent="0.25">
      <c r="A68" s="42">
        <v>33</v>
      </c>
      <c r="B68" s="45" t="s">
        <v>75</v>
      </c>
      <c r="C68" s="49" t="s">
        <v>179</v>
      </c>
      <c r="D68" s="49">
        <v>14508629</v>
      </c>
      <c r="E68" s="46">
        <v>1</v>
      </c>
      <c r="F68" s="44" t="e">
        <f>INDEX('[1]Balance(Stock Control)'!$AL$4:$AL$2103,MATCH(C68,'[1]Balance(Stock Control)'!$F$4:$F$1048576,0))</f>
        <v>#N/A</v>
      </c>
      <c r="G68" s="44">
        <f>INDEX('[2]Balance(Stock Control)'!$AK$4:$AK$951,MATCH(C68,'[2]Balance(Stock Control)'!$E$4:$E$950,0))</f>
        <v>10</v>
      </c>
      <c r="H68" s="53"/>
      <c r="I68" s="53"/>
      <c r="J68" s="53"/>
      <c r="K68" s="53">
        <v>72578.89800000003</v>
      </c>
      <c r="L68" s="53">
        <f>K68:K69/3300</f>
        <v>21.993605454545463</v>
      </c>
      <c r="M68" s="52">
        <f t="shared" si="0"/>
        <v>21.993605454545463</v>
      </c>
      <c r="N68" s="46" t="s">
        <v>161</v>
      </c>
      <c r="O68" s="46" t="s">
        <v>171</v>
      </c>
      <c r="P68" s="44" t="s">
        <v>160</v>
      </c>
      <c r="Q68" s="45"/>
    </row>
    <row r="69" spans="1:17" x14ac:dyDescent="0.25">
      <c r="A69" s="42">
        <v>34</v>
      </c>
      <c r="B69" s="45" t="s">
        <v>76</v>
      </c>
      <c r="C69" s="46" t="s">
        <v>180</v>
      </c>
      <c r="D69" s="46">
        <v>14531641</v>
      </c>
      <c r="E69" s="46">
        <v>1</v>
      </c>
      <c r="F69" s="44" t="e">
        <f>INDEX('[1]Balance(Stock Control)'!$AL$4:$AL$2103,MATCH(C69,'[1]Balance(Stock Control)'!$F$4:$F$1048576,0))</f>
        <v>#N/A</v>
      </c>
      <c r="G69" s="44">
        <f>INDEX('[2]Balance(Stock Control)'!$AK$4:$AK$951,MATCH(C69,'[2]Balance(Stock Control)'!$E$4:$E$950,0))</f>
        <v>5</v>
      </c>
      <c r="H69" s="53"/>
      <c r="I69" s="53"/>
      <c r="J69" s="53"/>
      <c r="K69" s="53"/>
      <c r="L69" s="53">
        <v>85.932000000000002</v>
      </c>
      <c r="M69" s="52">
        <f t="shared" si="0"/>
        <v>85.932000000000002</v>
      </c>
      <c r="N69" s="46" t="s">
        <v>174</v>
      </c>
      <c r="O69" s="46" t="s">
        <v>171</v>
      </c>
      <c r="P69" s="44" t="s">
        <v>160</v>
      </c>
      <c r="Q69" s="45"/>
    </row>
    <row r="70" spans="1:17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e">
        <f>INDEX('[1]Balance(Stock Control)'!$AL$4:$AL$2103,MATCH(C70,'[1]Balance(Stock Control)'!$F$4:$F$1048576,0))</f>
        <v>#N/A</v>
      </c>
      <c r="G70" s="44">
        <f>INDEX('[2]Balance(Stock Control)'!$AK$4:$AK$951,MATCH(C70,'[2]Balance(Stock Control)'!$E$4:$E$950,0))</f>
        <v>9</v>
      </c>
      <c r="H70" s="53"/>
      <c r="I70" s="53"/>
      <c r="J70" s="53"/>
      <c r="K70" s="53"/>
      <c r="L70" s="53">
        <v>65.415809174311931</v>
      </c>
      <c r="M70" s="52">
        <f t="shared" si="0"/>
        <v>65.415809174311931</v>
      </c>
      <c r="N70" s="46" t="s">
        <v>161</v>
      </c>
      <c r="O70" s="46" t="s">
        <v>171</v>
      </c>
      <c r="P70" s="44" t="s">
        <v>160</v>
      </c>
      <c r="Q70" s="45"/>
    </row>
    <row r="71" spans="1:17" x14ac:dyDescent="0.25">
      <c r="A71" s="42">
        <v>36</v>
      </c>
      <c r="B71" s="45" t="s">
        <v>77</v>
      </c>
      <c r="C71" s="46" t="s">
        <v>181</v>
      </c>
      <c r="D71" s="46">
        <v>14531638</v>
      </c>
      <c r="E71" s="46">
        <v>1</v>
      </c>
      <c r="F71" s="44" t="e">
        <f>INDEX('[1]Balance(Stock Control)'!$AL$4:$AL$2103,MATCH(C71,'[1]Balance(Stock Control)'!$F$4:$F$1048576,0))</f>
        <v>#N/A</v>
      </c>
      <c r="G71" s="44">
        <f>INDEX('[2]Balance(Stock Control)'!$AK$4:$AK$951,MATCH(C71,'[2]Balance(Stock Control)'!$E$4:$E$950,0))</f>
        <v>5</v>
      </c>
      <c r="H71" s="53"/>
      <c r="I71" s="53"/>
      <c r="J71" s="53"/>
      <c r="K71" s="53"/>
      <c r="L71" s="53">
        <v>26.565000000000005</v>
      </c>
      <c r="M71" s="52">
        <f t="shared" si="0"/>
        <v>26.565000000000005</v>
      </c>
      <c r="N71" s="46" t="s">
        <v>174</v>
      </c>
      <c r="O71" s="46" t="s">
        <v>171</v>
      </c>
      <c r="P71" s="44" t="s">
        <v>160</v>
      </c>
      <c r="Q71" s="45"/>
    </row>
    <row r="72" spans="1:17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>
        <f>INDEX('[1]Balance(Stock Control)'!$AL$4:$AL$2103,MATCH(C72,'[1]Balance(Stock Control)'!$F$4:$F$1048576,0))</f>
        <v>2</v>
      </c>
      <c r="G72" s="44">
        <f>INDEX('[2]Balance(Stock Control)'!$AK$4:$AK$951,MATCH(C72,'[2]Balance(Stock Control)'!$E$4:$E$950,0))</f>
        <v>0</v>
      </c>
      <c r="H72" s="53"/>
      <c r="I72" s="53"/>
      <c r="J72" s="53"/>
      <c r="K72" s="53">
        <v>207.62</v>
      </c>
      <c r="L72" s="53">
        <f>K72*105%</f>
        <v>218.001</v>
      </c>
      <c r="M72" s="52">
        <f t="shared" si="0"/>
        <v>218.001</v>
      </c>
      <c r="N72" s="46" t="s">
        <v>162</v>
      </c>
      <c r="O72" s="46" t="s">
        <v>171</v>
      </c>
      <c r="P72" s="44" t="s">
        <v>160</v>
      </c>
      <c r="Q72" s="45"/>
    </row>
    <row r="73" spans="1:17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>
        <f>INDEX('[1]Balance(Stock Control)'!$AL$4:$AL$2103,MATCH(C73,'[1]Balance(Stock Control)'!$F$4:$F$1048576,0))</f>
        <v>0</v>
      </c>
      <c r="G73" s="44">
        <f>INDEX('[2]Balance(Stock Control)'!$AK$4:$AK$951,MATCH(C73,'[2]Balance(Stock Control)'!$E$4:$E$950,0))</f>
        <v>0</v>
      </c>
      <c r="H73" s="53">
        <v>219.35483870967741</v>
      </c>
      <c r="I73" s="53"/>
      <c r="J73" s="53"/>
      <c r="K73" s="53"/>
      <c r="L73" s="53">
        <f>H73*110%</f>
        <v>241.29032258064518</v>
      </c>
      <c r="M73" s="52">
        <f t="shared" si="0"/>
        <v>241.29032258064518</v>
      </c>
      <c r="N73" s="46" t="s">
        <v>182</v>
      </c>
      <c r="O73" s="46" t="s">
        <v>183</v>
      </c>
      <c r="P73" s="44" t="s">
        <v>160</v>
      </c>
      <c r="Q73" s="45"/>
    </row>
    <row r="74" spans="1:17" x14ac:dyDescent="0.25">
      <c r="A74" s="42">
        <v>39</v>
      </c>
      <c r="B74" s="45" t="s">
        <v>79</v>
      </c>
      <c r="C74" s="46">
        <v>60100000</v>
      </c>
      <c r="D74" s="46"/>
      <c r="E74" s="46">
        <v>1</v>
      </c>
      <c r="F74" s="44" t="e">
        <f>INDEX('[1]Balance(Stock Control)'!$AL$4:$AL$2103,MATCH(C74,'[1]Balance(Stock Control)'!$F$4:$F$1048576,0))</f>
        <v>#N/A</v>
      </c>
      <c r="G74" s="44">
        <f>INDEX('[2]Balance(Stock Control)'!$AK$4:$AK$951,MATCH(C74,'[2]Balance(Stock Control)'!$E$4:$E$950,0))</f>
        <v>0</v>
      </c>
      <c r="H74" s="53">
        <v>448.75</v>
      </c>
      <c r="I74" s="53"/>
      <c r="J74" s="53"/>
      <c r="K74" s="53"/>
      <c r="L74" s="53">
        <f>H74*110%</f>
        <v>493.62500000000006</v>
      </c>
      <c r="M74" s="52">
        <f t="shared" si="0"/>
        <v>493.62500000000006</v>
      </c>
      <c r="N74" s="46" t="s">
        <v>184</v>
      </c>
      <c r="O74" s="46" t="s">
        <v>183</v>
      </c>
      <c r="P74" s="44" t="s">
        <v>160</v>
      </c>
      <c r="Q74" s="45"/>
    </row>
    <row r="75" spans="1:17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>
        <f>INDEX('[1]Balance(Stock Control)'!$AL$4:$AL$2103,MATCH(C75,'[1]Balance(Stock Control)'!$F$4:$F$1048576,0))</f>
        <v>4</v>
      </c>
      <c r="G75" s="44">
        <f>INDEX('[2]Balance(Stock Control)'!$AK$4:$AK$951,MATCH(C75,'[2]Balance(Stock Control)'!$E$4:$E$950,0))</f>
        <v>4</v>
      </c>
      <c r="H75" s="53"/>
      <c r="I75" s="53"/>
      <c r="J75" s="53"/>
      <c r="K75" s="53">
        <v>625183.11764999991</v>
      </c>
      <c r="L75" s="53">
        <f>K75/3300</f>
        <v>189.44942959090906</v>
      </c>
      <c r="M75" s="52">
        <f t="shared" si="0"/>
        <v>189.44942959090906</v>
      </c>
      <c r="N75" s="46" t="s">
        <v>162</v>
      </c>
      <c r="O75" s="46" t="s">
        <v>171</v>
      </c>
      <c r="P75" s="44" t="s">
        <v>160</v>
      </c>
      <c r="Q75" s="45"/>
    </row>
    <row r="76" spans="1:17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e">
        <f>INDEX('[1]Balance(Stock Control)'!$AL$4:$AL$2103,MATCH(C76,'[1]Balance(Stock Control)'!$F$4:$F$1048576,0))</f>
        <v>#N/A</v>
      </c>
      <c r="G76" s="44" t="e">
        <f>INDEX('[2]Balance(Stock Control)'!$AK$4:$AK$951,MATCH(C76,'[2]Balance(Stock Control)'!$E$4:$E$950,0))</f>
        <v>#N/A</v>
      </c>
      <c r="H76" s="53">
        <v>2681.7204301075267</v>
      </c>
      <c r="I76" s="53"/>
      <c r="J76" s="53"/>
      <c r="K76" s="53"/>
      <c r="L76" s="53">
        <f>H76*110%</f>
        <v>2949.8924731182797</v>
      </c>
      <c r="M76" s="52">
        <f t="shared" si="0"/>
        <v>2949.8924731182797</v>
      </c>
      <c r="N76" s="46" t="s">
        <v>185</v>
      </c>
      <c r="O76" s="46" t="s">
        <v>183</v>
      </c>
      <c r="P76" s="44" t="s">
        <v>160</v>
      </c>
      <c r="Q76" s="45"/>
    </row>
    <row r="77" spans="1:17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e">
        <f>INDEX('[1]Balance(Stock Control)'!$AL$4:$AL$2103,MATCH(C77,'[1]Balance(Stock Control)'!$F$4:$F$1048576,0))</f>
        <v>#N/A</v>
      </c>
      <c r="G77" s="44" t="e">
        <f>INDEX('[2]Balance(Stock Control)'!$AK$4:$AK$951,MATCH(C77,'[2]Balance(Stock Control)'!$E$4:$E$950,0))</f>
        <v>#N/A</v>
      </c>
      <c r="H77" s="53">
        <v>1792</v>
      </c>
      <c r="I77" s="53"/>
      <c r="J77" s="53"/>
      <c r="K77" s="53"/>
      <c r="L77" s="53">
        <f>H77*110%</f>
        <v>1971.2000000000003</v>
      </c>
      <c r="M77" s="52">
        <f t="shared" si="0"/>
        <v>3942.4000000000005</v>
      </c>
      <c r="N77" s="46" t="s">
        <v>186</v>
      </c>
      <c r="O77" s="46" t="s">
        <v>183</v>
      </c>
      <c r="P77" s="44" t="s">
        <v>160</v>
      </c>
      <c r="Q77" s="45"/>
    </row>
    <row r="78" spans="1:17" x14ac:dyDescent="0.25">
      <c r="A78" s="42">
        <v>43</v>
      </c>
      <c r="B78" s="45" t="s">
        <v>83</v>
      </c>
      <c r="C78" s="46">
        <v>14532543</v>
      </c>
      <c r="D78" s="46"/>
      <c r="E78" s="46">
        <v>4</v>
      </c>
      <c r="F78" s="44">
        <f>INDEX('[1]Balance(Stock Control)'!$AL$4:$AL$2103,MATCH(C78,'[1]Balance(Stock Control)'!$F$4:$F$1048576,0))</f>
        <v>2</v>
      </c>
      <c r="G78" s="44" t="e">
        <f>INDEX('[2]Balance(Stock Control)'!$AK$4:$AK$951,MATCH(C78,'[2]Balance(Stock Control)'!$E$4:$E$950,0))</f>
        <v>#N/A</v>
      </c>
      <c r="H78" s="53"/>
      <c r="I78" s="53"/>
      <c r="J78" s="53"/>
      <c r="K78" s="53">
        <v>29500</v>
      </c>
      <c r="L78" s="53">
        <f>K78/3300</f>
        <v>8.9393939393939394</v>
      </c>
      <c r="M78" s="52">
        <f t="shared" si="0"/>
        <v>35.757575757575758</v>
      </c>
      <c r="N78" s="46" t="s">
        <v>162</v>
      </c>
      <c r="O78" s="46" t="s">
        <v>171</v>
      </c>
      <c r="P78" s="44" t="s">
        <v>160</v>
      </c>
      <c r="Q78" s="45"/>
    </row>
    <row r="79" spans="1:17" x14ac:dyDescent="0.25">
      <c r="A79" s="42">
        <v>44</v>
      </c>
      <c r="B79" s="45" t="s">
        <v>84</v>
      </c>
      <c r="C79" s="46">
        <v>14533880</v>
      </c>
      <c r="D79" s="46"/>
      <c r="E79" s="46">
        <v>2</v>
      </c>
      <c r="F79" s="44" t="e">
        <f>INDEX('[1]Balance(Stock Control)'!$AL$4:$AL$2103,MATCH(C79,'[1]Balance(Stock Control)'!$F$4:$F$1048576,0))</f>
        <v>#N/A</v>
      </c>
      <c r="G79" s="44" t="e">
        <f>INDEX('[2]Balance(Stock Control)'!$AK$4:$AK$951,MATCH(C79,'[2]Balance(Stock Control)'!$E$4:$E$950,0))</f>
        <v>#N/A</v>
      </c>
      <c r="H79" s="53">
        <v>5.7450000000000001</v>
      </c>
      <c r="I79" s="53"/>
      <c r="J79" s="53"/>
      <c r="K79" s="53"/>
      <c r="L79" s="53">
        <f t="shared" ref="L79:L80" si="5">H79*110%</f>
        <v>6.3195000000000006</v>
      </c>
      <c r="M79" s="52">
        <f t="shared" si="0"/>
        <v>12.639000000000001</v>
      </c>
      <c r="N79" s="46" t="s">
        <v>186</v>
      </c>
      <c r="O79" s="46" t="s">
        <v>183</v>
      </c>
      <c r="P79" s="44" t="s">
        <v>160</v>
      </c>
      <c r="Q79" s="45"/>
    </row>
    <row r="80" spans="1:17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e">
        <f>INDEX('[1]Balance(Stock Control)'!$AL$4:$AL$2103,MATCH(C80,'[1]Balance(Stock Control)'!$F$4:$F$1048576,0))</f>
        <v>#N/A</v>
      </c>
      <c r="G80" s="44" t="e">
        <f>INDEX('[2]Balance(Stock Control)'!$AK$4:$AK$951,MATCH(C80,'[2]Balance(Stock Control)'!$E$4:$E$950,0))</f>
        <v>#N/A</v>
      </c>
      <c r="H80" s="53">
        <v>40.800000000000004</v>
      </c>
      <c r="I80" s="53"/>
      <c r="J80" s="53"/>
      <c r="K80" s="53"/>
      <c r="L80" s="53">
        <f t="shared" si="5"/>
        <v>44.88000000000001</v>
      </c>
      <c r="M80" s="52">
        <f t="shared" si="0"/>
        <v>4488.0000000000009</v>
      </c>
      <c r="N80" s="46" t="s">
        <v>186</v>
      </c>
      <c r="O80" s="46" t="s">
        <v>183</v>
      </c>
      <c r="P80" s="44" t="s">
        <v>160</v>
      </c>
      <c r="Q80" s="45"/>
    </row>
    <row r="81" spans="1:17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>
        <f>INDEX('[1]Balance(Stock Control)'!$AL$4:$AL$2103,MATCH(C81,'[1]Balance(Stock Control)'!$F$4:$F$1048576,0))</f>
        <v>0</v>
      </c>
      <c r="G81" s="44" t="e">
        <f>INDEX('[2]Balance(Stock Control)'!$AK$4:$AK$951,MATCH(C81,'[2]Balance(Stock Control)'!$E$4:$E$950,0))</f>
        <v>#N/A</v>
      </c>
      <c r="H81" s="53"/>
      <c r="I81" s="69">
        <v>4000</v>
      </c>
      <c r="J81" s="69">
        <f>I81/3300</f>
        <v>1.2121212121212122</v>
      </c>
      <c r="K81" s="70"/>
      <c r="L81" s="69">
        <f>J81*110%</f>
        <v>1.3333333333333335</v>
      </c>
      <c r="M81" s="68">
        <f>SUM(L81*E82)</f>
        <v>533.33333333333337</v>
      </c>
      <c r="N81" s="64" t="s">
        <v>172</v>
      </c>
      <c r="O81" s="64" t="s">
        <v>172</v>
      </c>
      <c r="P81" s="44" t="s">
        <v>160</v>
      </c>
      <c r="Q81" s="45"/>
    </row>
    <row r="82" spans="1:17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>
        <f>INDEX('[1]Balance(Stock Control)'!$AL$4:$AL$2103,MATCH(C82,'[1]Balance(Stock Control)'!$F$4:$F$1048576,0))</f>
        <v>0</v>
      </c>
      <c r="G82" s="44" t="e">
        <f>INDEX('[2]Balance(Stock Control)'!$AK$4:$AK$951,MATCH(C82,'[2]Balance(Stock Control)'!$E$4:$E$950,0))</f>
        <v>#N/A</v>
      </c>
      <c r="H82" s="53"/>
      <c r="I82" s="69"/>
      <c r="J82" s="69"/>
      <c r="K82" s="70"/>
      <c r="L82" s="69"/>
      <c r="M82" s="68"/>
      <c r="N82" s="64" t="s">
        <v>172</v>
      </c>
      <c r="O82" s="64" t="s">
        <v>172</v>
      </c>
      <c r="P82" s="44" t="s">
        <v>160</v>
      </c>
      <c r="Q82" s="45"/>
    </row>
    <row r="83" spans="1:17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e">
        <f>INDEX('[1]Balance(Stock Control)'!$AL$4:$AL$2103,MATCH(C83,'[1]Balance(Stock Control)'!$F$4:$F$1048576,0))</f>
        <v>#N/A</v>
      </c>
      <c r="G83" s="44" t="e">
        <f>INDEX('[2]Balance(Stock Control)'!$AK$4:$AK$951,MATCH(C83,'[2]Balance(Stock Control)'!$E$4:$E$950,0))</f>
        <v>#N/A</v>
      </c>
      <c r="H83" s="53"/>
      <c r="I83" s="65"/>
      <c r="J83" s="65">
        <v>91.2</v>
      </c>
      <c r="K83" s="65">
        <f>J83*110%</f>
        <v>100.32000000000001</v>
      </c>
      <c r="L83" s="65">
        <f>K83*110%</f>
        <v>110.35200000000002</v>
      </c>
      <c r="M83" s="52">
        <f t="shared" si="0"/>
        <v>441.40800000000007</v>
      </c>
      <c r="N83" s="64" t="s">
        <v>172</v>
      </c>
      <c r="O83" s="46" t="s">
        <v>183</v>
      </c>
      <c r="P83" s="44" t="s">
        <v>160</v>
      </c>
      <c r="Q83" s="45"/>
    </row>
    <row r="84" spans="1:17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e">
        <f>INDEX('[1]Balance(Stock Control)'!$AL$4:$AL$2103,MATCH(C84,'[1]Balance(Stock Control)'!$F$4:$F$1048576,0))</f>
        <v>#N/A</v>
      </c>
      <c r="G84" s="44" t="e">
        <f>INDEX('[2]Balance(Stock Control)'!$AK$4:$AK$951,MATCH(C84,'[2]Balance(Stock Control)'!$E$4:$E$950,0))</f>
        <v>#N/A</v>
      </c>
      <c r="H84" s="53">
        <v>91.199999999999989</v>
      </c>
      <c r="I84" s="53"/>
      <c r="J84" s="53"/>
      <c r="K84" s="53"/>
      <c r="L84" s="53">
        <f t="shared" ref="L84:L89" si="6">H84*110%</f>
        <v>100.32</v>
      </c>
      <c r="M84" s="52">
        <f t="shared" si="0"/>
        <v>1605.12</v>
      </c>
      <c r="N84" s="46" t="s">
        <v>186</v>
      </c>
      <c r="O84" s="46" t="s">
        <v>183</v>
      </c>
      <c r="P84" s="44" t="s">
        <v>160</v>
      </c>
      <c r="Q84" s="45"/>
    </row>
    <row r="85" spans="1:17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e">
        <f>INDEX('[1]Balance(Stock Control)'!$AL$4:$AL$2103,MATCH(C85,'[1]Balance(Stock Control)'!$F$4:$F$1048576,0))</f>
        <v>#N/A</v>
      </c>
      <c r="G85" s="44" t="e">
        <f>INDEX('[2]Balance(Stock Control)'!$AK$4:$AK$951,MATCH(C85,'[2]Balance(Stock Control)'!$E$4:$E$950,0))</f>
        <v>#N/A</v>
      </c>
      <c r="H85" s="53">
        <v>372.8</v>
      </c>
      <c r="I85" s="53"/>
      <c r="J85" s="53"/>
      <c r="K85" s="53"/>
      <c r="L85" s="53">
        <f t="shared" si="6"/>
        <v>410.08000000000004</v>
      </c>
      <c r="M85" s="52">
        <f t="shared" si="0"/>
        <v>820.16000000000008</v>
      </c>
      <c r="N85" s="46" t="s">
        <v>186</v>
      </c>
      <c r="O85" s="46" t="s">
        <v>183</v>
      </c>
      <c r="P85" s="44" t="s">
        <v>160</v>
      </c>
      <c r="Q85" s="45"/>
    </row>
    <row r="86" spans="1:17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>
        <f>INDEX('[1]Balance(Stock Control)'!$AL$4:$AL$2103,MATCH(C86,'[1]Balance(Stock Control)'!$F$4:$F$1048576,0))</f>
        <v>0</v>
      </c>
      <c r="G86" s="44">
        <f>INDEX('[2]Balance(Stock Control)'!$AK$4:$AK$951,MATCH(C86,'[2]Balance(Stock Control)'!$E$4:$E$950,0))</f>
        <v>8</v>
      </c>
      <c r="H86" s="53"/>
      <c r="I86" s="53"/>
      <c r="J86" s="53"/>
      <c r="K86" s="53"/>
      <c r="L86" s="53">
        <v>20.212500000000006</v>
      </c>
      <c r="M86" s="52">
        <f t="shared" si="0"/>
        <v>40.425000000000011</v>
      </c>
      <c r="N86" s="46" t="s">
        <v>161</v>
      </c>
      <c r="O86" s="46" t="s">
        <v>171</v>
      </c>
      <c r="P86" s="44" t="s">
        <v>160</v>
      </c>
      <c r="Q86" s="45"/>
    </row>
    <row r="87" spans="1:17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>
        <f>INDEX('[1]Balance(Stock Control)'!$AL$4:$AL$2103,MATCH(C87,'[1]Balance(Stock Control)'!$F$4:$F$1048576,0))</f>
        <v>0</v>
      </c>
      <c r="G87" s="44" t="e">
        <f>INDEX('[2]Balance(Stock Control)'!$AK$4:$AK$951,MATCH(C87,'[2]Balance(Stock Control)'!$E$4:$E$950,0))</f>
        <v>#N/A</v>
      </c>
      <c r="H87" s="53">
        <v>68.8</v>
      </c>
      <c r="I87" s="53"/>
      <c r="J87" s="53"/>
      <c r="K87" s="53"/>
      <c r="L87" s="53">
        <f t="shared" si="6"/>
        <v>75.680000000000007</v>
      </c>
      <c r="M87" s="52">
        <f t="shared" si="0"/>
        <v>302.72000000000003</v>
      </c>
      <c r="N87" s="46" t="s">
        <v>186</v>
      </c>
      <c r="O87" s="46" t="s">
        <v>183</v>
      </c>
      <c r="P87" s="44" t="s">
        <v>160</v>
      </c>
      <c r="Q87" s="45"/>
    </row>
    <row r="88" spans="1:17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e">
        <f>INDEX('[1]Balance(Stock Control)'!$AL$4:$AL$2103,MATCH(C88,'[1]Balance(Stock Control)'!$F$4:$F$1048576,0))</f>
        <v>#N/A</v>
      </c>
      <c r="G88" s="44" t="e">
        <f>INDEX('[2]Balance(Stock Control)'!$AK$4:$AK$951,MATCH(C88,'[2]Balance(Stock Control)'!$E$4:$E$950,0))</f>
        <v>#N/A</v>
      </c>
      <c r="H88" s="53"/>
      <c r="I88" s="53">
        <v>5000</v>
      </c>
      <c r="J88" s="53">
        <f>I88/3300</f>
        <v>1.5151515151515151</v>
      </c>
      <c r="K88" s="53"/>
      <c r="L88" s="53">
        <f>J88*110%</f>
        <v>1.6666666666666667</v>
      </c>
      <c r="M88" s="52">
        <f t="shared" si="0"/>
        <v>6.666666666666667</v>
      </c>
      <c r="N88" s="46" t="s">
        <v>172</v>
      </c>
      <c r="O88" s="46" t="s">
        <v>172</v>
      </c>
      <c r="P88" s="44" t="s">
        <v>160</v>
      </c>
      <c r="Q88" s="45"/>
    </row>
    <row r="89" spans="1:17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>
        <f>INDEX('[1]Balance(Stock Control)'!$AL$4:$AL$2103,MATCH(C89,'[1]Balance(Stock Control)'!$F$4:$F$1048576,0))</f>
        <v>0</v>
      </c>
      <c r="G89" s="44" t="e">
        <f>INDEX('[2]Balance(Stock Control)'!$AK$4:$AK$951,MATCH(C89,'[2]Balance(Stock Control)'!$E$4:$E$950,0))</f>
        <v>#N/A</v>
      </c>
      <c r="H89" s="54">
        <v>118.4</v>
      </c>
      <c r="I89" s="53"/>
      <c r="J89" s="53"/>
      <c r="K89" s="53"/>
      <c r="L89" s="53">
        <f t="shared" si="6"/>
        <v>130.24</v>
      </c>
      <c r="M89" s="52">
        <f t="shared" si="0"/>
        <v>2344.3200000000002</v>
      </c>
      <c r="N89" s="46" t="s">
        <v>186</v>
      </c>
      <c r="O89" s="46" t="s">
        <v>183</v>
      </c>
      <c r="P89" s="44" t="s">
        <v>160</v>
      </c>
      <c r="Q89" s="45"/>
    </row>
    <row r="90" spans="1:17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>
        <f>INDEX('[1]Balance(Stock Control)'!$AL$4:$AL$2103,MATCH(C90,'[1]Balance(Stock Control)'!$F$4:$F$1048576,0))</f>
        <v>0</v>
      </c>
      <c r="G90" s="44" t="e">
        <f>INDEX('[2]Balance(Stock Control)'!$AK$4:$AK$951,MATCH(C90,'[2]Balance(Stock Control)'!$E$4:$E$950,0))</f>
        <v>#N/A</v>
      </c>
      <c r="H90" s="53"/>
      <c r="I90" s="53">
        <v>5000</v>
      </c>
      <c r="J90" s="53">
        <f>I90/3300</f>
        <v>1.5151515151515151</v>
      </c>
      <c r="K90" s="53"/>
      <c r="L90" s="53">
        <f t="shared" ref="L90:L91" si="7">J90*110%</f>
        <v>1.6666666666666667</v>
      </c>
      <c r="M90" s="52">
        <f t="shared" si="0"/>
        <v>120</v>
      </c>
      <c r="N90" s="46" t="s">
        <v>172</v>
      </c>
      <c r="O90" s="46" t="s">
        <v>172</v>
      </c>
      <c r="P90" s="44" t="s">
        <v>160</v>
      </c>
      <c r="Q90" s="45"/>
    </row>
    <row r="91" spans="1:17" x14ac:dyDescent="0.25">
      <c r="A91" s="42">
        <v>56</v>
      </c>
      <c r="B91" s="45" t="s">
        <v>89</v>
      </c>
      <c r="C91" s="46">
        <v>60110356</v>
      </c>
      <c r="D91" s="46"/>
      <c r="E91" s="46">
        <v>8</v>
      </c>
      <c r="F91" s="44" t="e">
        <f>INDEX('[1]Balance(Stock Control)'!$AL$4:$AL$2103,MATCH(C91,'[1]Balance(Stock Control)'!$F$4:$F$1048576,0))</f>
        <v>#N/A</v>
      </c>
      <c r="G91" s="44" t="e">
        <f>INDEX('[2]Balance(Stock Control)'!$AK$4:$AK$951,MATCH(C91,'[2]Balance(Stock Control)'!$E$4:$E$950,0))</f>
        <v>#N/A</v>
      </c>
      <c r="H91" s="53"/>
      <c r="I91" s="53">
        <v>3500</v>
      </c>
      <c r="J91" s="53">
        <f>I91/3300</f>
        <v>1.0606060606060606</v>
      </c>
      <c r="K91" s="53"/>
      <c r="L91" s="53">
        <f t="shared" si="7"/>
        <v>1.1666666666666667</v>
      </c>
      <c r="M91" s="52">
        <f t="shared" si="0"/>
        <v>9.3333333333333339</v>
      </c>
      <c r="N91" s="46" t="s">
        <v>172</v>
      </c>
      <c r="O91" s="46" t="s">
        <v>172</v>
      </c>
      <c r="P91" s="44" t="s">
        <v>160</v>
      </c>
      <c r="Q91" s="45"/>
    </row>
    <row r="92" spans="1:17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>
        <f>INDEX('[1]Balance(Stock Control)'!$AL$4:$AL$2103,MATCH(C92,'[1]Balance(Stock Control)'!$F$4:$F$1048576,0))</f>
        <v>0</v>
      </c>
      <c r="G92" s="44">
        <f>INDEX('[2]Balance(Stock Control)'!$AK$4:$AK$951,MATCH(C92,'[2]Balance(Stock Control)'!$E$4:$E$950,0))</f>
        <v>14</v>
      </c>
      <c r="H92" s="53"/>
      <c r="I92" s="53"/>
      <c r="J92" s="53"/>
      <c r="K92" s="53"/>
      <c r="L92" s="53">
        <v>18.403000000000002</v>
      </c>
      <c r="M92" s="52">
        <f t="shared" si="0"/>
        <v>18.403000000000002</v>
      </c>
      <c r="N92" s="46" t="s">
        <v>161</v>
      </c>
      <c r="O92" s="46" t="s">
        <v>171</v>
      </c>
      <c r="P92" s="44" t="s">
        <v>160</v>
      </c>
      <c r="Q92" s="45"/>
    </row>
    <row r="93" spans="1:17" x14ac:dyDescent="0.25">
      <c r="A93" s="42">
        <v>58</v>
      </c>
      <c r="B93" s="45" t="s">
        <v>96</v>
      </c>
      <c r="C93" s="46" t="s">
        <v>187</v>
      </c>
      <c r="D93" s="46">
        <v>15082742</v>
      </c>
      <c r="E93" s="46">
        <v>1</v>
      </c>
      <c r="F93" s="44" t="e">
        <f>INDEX('[1]Balance(Stock Control)'!$AL$4:$AL$2103,MATCH(C93,'[1]Balance(Stock Control)'!$F$4:$F$1048576,0))</f>
        <v>#N/A</v>
      </c>
      <c r="G93" s="44" t="e">
        <f>INDEX('[2]Balance(Stock Control)'!$AK$4:$AK$951,MATCH(C93,'[2]Balance(Stock Control)'!$E$4:$E$950,0))</f>
        <v>#N/A</v>
      </c>
      <c r="H93" s="53"/>
      <c r="I93" s="53"/>
      <c r="J93" s="53"/>
      <c r="K93" s="53"/>
      <c r="L93" s="53">
        <v>292.60000000000008</v>
      </c>
      <c r="M93" s="52">
        <f t="shared" si="0"/>
        <v>292.60000000000008</v>
      </c>
      <c r="N93" s="46" t="s">
        <v>188</v>
      </c>
      <c r="O93" s="46" t="s">
        <v>171</v>
      </c>
      <c r="P93" s="44" t="s">
        <v>160</v>
      </c>
      <c r="Q93" s="45"/>
    </row>
    <row r="94" spans="1:17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e">
        <f>INDEX('[1]Balance(Stock Control)'!$AL$4:$AL$2103,MATCH(C94,'[1]Balance(Stock Control)'!$F$4:$F$1048576,0))</f>
        <v>#N/A</v>
      </c>
      <c r="G94" s="44" t="e">
        <f>INDEX('[2]Balance(Stock Control)'!$AK$4:$AK$951,MATCH(C94,'[2]Balance(Stock Control)'!$E$4:$E$950,0))</f>
        <v>#N/A</v>
      </c>
      <c r="H94" s="53"/>
      <c r="I94" s="53">
        <v>270000</v>
      </c>
      <c r="J94" s="53">
        <f t="shared" ref="J94:J95" si="8">I94/3300</f>
        <v>81.818181818181813</v>
      </c>
      <c r="K94" s="53"/>
      <c r="L94" s="53">
        <f t="shared" ref="L94:L95" si="9">J94*110%</f>
        <v>90</v>
      </c>
      <c r="M94" s="52">
        <f t="shared" si="0"/>
        <v>90</v>
      </c>
      <c r="N94" s="46" t="s">
        <v>172</v>
      </c>
      <c r="O94" s="46" t="s">
        <v>172</v>
      </c>
      <c r="P94" s="44" t="s">
        <v>160</v>
      </c>
      <c r="Q94" s="45"/>
    </row>
    <row r="95" spans="1:17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>
        <f>INDEX('[1]Balance(Stock Control)'!$AL$4:$AL$2103,MATCH(C95,'[1]Balance(Stock Control)'!$F$4:$F$1048576,0))</f>
        <v>0</v>
      </c>
      <c r="G95" s="44">
        <f>INDEX('[2]Balance(Stock Control)'!$AK$4:$AK$951,MATCH(C95,'[2]Balance(Stock Control)'!$E$4:$E$950,0))</f>
        <v>0</v>
      </c>
      <c r="H95" s="53"/>
      <c r="I95" s="53">
        <v>150000</v>
      </c>
      <c r="J95" s="53">
        <f t="shared" si="8"/>
        <v>45.454545454545453</v>
      </c>
      <c r="K95" s="53"/>
      <c r="L95" s="53">
        <f t="shared" si="9"/>
        <v>50</v>
      </c>
      <c r="M95" s="52">
        <f t="shared" si="0"/>
        <v>50</v>
      </c>
      <c r="N95" s="46" t="s">
        <v>172</v>
      </c>
      <c r="O95" s="46" t="s">
        <v>172</v>
      </c>
      <c r="P95" s="44" t="s">
        <v>160</v>
      </c>
      <c r="Q95" s="45"/>
    </row>
    <row r="96" spans="1:17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>
        <f>INDEX('[1]Balance(Stock Control)'!$AL$4:$AL$2103,MATCH(C96,'[1]Balance(Stock Control)'!$F$4:$F$1048576,0))</f>
        <v>2</v>
      </c>
      <c r="G96" s="44">
        <f>INDEX('[2]Balance(Stock Control)'!$AK$4:$AK$951,MATCH(C96,'[2]Balance(Stock Control)'!$E$4:$E$950,0))</f>
        <v>1</v>
      </c>
      <c r="H96" s="53"/>
      <c r="I96" s="53"/>
      <c r="J96" s="53"/>
      <c r="K96" s="53">
        <v>366600</v>
      </c>
      <c r="L96" s="53">
        <f>K96/3300</f>
        <v>111.09090909090909</v>
      </c>
      <c r="M96" s="52">
        <f t="shared" si="0"/>
        <v>111.09090909090909</v>
      </c>
      <c r="N96" s="46" t="s">
        <v>162</v>
      </c>
      <c r="O96" s="46" t="s">
        <v>171</v>
      </c>
      <c r="P96" s="44" t="s">
        <v>160</v>
      </c>
      <c r="Q96" s="45"/>
    </row>
    <row r="97" spans="1:17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>
        <f>INDEX('[1]Balance(Stock Control)'!$AL$4:$AL$2103,MATCH(C97,'[1]Balance(Stock Control)'!$F$4:$F$1048576,0))</f>
        <v>1</v>
      </c>
      <c r="G97" s="44">
        <f>INDEX('[2]Balance(Stock Control)'!$AK$4:$AK$951,MATCH(C97,'[2]Balance(Stock Control)'!$E$4:$E$950,0))</f>
        <v>2</v>
      </c>
      <c r="H97" s="53"/>
      <c r="I97" s="53"/>
      <c r="J97" s="53"/>
      <c r="K97" s="53">
        <v>175670</v>
      </c>
      <c r="L97" s="53">
        <f>K97/3300</f>
        <v>53.233333333333334</v>
      </c>
      <c r="M97" s="52">
        <f t="shared" si="0"/>
        <v>53.233333333333334</v>
      </c>
      <c r="N97" s="46" t="s">
        <v>162</v>
      </c>
      <c r="O97" s="46" t="s">
        <v>171</v>
      </c>
      <c r="P97" s="44" t="s">
        <v>160</v>
      </c>
      <c r="Q97" s="45"/>
    </row>
    <row r="98" spans="1:17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>
        <f>INDEX('[1]Balance(Stock Control)'!$AL$4:$AL$2103,MATCH(C98,'[1]Balance(Stock Control)'!$F$4:$F$1048576,0))</f>
        <v>1</v>
      </c>
      <c r="G98" s="44">
        <f>INDEX('[2]Balance(Stock Control)'!$AK$4:$AK$951,MATCH(C98,'[2]Balance(Stock Control)'!$E$4:$E$950,0))</f>
        <v>0</v>
      </c>
      <c r="H98" s="53"/>
      <c r="I98" s="53"/>
      <c r="J98" s="53"/>
      <c r="K98" s="53">
        <v>148033.42023749999</v>
      </c>
      <c r="L98" s="53">
        <f>K98/3300</f>
        <v>44.858612193181813</v>
      </c>
      <c r="M98" s="52">
        <f t="shared" si="0"/>
        <v>44.858612193181813</v>
      </c>
      <c r="N98" s="46" t="s">
        <v>162</v>
      </c>
      <c r="O98" s="46" t="s">
        <v>171</v>
      </c>
      <c r="P98" s="44" t="s">
        <v>160</v>
      </c>
      <c r="Q98" s="45"/>
    </row>
    <row r="99" spans="1:17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>
        <f>INDEX('[1]Balance(Stock Control)'!$AL$4:$AL$2103,MATCH(C99,'[1]Balance(Stock Control)'!$F$4:$F$1048576,0))</f>
        <v>0</v>
      </c>
      <c r="G99" s="44" t="e">
        <f>INDEX('[2]Balance(Stock Control)'!$AK$4:$AK$951,MATCH(C99,'[2]Balance(Stock Control)'!$E$4:$E$950,0))</f>
        <v>#N/A</v>
      </c>
      <c r="H99" s="53"/>
      <c r="I99" s="53">
        <v>50000</v>
      </c>
      <c r="J99" s="53">
        <f t="shared" ref="J99" si="10">I99/3300</f>
        <v>15.151515151515152</v>
      </c>
      <c r="K99" s="53"/>
      <c r="L99" s="53">
        <f t="shared" ref="L99" si="11">J99*110%</f>
        <v>16.666666666666668</v>
      </c>
      <c r="M99" s="52">
        <f t="shared" si="0"/>
        <v>16.666666666666668</v>
      </c>
      <c r="N99" s="46" t="s">
        <v>172</v>
      </c>
      <c r="O99" s="46" t="s">
        <v>172</v>
      </c>
      <c r="P99" s="44" t="s">
        <v>160</v>
      </c>
      <c r="Q99" s="45"/>
    </row>
    <row r="100" spans="1:17" x14ac:dyDescent="0.25">
      <c r="A100" s="42">
        <v>65</v>
      </c>
      <c r="B100" s="45" t="s">
        <v>98</v>
      </c>
      <c r="C100" s="46">
        <v>14590052</v>
      </c>
      <c r="D100" s="46">
        <v>14697658</v>
      </c>
      <c r="E100" s="46">
        <v>1</v>
      </c>
      <c r="F100" s="44" t="e">
        <f>INDEX('[1]Balance(Stock Control)'!$AL$4:$AL$2103,MATCH(C100,'[1]Balance(Stock Control)'!$F$4:$F$1048576,0))</f>
        <v>#N/A</v>
      </c>
      <c r="G100" s="44" t="e">
        <f>INDEX('[2]Balance(Stock Control)'!$AK$4:$AK$951,MATCH(C100,'[2]Balance(Stock Control)'!$E$4:$E$950,0))</f>
        <v>#N/A</v>
      </c>
      <c r="H100" s="53">
        <v>68.819999999999993</v>
      </c>
      <c r="I100" s="53"/>
      <c r="J100" s="53"/>
      <c r="K100" s="53"/>
      <c r="L100" s="53">
        <f>H100*110%</f>
        <v>75.701999999999998</v>
      </c>
      <c r="M100" s="52">
        <f t="shared" si="0"/>
        <v>75.701999999999998</v>
      </c>
      <c r="N100" s="46" t="s">
        <v>189</v>
      </c>
      <c r="O100" s="46" t="s">
        <v>183</v>
      </c>
      <c r="P100" s="44" t="s">
        <v>160</v>
      </c>
      <c r="Q100" s="45"/>
    </row>
    <row r="101" spans="1:17" x14ac:dyDescent="0.25">
      <c r="A101" s="42">
        <v>66</v>
      </c>
      <c r="B101" s="45" t="s">
        <v>99</v>
      </c>
      <c r="C101" s="46">
        <v>14737841</v>
      </c>
      <c r="D101" s="46">
        <v>14630785</v>
      </c>
      <c r="E101" s="46">
        <v>2</v>
      </c>
      <c r="F101" s="44">
        <f>INDEX('[1]Balance(Stock Control)'!$AL$4:$AL$2103,MATCH(C101,'[1]Balance(Stock Control)'!$F$4:$F$1048576,0))</f>
        <v>1</v>
      </c>
      <c r="G101" s="44">
        <f>INDEX('[2]Balance(Stock Control)'!$AK$4:$AK$951,MATCH(C101,'[2]Balance(Stock Control)'!$E$4:$E$950,0))</f>
        <v>1</v>
      </c>
      <c r="H101" s="53"/>
      <c r="I101" s="53"/>
      <c r="J101" s="53"/>
      <c r="K101" s="53">
        <v>109419.09614999998</v>
      </c>
      <c r="L101" s="53">
        <f>K101/3300</f>
        <v>33.157301863636356</v>
      </c>
      <c r="M101" s="52">
        <f t="shared" ref="M101:M164" si="12">SUM(L101*E101)</f>
        <v>66.314603727272711</v>
      </c>
      <c r="N101" s="46" t="s">
        <v>162</v>
      </c>
      <c r="O101" s="46" t="s">
        <v>171</v>
      </c>
      <c r="P101" s="44" t="s">
        <v>160</v>
      </c>
      <c r="Q101" s="45"/>
    </row>
    <row r="102" spans="1:17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>
        <f>INDEX('[1]Balance(Stock Control)'!$AL$4:$AL$2103,MATCH(C102,'[1]Balance(Stock Control)'!$F$4:$F$1048576,0))</f>
        <v>6</v>
      </c>
      <c r="G102" s="44">
        <f>INDEX('[2]Balance(Stock Control)'!$AK$4:$AK$951,MATCH(C102,'[2]Balance(Stock Control)'!$E$4:$E$950,0))</f>
        <v>22</v>
      </c>
      <c r="H102" s="53"/>
      <c r="I102" s="53"/>
      <c r="J102" s="53"/>
      <c r="K102" s="53">
        <v>35677.624500000013</v>
      </c>
      <c r="L102" s="53">
        <f>K102/3300</f>
        <v>10.811401363636367</v>
      </c>
      <c r="M102" s="52">
        <f t="shared" si="12"/>
        <v>10.811401363636367</v>
      </c>
      <c r="N102" s="46" t="s">
        <v>162</v>
      </c>
      <c r="O102" s="46" t="s">
        <v>171</v>
      </c>
      <c r="P102" s="44" t="s">
        <v>160</v>
      </c>
      <c r="Q102" s="45"/>
    </row>
    <row r="103" spans="1:17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>
        <f>INDEX('[1]Balance(Stock Control)'!$AL$4:$AL$2103,MATCH(C103,'[1]Balance(Stock Control)'!$F$4:$F$1048576,0))</f>
        <v>0</v>
      </c>
      <c r="G103" s="44">
        <f>INDEX('[2]Balance(Stock Control)'!$AK$4:$AK$951,MATCH(C103,'[2]Balance(Stock Control)'!$E$4:$E$950,0))</f>
        <v>20</v>
      </c>
      <c r="H103" s="53"/>
      <c r="I103" s="53"/>
      <c r="J103" s="53"/>
      <c r="K103" s="53"/>
      <c r="L103" s="53">
        <v>10.067200000000001</v>
      </c>
      <c r="M103" s="52">
        <f t="shared" si="12"/>
        <v>10.067200000000001</v>
      </c>
      <c r="N103" s="46" t="s">
        <v>161</v>
      </c>
      <c r="O103" s="46" t="s">
        <v>171</v>
      </c>
      <c r="P103" s="44" t="s">
        <v>160</v>
      </c>
      <c r="Q103" s="45"/>
    </row>
    <row r="104" spans="1:17" x14ac:dyDescent="0.25">
      <c r="A104" s="42">
        <v>69</v>
      </c>
      <c r="B104" s="45" t="s">
        <v>19</v>
      </c>
      <c r="C104" s="50">
        <v>14776946</v>
      </c>
      <c r="D104" s="46">
        <v>14509379</v>
      </c>
      <c r="E104" s="46">
        <v>1</v>
      </c>
      <c r="F104" s="44" t="e">
        <f>INDEX('[1]Balance(Stock Control)'!$AL$4:$AL$2103,MATCH(C104,'[1]Balance(Stock Control)'!$F$4:$F$1048576,0))</f>
        <v>#N/A</v>
      </c>
      <c r="G104" s="44">
        <f>INDEX('[2]Balance(Stock Control)'!$AK$4:$AK$951,MATCH(C104,'[2]Balance(Stock Control)'!$E$4:$E$950,0))</f>
        <v>8</v>
      </c>
      <c r="H104" s="53"/>
      <c r="I104" s="53"/>
      <c r="J104" s="53"/>
      <c r="K104" s="53"/>
      <c r="L104" s="53">
        <v>70.393400000000014</v>
      </c>
      <c r="M104" s="52">
        <f t="shared" si="12"/>
        <v>70.393400000000014</v>
      </c>
      <c r="N104" s="46" t="s">
        <v>161</v>
      </c>
      <c r="O104" s="46" t="s">
        <v>171</v>
      </c>
      <c r="P104" s="44" t="s">
        <v>160</v>
      </c>
      <c r="Q104" s="45"/>
    </row>
    <row r="105" spans="1:17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>
        <f>INDEX('[1]Balance(Stock Control)'!$AL$4:$AL$2103,MATCH(C105,'[1]Balance(Stock Control)'!$F$4:$F$1048576,0))</f>
        <v>0</v>
      </c>
      <c r="G105" s="44">
        <f>INDEX('[2]Balance(Stock Control)'!$AK$4:$AK$951,MATCH(C105,'[2]Balance(Stock Control)'!$E$4:$E$950,0))</f>
        <v>3</v>
      </c>
      <c r="H105" s="53"/>
      <c r="I105" s="53"/>
      <c r="J105" s="53"/>
      <c r="K105" s="53"/>
      <c r="L105" s="53">
        <v>106.10600000000002</v>
      </c>
      <c r="M105" s="52">
        <f t="shared" si="12"/>
        <v>106.10600000000002</v>
      </c>
      <c r="N105" s="46" t="s">
        <v>161</v>
      </c>
      <c r="O105" s="46" t="s">
        <v>171</v>
      </c>
      <c r="P105" s="44" t="s">
        <v>160</v>
      </c>
      <c r="Q105" s="45"/>
    </row>
    <row r="106" spans="1:17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>
        <f>INDEX('[1]Balance(Stock Control)'!$AL$4:$AL$2103,MATCH(C106,'[1]Balance(Stock Control)'!$F$4:$F$1048576,0))</f>
        <v>0</v>
      </c>
      <c r="G106" s="44">
        <f>INDEX('[2]Balance(Stock Control)'!$AK$4:$AK$951,MATCH(C106,'[2]Balance(Stock Control)'!$E$4:$E$950,0))</f>
        <v>3</v>
      </c>
      <c r="H106" s="53"/>
      <c r="I106" s="53"/>
      <c r="J106" s="53"/>
      <c r="K106" s="53"/>
      <c r="L106" s="53">
        <v>92.091999999999985</v>
      </c>
      <c r="M106" s="52">
        <f t="shared" si="12"/>
        <v>92.091999999999985</v>
      </c>
      <c r="N106" s="46" t="s">
        <v>161</v>
      </c>
      <c r="O106" s="46" t="s">
        <v>171</v>
      </c>
      <c r="P106" s="44" t="s">
        <v>160</v>
      </c>
      <c r="Q106" s="45"/>
    </row>
    <row r="107" spans="1:17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>
        <f>INDEX('[1]Balance(Stock Control)'!$AL$4:$AL$2103,MATCH(C107,'[1]Balance(Stock Control)'!$F$4:$F$1048576,0))</f>
        <v>0</v>
      </c>
      <c r="G107" s="44">
        <f>INDEX('[2]Balance(Stock Control)'!$AK$4:$AK$951,MATCH(C107,'[2]Balance(Stock Control)'!$E$4:$E$950,0))</f>
        <v>11</v>
      </c>
      <c r="H107" s="53"/>
      <c r="I107" s="53"/>
      <c r="J107" s="53"/>
      <c r="K107" s="53"/>
      <c r="L107" s="53">
        <v>29.129100000000001</v>
      </c>
      <c r="M107" s="52">
        <f t="shared" si="12"/>
        <v>29.129100000000001</v>
      </c>
      <c r="N107" s="46" t="s">
        <v>161</v>
      </c>
      <c r="O107" s="46" t="s">
        <v>171</v>
      </c>
      <c r="P107" s="44" t="s">
        <v>160</v>
      </c>
      <c r="Q107" s="45"/>
    </row>
    <row r="108" spans="1:17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>
        <f>INDEX('[1]Balance(Stock Control)'!$AL$4:$AL$2103,MATCH(C108,'[1]Balance(Stock Control)'!$F$4:$F$1048576,0))</f>
        <v>2</v>
      </c>
      <c r="G108" s="44">
        <f>INDEX('[2]Balance(Stock Control)'!$AK$4:$AK$951,MATCH(C108,'[2]Balance(Stock Control)'!$E$4:$E$950,0))</f>
        <v>0</v>
      </c>
      <c r="H108" s="53"/>
      <c r="I108" s="53"/>
      <c r="J108" s="53"/>
      <c r="K108" s="53">
        <v>107249.995125</v>
      </c>
      <c r="L108" s="53">
        <f>K108/3300</f>
        <v>32.499998522727275</v>
      </c>
      <c r="M108" s="52">
        <f t="shared" si="12"/>
        <v>32.499998522727275</v>
      </c>
      <c r="N108" s="46" t="s">
        <v>162</v>
      </c>
      <c r="O108" s="46" t="s">
        <v>171</v>
      </c>
      <c r="P108" s="44" t="s">
        <v>160</v>
      </c>
      <c r="Q108" s="45"/>
    </row>
    <row r="109" spans="1:17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e">
        <f>INDEX('[1]Balance(Stock Control)'!$AL$4:$AL$2103,MATCH(C109,'[1]Balance(Stock Control)'!$F$4:$F$1048576,0))</f>
        <v>#N/A</v>
      </c>
      <c r="G109" s="44">
        <f>INDEX('[2]Balance(Stock Control)'!$AK$4:$AK$951,MATCH(C109,'[2]Balance(Stock Control)'!$E$4:$E$950,0))</f>
        <v>132</v>
      </c>
      <c r="H109" s="53"/>
      <c r="I109" s="53"/>
      <c r="J109" s="53"/>
      <c r="K109" s="53"/>
      <c r="L109" s="53">
        <v>2.0789999999999997</v>
      </c>
      <c r="M109" s="52">
        <f t="shared" si="12"/>
        <v>62.36999999999999</v>
      </c>
      <c r="N109" s="46" t="s">
        <v>161</v>
      </c>
      <c r="O109" s="46" t="s">
        <v>171</v>
      </c>
      <c r="P109" s="44" t="s">
        <v>160</v>
      </c>
      <c r="Q109" s="45"/>
    </row>
    <row r="110" spans="1:17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>
        <f>INDEX('[1]Balance(Stock Control)'!$AL$4:$AL$2103,MATCH(C110,'[1]Balance(Stock Control)'!$F$4:$F$1048576,0))</f>
        <v>0</v>
      </c>
      <c r="G110" s="44">
        <f>INDEX('[2]Balance(Stock Control)'!$AK$4:$AK$951,MATCH(C110,'[2]Balance(Stock Control)'!$E$4:$E$950,0))</f>
        <v>381</v>
      </c>
      <c r="H110" s="53"/>
      <c r="I110" s="53"/>
      <c r="J110" s="53"/>
      <c r="K110" s="53"/>
      <c r="L110" s="53">
        <v>5.5594000000000001</v>
      </c>
      <c r="M110" s="52">
        <f t="shared" si="12"/>
        <v>277.97000000000003</v>
      </c>
      <c r="N110" s="46" t="s">
        <v>161</v>
      </c>
      <c r="O110" s="46" t="s">
        <v>171</v>
      </c>
      <c r="P110" s="44" t="s">
        <v>160</v>
      </c>
      <c r="Q110" s="45"/>
    </row>
    <row r="111" spans="1:17" x14ac:dyDescent="0.25">
      <c r="A111" s="42">
        <v>76</v>
      </c>
      <c r="B111" s="45" t="s">
        <v>102</v>
      </c>
      <c r="C111" s="46">
        <v>14618789</v>
      </c>
      <c r="D111" s="46"/>
      <c r="E111" s="46">
        <v>2</v>
      </c>
      <c r="F111" s="44">
        <f>INDEX('[1]Balance(Stock Control)'!$AL$4:$AL$2103,MATCH(C111,'[1]Balance(Stock Control)'!$F$4:$F$1048576,0))</f>
        <v>0</v>
      </c>
      <c r="G111" s="44">
        <f>INDEX('[2]Balance(Stock Control)'!$AK$4:$AK$951,MATCH(C111,'[2]Balance(Stock Control)'!$E$4:$E$950,0))</f>
        <v>40</v>
      </c>
      <c r="H111" s="53"/>
      <c r="I111" s="53"/>
      <c r="J111" s="53"/>
      <c r="K111" s="53"/>
      <c r="L111" s="53">
        <v>69.207600000000014</v>
      </c>
      <c r="M111" s="52">
        <f t="shared" si="12"/>
        <v>138.41520000000003</v>
      </c>
      <c r="N111" s="46" t="s">
        <v>161</v>
      </c>
      <c r="O111" s="46" t="s">
        <v>171</v>
      </c>
      <c r="P111" s="44" t="s">
        <v>160</v>
      </c>
      <c r="Q111" s="45"/>
    </row>
    <row r="112" spans="1:17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>
        <f>INDEX('[1]Balance(Stock Control)'!$AL$4:$AL$2103,MATCH(C112,'[1]Balance(Stock Control)'!$F$4:$F$1048576,0))</f>
        <v>0</v>
      </c>
      <c r="G112" s="44">
        <f>INDEX('[2]Balance(Stock Control)'!$AK$4:$AK$951,MATCH(C112,'[2]Balance(Stock Control)'!$E$4:$E$950,0))</f>
        <v>61</v>
      </c>
      <c r="H112" s="53"/>
      <c r="I112" s="53"/>
      <c r="J112" s="53"/>
      <c r="K112" s="53"/>
      <c r="L112" s="53">
        <v>4.204200000000001</v>
      </c>
      <c r="M112" s="52">
        <f t="shared" si="12"/>
        <v>4.204200000000001</v>
      </c>
      <c r="N112" s="46" t="s">
        <v>161</v>
      </c>
      <c r="O112" s="46" t="s">
        <v>171</v>
      </c>
      <c r="P112" s="44" t="s">
        <v>160</v>
      </c>
      <c r="Q112" s="45"/>
    </row>
    <row r="113" spans="1:17" x14ac:dyDescent="0.25">
      <c r="A113" s="42">
        <v>78</v>
      </c>
      <c r="B113" s="45" t="s">
        <v>35</v>
      </c>
      <c r="C113" s="46">
        <v>990743</v>
      </c>
      <c r="D113" s="46">
        <v>949239</v>
      </c>
      <c r="E113" s="46">
        <v>4</v>
      </c>
      <c r="F113" s="44">
        <f>INDEX('[1]Balance(Stock Control)'!$AL$4:$AL$2103,MATCH(C113,'[1]Balance(Stock Control)'!$F$4:$F$1048576,0))</f>
        <v>0</v>
      </c>
      <c r="G113" s="44">
        <f>INDEX('[2]Balance(Stock Control)'!$AK$4:$AK$951,MATCH(C113,'[2]Balance(Stock Control)'!$E$4:$E$950,0))</f>
        <v>27</v>
      </c>
      <c r="H113" s="53"/>
      <c r="I113" s="53"/>
      <c r="J113" s="53"/>
      <c r="K113" s="53"/>
      <c r="L113" s="52">
        <v>3.850000000000001</v>
      </c>
      <c r="M113" s="52">
        <f t="shared" si="12"/>
        <v>15.400000000000004</v>
      </c>
      <c r="N113" s="46" t="s">
        <v>161</v>
      </c>
      <c r="O113" s="46" t="s">
        <v>171</v>
      </c>
      <c r="P113" s="44" t="s">
        <v>160</v>
      </c>
      <c r="Q113" s="45"/>
    </row>
    <row r="114" spans="1:17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>
        <f>INDEX('[1]Balance(Stock Control)'!$AL$4:$AL$2103,MATCH(C114,'[1]Balance(Stock Control)'!$F$4:$F$1048576,0))</f>
        <v>6</v>
      </c>
      <c r="G114" s="44">
        <f>INDEX('[2]Balance(Stock Control)'!$AK$4:$AK$951,MATCH(C114,'[2]Balance(Stock Control)'!$E$4:$E$950,0))</f>
        <v>1</v>
      </c>
      <c r="H114" s="53"/>
      <c r="I114" s="53"/>
      <c r="J114" s="53"/>
      <c r="K114" s="53">
        <v>103795.5009</v>
      </c>
      <c r="L114" s="53">
        <f t="shared" ref="L114:L115" si="13">K114/3300</f>
        <v>31.453182090909092</v>
      </c>
      <c r="M114" s="52">
        <f t="shared" si="12"/>
        <v>125.81272836363637</v>
      </c>
      <c r="N114" s="46" t="s">
        <v>162</v>
      </c>
      <c r="O114" s="46" t="s">
        <v>171</v>
      </c>
      <c r="P114" s="44" t="s">
        <v>160</v>
      </c>
      <c r="Q114" s="45"/>
    </row>
    <row r="115" spans="1:17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>
        <f>INDEX('[1]Balance(Stock Control)'!$AL$4:$AL$2103,MATCH(C115,'[1]Balance(Stock Control)'!$F$4:$F$1048576,0))</f>
        <v>2</v>
      </c>
      <c r="G115" s="44" t="e">
        <f>INDEX('[2]Balance(Stock Control)'!$AK$4:$AK$951,MATCH(C115,'[2]Balance(Stock Control)'!$E$4:$E$950,0))</f>
        <v>#N/A</v>
      </c>
      <c r="H115" s="53"/>
      <c r="I115" s="53"/>
      <c r="J115" s="53"/>
      <c r="K115" s="53">
        <v>200799.54168750002</v>
      </c>
      <c r="L115" s="53">
        <f t="shared" si="13"/>
        <v>60.848345965909097</v>
      </c>
      <c r="M115" s="52">
        <f t="shared" si="12"/>
        <v>60.848345965909097</v>
      </c>
      <c r="N115" s="46" t="s">
        <v>162</v>
      </c>
      <c r="O115" s="46" t="s">
        <v>171</v>
      </c>
      <c r="P115" s="44" t="s">
        <v>160</v>
      </c>
      <c r="Q115" s="45"/>
    </row>
    <row r="116" spans="1:17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>
        <f>INDEX('[1]Balance(Stock Control)'!$AL$4:$AL$2103,MATCH(C116,'[1]Balance(Stock Control)'!$F$4:$F$1048576,0))</f>
        <v>0</v>
      </c>
      <c r="G116" s="44">
        <f>INDEX('[2]Balance(Stock Control)'!$AK$4:$AK$951,MATCH(C116,'[2]Balance(Stock Control)'!$E$4:$E$950,0))</f>
        <v>14</v>
      </c>
      <c r="H116" s="53"/>
      <c r="I116" s="53"/>
      <c r="J116" s="53"/>
      <c r="K116" s="53"/>
      <c r="L116" s="53">
        <v>4.2965999999999998</v>
      </c>
      <c r="M116" s="52">
        <f t="shared" si="12"/>
        <v>4.2965999999999998</v>
      </c>
      <c r="N116" s="46" t="s">
        <v>161</v>
      </c>
      <c r="O116" s="46" t="s">
        <v>171</v>
      </c>
      <c r="P116" s="44" t="s">
        <v>160</v>
      </c>
      <c r="Q116" s="45"/>
    </row>
    <row r="117" spans="1:17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>
        <f>INDEX('[1]Balance(Stock Control)'!$AL$4:$AL$2103,MATCH(C117,'[1]Balance(Stock Control)'!$F$4:$F$1048576,0))</f>
        <v>0</v>
      </c>
      <c r="G117" s="44">
        <f>INDEX('[2]Balance(Stock Control)'!$AK$4:$AK$951,MATCH(C117,'[2]Balance(Stock Control)'!$E$4:$E$950,0))</f>
        <v>14</v>
      </c>
      <c r="H117" s="53"/>
      <c r="I117" s="53"/>
      <c r="J117" s="53"/>
      <c r="K117" s="53"/>
      <c r="L117" s="53">
        <v>89.535600000000017</v>
      </c>
      <c r="M117" s="52">
        <f t="shared" si="12"/>
        <v>89.535600000000017</v>
      </c>
      <c r="N117" s="46" t="s">
        <v>161</v>
      </c>
      <c r="O117" s="46" t="s">
        <v>171</v>
      </c>
      <c r="P117" s="44" t="s">
        <v>160</v>
      </c>
      <c r="Q117" s="45"/>
    </row>
    <row r="118" spans="1:17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>
        <f>INDEX('[1]Balance(Stock Control)'!$AL$4:$AL$2103,MATCH(C118,'[1]Balance(Stock Control)'!$F$4:$F$1048576,0))</f>
        <v>0</v>
      </c>
      <c r="G118" s="44">
        <f>INDEX('[2]Balance(Stock Control)'!$AK$4:$AK$951,MATCH(C118,'[2]Balance(Stock Control)'!$E$4:$E$950,0))</f>
        <v>0</v>
      </c>
      <c r="H118" s="53"/>
      <c r="I118" s="53">
        <v>7500</v>
      </c>
      <c r="J118" s="53">
        <f t="shared" ref="J118" si="14">I118/3300</f>
        <v>2.2727272727272729</v>
      </c>
      <c r="K118" s="53"/>
      <c r="L118" s="53">
        <f>J118*110%</f>
        <v>2.5000000000000004</v>
      </c>
      <c r="M118" s="52">
        <f t="shared" si="12"/>
        <v>10.000000000000002</v>
      </c>
      <c r="N118" s="46" t="s">
        <v>172</v>
      </c>
      <c r="O118" s="46" t="s">
        <v>172</v>
      </c>
      <c r="P118" s="44" t="s">
        <v>160</v>
      </c>
      <c r="Q118" s="45"/>
    </row>
    <row r="119" spans="1:17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>
        <f>INDEX('[1]Balance(Stock Control)'!$AL$4:$AL$2103,MATCH(C119,'[1]Balance(Stock Control)'!$F$4:$F$1048576,0))</f>
        <v>0</v>
      </c>
      <c r="G119" s="44">
        <f>INDEX('[2]Balance(Stock Control)'!$AK$4:$AK$951,MATCH(C119,'[2]Balance(Stock Control)'!$E$4:$E$950,0))</f>
        <v>111</v>
      </c>
      <c r="H119" s="53"/>
      <c r="I119" s="53"/>
      <c r="J119" s="53"/>
      <c r="K119" s="53"/>
      <c r="L119" s="53">
        <v>0.52359999999999995</v>
      </c>
      <c r="M119" s="52">
        <f t="shared" si="12"/>
        <v>15.707999999999998</v>
      </c>
      <c r="N119" s="46" t="s">
        <v>161</v>
      </c>
      <c r="O119" s="46" t="s">
        <v>171</v>
      </c>
      <c r="P119" s="44" t="s">
        <v>160</v>
      </c>
      <c r="Q119" s="45"/>
    </row>
    <row r="120" spans="1:17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>
        <f>INDEX('[1]Balance(Stock Control)'!$AL$4:$AL$2103,MATCH(C120,'[1]Balance(Stock Control)'!$F$4:$F$1048576,0))</f>
        <v>64</v>
      </c>
      <c r="G120" s="44">
        <f>INDEX('[2]Balance(Stock Control)'!$AK$4:$AK$951,MATCH(C120,'[2]Balance(Stock Control)'!$E$4:$E$950,0))</f>
        <v>113</v>
      </c>
      <c r="H120" s="53"/>
      <c r="I120" s="53"/>
      <c r="J120" s="53"/>
      <c r="K120" s="53">
        <v>2490.4493249999996</v>
      </c>
      <c r="L120" s="53">
        <f t="shared" ref="L120" si="15">K120/3300</f>
        <v>0.75468161363636355</v>
      </c>
      <c r="M120" s="52">
        <f t="shared" si="12"/>
        <v>22.640448409090908</v>
      </c>
      <c r="N120" s="46" t="s">
        <v>162</v>
      </c>
      <c r="O120" s="46" t="s">
        <v>171</v>
      </c>
      <c r="P120" s="44" t="s">
        <v>160</v>
      </c>
      <c r="Q120" s="45"/>
    </row>
    <row r="121" spans="1:17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e">
        <f>INDEX('[1]Balance(Stock Control)'!$AL$4:$AL$2103,MATCH(C121,'[1]Balance(Stock Control)'!$F$4:$F$1048576,0))</f>
        <v>#N/A</v>
      </c>
      <c r="G121" s="44" t="e">
        <f>INDEX('[2]Balance(Stock Control)'!$AK$4:$AK$951,MATCH(C121,'[2]Balance(Stock Control)'!$E$4:$E$950,0))</f>
        <v>#N/A</v>
      </c>
      <c r="H121" s="53"/>
      <c r="I121" s="53">
        <v>750</v>
      </c>
      <c r="J121" s="53">
        <f>I121/3300</f>
        <v>0.22727272727272727</v>
      </c>
      <c r="K121" s="53"/>
      <c r="L121" s="53">
        <f>J121*110%</f>
        <v>0.25</v>
      </c>
      <c r="M121" s="52">
        <f t="shared" si="12"/>
        <v>7.5</v>
      </c>
      <c r="N121" s="46" t="s">
        <v>172</v>
      </c>
      <c r="O121" s="46" t="s">
        <v>172</v>
      </c>
      <c r="P121" s="44" t="s">
        <v>160</v>
      </c>
      <c r="Q121" s="45"/>
    </row>
    <row r="122" spans="1:17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>
        <f>INDEX('[1]Balance(Stock Control)'!$AL$4:$AL$2103,MATCH(C122,'[1]Balance(Stock Control)'!$F$4:$F$1048576,0))</f>
        <v>1</v>
      </c>
      <c r="G122" s="44">
        <f>INDEX('[2]Balance(Stock Control)'!$AK$4:$AK$951,MATCH(C122,'[2]Balance(Stock Control)'!$E$4:$E$950,0))</f>
        <v>10</v>
      </c>
      <c r="H122" s="53"/>
      <c r="I122" s="53"/>
      <c r="J122" s="53"/>
      <c r="K122" s="53"/>
      <c r="L122" s="53">
        <v>6.468</v>
      </c>
      <c r="M122" s="52">
        <f t="shared" si="12"/>
        <v>6.468</v>
      </c>
      <c r="N122" s="46" t="s">
        <v>161</v>
      </c>
      <c r="O122" s="46" t="s">
        <v>171</v>
      </c>
      <c r="P122" s="44" t="s">
        <v>160</v>
      </c>
      <c r="Q122" s="45"/>
    </row>
    <row r="123" spans="1:17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>
        <f>INDEX('[1]Balance(Stock Control)'!$AL$4:$AL$2103,MATCH(C123,'[1]Balance(Stock Control)'!$F$4:$F$1048576,0))</f>
        <v>0</v>
      </c>
      <c r="G123" s="44" t="e">
        <f>INDEX('[2]Balance(Stock Control)'!$AK$4:$AK$951,MATCH(C123,'[2]Balance(Stock Control)'!$E$4:$E$950,0))</f>
        <v>#N/A</v>
      </c>
      <c r="H123" s="53">
        <v>37.197551368040031</v>
      </c>
      <c r="I123" s="53"/>
      <c r="J123" s="53"/>
      <c r="K123" s="53"/>
      <c r="L123" s="53">
        <f>H123*110%</f>
        <v>40.917306504844035</v>
      </c>
      <c r="M123" s="52">
        <f t="shared" si="12"/>
        <v>40.917306504844035</v>
      </c>
      <c r="N123" s="46" t="s">
        <v>191</v>
      </c>
      <c r="O123" s="46" t="s">
        <v>183</v>
      </c>
      <c r="P123" s="44" t="s">
        <v>160</v>
      </c>
      <c r="Q123" s="45"/>
    </row>
    <row r="124" spans="1:17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>
        <f>INDEX('[1]Balance(Stock Control)'!$AL$4:$AL$2103,MATCH(C124,'[1]Balance(Stock Control)'!$F$4:$F$1048576,0))</f>
        <v>0</v>
      </c>
      <c r="G124" s="44">
        <f>INDEX('[2]Balance(Stock Control)'!$AK$4:$AK$951,MATCH(C124,'[2]Balance(Stock Control)'!$E$4:$E$950,0))</f>
        <v>32</v>
      </c>
      <c r="H124" s="53"/>
      <c r="I124" s="53"/>
      <c r="J124" s="53"/>
      <c r="K124" s="53"/>
      <c r="L124" s="53">
        <v>48.263600000000004</v>
      </c>
      <c r="M124" s="52">
        <f t="shared" si="12"/>
        <v>193.05440000000002</v>
      </c>
      <c r="N124" s="46" t="s">
        <v>161</v>
      </c>
      <c r="O124" s="46" t="s">
        <v>171</v>
      </c>
      <c r="P124" s="44" t="s">
        <v>190</v>
      </c>
      <c r="Q124" s="45"/>
    </row>
    <row r="125" spans="1:17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>
        <f>INDEX('[1]Balance(Stock Control)'!$AL$4:$AL$2103,MATCH(C125,'[1]Balance(Stock Control)'!$F$4:$F$1048576,0))</f>
        <v>0</v>
      </c>
      <c r="G125" s="44">
        <f>INDEX('[2]Balance(Stock Control)'!$AK$4:$AK$951,MATCH(C125,'[2]Balance(Stock Control)'!$E$4:$E$950,0))</f>
        <v>31</v>
      </c>
      <c r="H125" s="53"/>
      <c r="I125" s="53"/>
      <c r="J125" s="53"/>
      <c r="K125" s="53"/>
      <c r="L125" s="53">
        <v>45.676400000000015</v>
      </c>
      <c r="M125" s="52">
        <f t="shared" si="12"/>
        <v>182.70560000000006</v>
      </c>
      <c r="N125" s="46" t="s">
        <v>161</v>
      </c>
      <c r="O125" s="46" t="s">
        <v>171</v>
      </c>
      <c r="P125" s="44" t="s">
        <v>160</v>
      </c>
      <c r="Q125" s="45"/>
    </row>
    <row r="126" spans="1:17" x14ac:dyDescent="0.25">
      <c r="A126" s="42">
        <v>91</v>
      </c>
      <c r="B126" s="45" t="s">
        <v>109</v>
      </c>
      <c r="C126" s="46" t="s">
        <v>192</v>
      </c>
      <c r="D126" s="46" t="s">
        <v>110</v>
      </c>
      <c r="E126" s="46">
        <v>2</v>
      </c>
      <c r="F126" s="44" t="e">
        <f>INDEX('[1]Balance(Stock Control)'!$AL$4:$AL$2103,MATCH(C126,'[1]Balance(Stock Control)'!$F$4:$F$1048576,0))</f>
        <v>#N/A</v>
      </c>
      <c r="G126" s="44">
        <f>INDEX('[2]Balance(Stock Control)'!$AK$4:$AK$951,MATCH(C126,'[2]Balance(Stock Control)'!$E$4:$E$950,0))</f>
        <v>12</v>
      </c>
      <c r="H126" s="53"/>
      <c r="I126" s="53"/>
      <c r="J126" s="53"/>
      <c r="K126" s="53"/>
      <c r="L126" s="53">
        <v>15.785000000000004</v>
      </c>
      <c r="M126" s="52">
        <f t="shared" si="12"/>
        <v>31.570000000000007</v>
      </c>
      <c r="N126" s="46" t="s">
        <v>174</v>
      </c>
      <c r="O126" s="46" t="s">
        <v>171</v>
      </c>
      <c r="P126" s="44" t="s">
        <v>160</v>
      </c>
      <c r="Q126" s="45"/>
    </row>
    <row r="127" spans="1:17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>
        <f>INDEX('[1]Balance(Stock Control)'!$AL$4:$AL$2103,MATCH(C127,'[1]Balance(Stock Control)'!$F$4:$F$1048576,0))</f>
        <v>7</v>
      </c>
      <c r="G127" s="44" t="e">
        <f>INDEX('[2]Balance(Stock Control)'!$AK$4:$AK$951,MATCH(C127,'[2]Balance(Stock Control)'!$E$4:$E$950,0))</f>
        <v>#N/A</v>
      </c>
      <c r="H127" s="53"/>
      <c r="I127" s="53"/>
      <c r="J127" s="53"/>
      <c r="K127" s="53">
        <v>268900</v>
      </c>
      <c r="L127" s="53">
        <f>K127/3300</f>
        <v>81.484848484848484</v>
      </c>
      <c r="M127" s="52">
        <f t="shared" si="12"/>
        <v>162.96969696969697</v>
      </c>
      <c r="N127" s="46" t="s">
        <v>162</v>
      </c>
      <c r="O127" s="46" t="s">
        <v>171</v>
      </c>
      <c r="P127" s="44" t="s">
        <v>160</v>
      </c>
      <c r="Q127" s="45"/>
    </row>
    <row r="128" spans="1:17" x14ac:dyDescent="0.25">
      <c r="A128" s="42">
        <v>93</v>
      </c>
      <c r="B128" s="45" t="s">
        <v>113</v>
      </c>
      <c r="C128" s="46">
        <v>11706002</v>
      </c>
      <c r="D128" s="46"/>
      <c r="E128" s="46">
        <v>2</v>
      </c>
      <c r="F128" s="44">
        <f>INDEX('[1]Balance(Stock Control)'!$AL$4:$AL$2103,MATCH(C128,'[1]Balance(Stock Control)'!$F$4:$F$1048576,0))</f>
        <v>14</v>
      </c>
      <c r="G128" s="44">
        <f>INDEX('[2]Balance(Stock Control)'!$AK$4:$AK$951,MATCH(C128,'[2]Balance(Stock Control)'!$E$4:$E$950,0))</f>
        <v>0</v>
      </c>
      <c r="H128" s="53"/>
      <c r="I128" s="53"/>
      <c r="J128" s="53"/>
      <c r="K128" s="53">
        <v>400882.00425000006</v>
      </c>
      <c r="L128" s="53">
        <f>K128/3300</f>
        <v>121.47939522727275</v>
      </c>
      <c r="M128" s="52">
        <f t="shared" si="12"/>
        <v>242.95879045454549</v>
      </c>
      <c r="N128" s="46" t="s">
        <v>162</v>
      </c>
      <c r="O128" s="46" t="s">
        <v>171</v>
      </c>
      <c r="P128" s="44" t="s">
        <v>160</v>
      </c>
      <c r="Q128" s="45"/>
    </row>
    <row r="129" spans="1:17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>
        <f>INDEX('[1]Balance(Stock Control)'!$AL$4:$AL$2103,MATCH(C129,'[1]Balance(Stock Control)'!$F$4:$F$1048576,0))</f>
        <v>0</v>
      </c>
      <c r="G129" s="44">
        <f>INDEX('[2]Balance(Stock Control)'!$AK$4:$AK$951,MATCH(C129,'[2]Balance(Stock Control)'!$E$4:$E$950,0))</f>
        <v>4</v>
      </c>
      <c r="H129" s="53"/>
      <c r="I129" s="53"/>
      <c r="J129" s="53"/>
      <c r="K129" s="53"/>
      <c r="L129" s="53">
        <v>77.662199999999999</v>
      </c>
      <c r="M129" s="52">
        <f t="shared" si="12"/>
        <v>77.662199999999999</v>
      </c>
      <c r="N129" s="46" t="s">
        <v>161</v>
      </c>
      <c r="O129" s="46" t="s">
        <v>171</v>
      </c>
      <c r="P129" s="44" t="s">
        <v>160</v>
      </c>
      <c r="Q129" s="45"/>
    </row>
    <row r="130" spans="1:17" x14ac:dyDescent="0.25">
      <c r="A130" s="42">
        <v>95</v>
      </c>
      <c r="B130" s="45" t="s">
        <v>114</v>
      </c>
      <c r="C130" s="46"/>
      <c r="D130" s="46"/>
      <c r="E130" s="46">
        <v>5</v>
      </c>
      <c r="F130" s="44" t="e">
        <f>INDEX('[1]Balance(Stock Control)'!$AL$4:$AL$2103,MATCH(C130,'[1]Balance(Stock Control)'!$F$4:$F$1048576,0))</f>
        <v>#N/A</v>
      </c>
      <c r="G130" s="44" t="e">
        <f>INDEX('[2]Balance(Stock Control)'!$AK$4:$AK$951,MATCH(C130,'[2]Balance(Stock Control)'!$E$4:$E$950,0))</f>
        <v>#N/A</v>
      </c>
      <c r="H130" s="53">
        <v>1.7</v>
      </c>
      <c r="I130" s="53"/>
      <c r="J130" s="53"/>
      <c r="K130" s="53"/>
      <c r="L130" s="53">
        <f>H130*110%</f>
        <v>1.87</v>
      </c>
      <c r="M130" s="52">
        <f t="shared" si="12"/>
        <v>9.3500000000000014</v>
      </c>
      <c r="N130" s="46" t="s">
        <v>193</v>
      </c>
      <c r="O130" s="46" t="s">
        <v>183</v>
      </c>
      <c r="P130" s="44" t="s">
        <v>160</v>
      </c>
      <c r="Q130" s="45"/>
    </row>
    <row r="131" spans="1:17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>
        <f>INDEX('[1]Balance(Stock Control)'!$AL$4:$AL$2103,MATCH(C131,'[1]Balance(Stock Control)'!$F$4:$F$1048576,0))</f>
        <v>0</v>
      </c>
      <c r="G131" s="44">
        <f>INDEX('[2]Balance(Stock Control)'!$AK$4:$AK$951,MATCH(C131,'[2]Balance(Stock Control)'!$E$4:$E$950,0))</f>
        <v>0</v>
      </c>
      <c r="H131" s="53"/>
      <c r="I131" s="53">
        <v>10000</v>
      </c>
      <c r="J131" s="53">
        <f>I131/3300</f>
        <v>3.0303030303030303</v>
      </c>
      <c r="K131" s="53"/>
      <c r="L131" s="53">
        <f>J131*110%</f>
        <v>3.3333333333333335</v>
      </c>
      <c r="M131" s="52">
        <f t="shared" si="12"/>
        <v>16.666666666666668</v>
      </c>
      <c r="N131" s="46" t="s">
        <v>172</v>
      </c>
      <c r="O131" s="46" t="s">
        <v>172</v>
      </c>
      <c r="P131" s="44" t="s">
        <v>160</v>
      </c>
      <c r="Q131" s="45"/>
    </row>
    <row r="132" spans="1:17" x14ac:dyDescent="0.25">
      <c r="A132" s="42">
        <v>97</v>
      </c>
      <c r="B132" s="45" t="s">
        <v>116</v>
      </c>
      <c r="C132" s="46" t="s">
        <v>117</v>
      </c>
      <c r="D132" s="46"/>
      <c r="E132" s="46">
        <v>3</v>
      </c>
      <c r="F132" s="44" t="e">
        <f>INDEX('[1]Balance(Stock Control)'!$AL$4:$AL$2103,MATCH(C132,'[1]Balance(Stock Control)'!$F$4:$F$1048576,0))</f>
        <v>#N/A</v>
      </c>
      <c r="G132" s="44" t="e">
        <f>INDEX('[2]Balance(Stock Control)'!$AK$4:$AK$951,MATCH(C132,'[2]Balance(Stock Control)'!$E$4:$E$950,0))</f>
        <v>#N/A</v>
      </c>
      <c r="H132" s="53"/>
      <c r="I132" s="53">
        <v>75000</v>
      </c>
      <c r="J132" s="53">
        <f>I132/3300</f>
        <v>22.727272727272727</v>
      </c>
      <c r="K132" s="53"/>
      <c r="L132" s="53">
        <f>J132*110%</f>
        <v>25</v>
      </c>
      <c r="M132" s="52">
        <f t="shared" si="12"/>
        <v>75</v>
      </c>
      <c r="N132" s="46" t="s">
        <v>172</v>
      </c>
      <c r="O132" s="46" t="s">
        <v>172</v>
      </c>
      <c r="P132" s="44" t="s">
        <v>160</v>
      </c>
      <c r="Q132" s="45"/>
    </row>
    <row r="133" spans="1:17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e">
        <f>INDEX('[1]Balance(Stock Control)'!$AL$4:$AL$2103,MATCH(C133,'[1]Balance(Stock Control)'!$F$4:$F$1048576,0))</f>
        <v>#N/A</v>
      </c>
      <c r="G133" s="44" t="e">
        <f>INDEX('[2]Balance(Stock Control)'!$AK$4:$AK$951,MATCH(C133,'[2]Balance(Stock Control)'!$E$4:$E$950,0))</f>
        <v>#N/A</v>
      </c>
      <c r="H133" s="53">
        <v>1.7</v>
      </c>
      <c r="I133" s="53"/>
      <c r="J133" s="53"/>
      <c r="K133" s="53"/>
      <c r="L133" s="53">
        <f>H133*110%</f>
        <v>1.87</v>
      </c>
      <c r="M133" s="52">
        <f t="shared" si="12"/>
        <v>18.700000000000003</v>
      </c>
      <c r="N133" s="46" t="s">
        <v>194</v>
      </c>
      <c r="O133" s="46" t="s">
        <v>183</v>
      </c>
      <c r="P133" s="44" t="s">
        <v>160</v>
      </c>
      <c r="Q133" s="45"/>
    </row>
    <row r="134" spans="1:17" x14ac:dyDescent="0.25">
      <c r="A134" s="42">
        <v>99</v>
      </c>
      <c r="B134" s="45" t="s">
        <v>119</v>
      </c>
      <c r="C134" s="46" t="s">
        <v>195</v>
      </c>
      <c r="D134" s="46" t="s">
        <v>30</v>
      </c>
      <c r="E134" s="46">
        <v>2</v>
      </c>
      <c r="F134" s="44" t="e">
        <f>INDEX('[1]Balance(Stock Control)'!$AL$4:$AL$2103,MATCH(C134,'[1]Balance(Stock Control)'!$F$4:$F$1048576,0))</f>
        <v>#N/A</v>
      </c>
      <c r="G134" s="44" t="e">
        <f>INDEX('[2]Balance(Stock Control)'!$AK$4:$AK$951,MATCH(C134,'[2]Balance(Stock Control)'!$E$4:$E$950,0))</f>
        <v>#N/A</v>
      </c>
      <c r="H134" s="53"/>
      <c r="I134" s="53"/>
      <c r="J134" s="53"/>
      <c r="K134" s="53">
        <v>1738000</v>
      </c>
      <c r="L134" s="53">
        <f>K134/3300</f>
        <v>526.66666666666663</v>
      </c>
      <c r="M134" s="52">
        <f t="shared" si="12"/>
        <v>1053.3333333333333</v>
      </c>
      <c r="N134" s="46" t="s">
        <v>197</v>
      </c>
      <c r="O134" s="46" t="s">
        <v>198</v>
      </c>
      <c r="P134" s="44" t="s">
        <v>160</v>
      </c>
      <c r="Q134" s="45"/>
    </row>
    <row r="135" spans="1:17" x14ac:dyDescent="0.25">
      <c r="A135" s="42">
        <v>100</v>
      </c>
      <c r="B135" s="45" t="s">
        <v>120</v>
      </c>
      <c r="C135" s="46">
        <v>15067522</v>
      </c>
      <c r="D135" s="46" t="s">
        <v>122</v>
      </c>
      <c r="E135" s="46">
        <v>2</v>
      </c>
      <c r="F135" s="44" t="e">
        <f>INDEX('[1]Balance(Stock Control)'!$AL$4:$AL$2103,MATCH(C135,'[1]Balance(Stock Control)'!$F$4:$F$1048576,0))</f>
        <v>#N/A</v>
      </c>
      <c r="G135" s="44" t="e">
        <f>INDEX('[2]Balance(Stock Control)'!$AK$4:$AK$951,MATCH(C135,'[2]Balance(Stock Control)'!$E$4:$E$950,0))</f>
        <v>#N/A</v>
      </c>
      <c r="H135" s="53"/>
      <c r="I135" s="53"/>
      <c r="J135" s="53"/>
      <c r="K135" s="53">
        <v>93250</v>
      </c>
      <c r="L135" s="53">
        <f>K135/3300</f>
        <v>28.257575757575758</v>
      </c>
      <c r="M135" s="52">
        <f t="shared" si="12"/>
        <v>56.515151515151516</v>
      </c>
      <c r="N135" s="46" t="s">
        <v>162</v>
      </c>
      <c r="O135" s="46" t="s">
        <v>171</v>
      </c>
      <c r="P135" s="44" t="s">
        <v>160</v>
      </c>
      <c r="Q135" s="45"/>
    </row>
    <row r="136" spans="1:17" x14ac:dyDescent="0.25">
      <c r="A136" s="42">
        <v>101</v>
      </c>
      <c r="B136" s="45" t="s">
        <v>36</v>
      </c>
      <c r="C136" s="46">
        <v>15067404</v>
      </c>
      <c r="D136" s="46" t="s">
        <v>123</v>
      </c>
      <c r="E136" s="46">
        <v>5</v>
      </c>
      <c r="F136" s="44" t="e">
        <f>INDEX('[1]Balance(Stock Control)'!$AL$4:$AL$2103,MATCH(C136,'[1]Balance(Stock Control)'!$F$4:$F$1048576,0))</f>
        <v>#N/A</v>
      </c>
      <c r="G136" s="44" t="e">
        <f>INDEX('[2]Balance(Stock Control)'!$AK$4:$AK$951,MATCH(C136,'[2]Balance(Stock Control)'!$E$4:$E$950,0))</f>
        <v>#N/A</v>
      </c>
      <c r="H136" s="53"/>
      <c r="I136" s="53"/>
      <c r="J136" s="53"/>
      <c r="K136" s="53">
        <v>51450</v>
      </c>
      <c r="L136" s="53">
        <f t="shared" ref="L136:L138" si="16">K136/3300</f>
        <v>15.590909090909092</v>
      </c>
      <c r="M136" s="52">
        <f t="shared" si="12"/>
        <v>77.954545454545453</v>
      </c>
      <c r="N136" s="46" t="s">
        <v>162</v>
      </c>
      <c r="O136" s="46" t="s">
        <v>171</v>
      </c>
      <c r="P136" s="44" t="s">
        <v>160</v>
      </c>
      <c r="Q136" s="45"/>
    </row>
    <row r="137" spans="1:17" x14ac:dyDescent="0.25">
      <c r="A137" s="42">
        <v>102</v>
      </c>
      <c r="B137" s="45" t="s">
        <v>124</v>
      </c>
      <c r="C137" s="46">
        <v>15161234</v>
      </c>
      <c r="D137" s="46" t="s">
        <v>125</v>
      </c>
      <c r="E137" s="46">
        <v>1</v>
      </c>
      <c r="F137" s="44" t="e">
        <f>INDEX('[1]Balance(Stock Control)'!$AL$4:$AL$2103,MATCH(C137,'[1]Balance(Stock Control)'!$F$4:$F$1048576,0))</f>
        <v>#N/A</v>
      </c>
      <c r="G137" s="44" t="e">
        <f>INDEX('[2]Balance(Stock Control)'!$AK$4:$AK$951,MATCH(C137,'[2]Balance(Stock Control)'!$E$4:$E$950,0))</f>
        <v>#N/A</v>
      </c>
      <c r="H137" s="53"/>
      <c r="I137" s="53"/>
      <c r="J137" s="53"/>
      <c r="K137" s="53">
        <v>584600</v>
      </c>
      <c r="L137" s="53">
        <f t="shared" si="16"/>
        <v>177.15151515151516</v>
      </c>
      <c r="M137" s="52">
        <f t="shared" si="12"/>
        <v>177.15151515151516</v>
      </c>
      <c r="N137" s="46" t="s">
        <v>162</v>
      </c>
      <c r="O137" s="46" t="s">
        <v>198</v>
      </c>
      <c r="P137" s="44" t="s">
        <v>160</v>
      </c>
      <c r="Q137" s="45"/>
    </row>
    <row r="138" spans="1:17" x14ac:dyDescent="0.25">
      <c r="A138" s="42">
        <v>103</v>
      </c>
      <c r="B138" s="45" t="s">
        <v>126</v>
      </c>
      <c r="C138" s="46" t="s">
        <v>196</v>
      </c>
      <c r="D138" s="46" t="s">
        <v>127</v>
      </c>
      <c r="E138" s="46">
        <v>2</v>
      </c>
      <c r="F138" s="44" t="e">
        <f>INDEX('[1]Balance(Stock Control)'!$AL$4:$AL$2103,MATCH(C138,'[1]Balance(Stock Control)'!$F$4:$F$1048576,0))</f>
        <v>#N/A</v>
      </c>
      <c r="G138" s="44" t="e">
        <f>INDEX('[2]Balance(Stock Control)'!$AK$4:$AK$951,MATCH(C138,'[2]Balance(Stock Control)'!$E$4:$E$950,0))</f>
        <v>#N/A</v>
      </c>
      <c r="H138" s="53"/>
      <c r="I138" s="53"/>
      <c r="J138" s="53"/>
      <c r="K138" s="53">
        <v>181700</v>
      </c>
      <c r="L138" s="53">
        <f t="shared" si="16"/>
        <v>55.060606060606062</v>
      </c>
      <c r="M138" s="52">
        <f t="shared" si="12"/>
        <v>110.12121212121212</v>
      </c>
      <c r="N138" s="46" t="s">
        <v>197</v>
      </c>
      <c r="O138" s="46" t="s">
        <v>198</v>
      </c>
      <c r="P138" s="44" t="s">
        <v>160</v>
      </c>
      <c r="Q138" s="45"/>
    </row>
    <row r="139" spans="1:17" x14ac:dyDescent="0.25">
      <c r="A139" s="42">
        <v>104</v>
      </c>
      <c r="B139" s="45" t="s">
        <v>128</v>
      </c>
      <c r="C139" s="46" t="s">
        <v>129</v>
      </c>
      <c r="D139" s="46" t="s">
        <v>130</v>
      </c>
      <c r="E139" s="46">
        <v>6</v>
      </c>
      <c r="F139" s="44" t="e">
        <f>INDEX('[1]Balance(Stock Control)'!$AL$4:$AL$2103,MATCH(C139,'[1]Balance(Stock Control)'!$F$4:$F$1048576,0))</f>
        <v>#N/A</v>
      </c>
      <c r="G139" s="44" t="e">
        <f>INDEX('[2]Balance(Stock Control)'!$AK$4:$AK$951,MATCH(C139,'[2]Balance(Stock Control)'!$E$4:$E$950,0))</f>
        <v>#N/A</v>
      </c>
      <c r="H139" s="53"/>
      <c r="I139" s="53">
        <v>5500</v>
      </c>
      <c r="J139" s="53">
        <f>I139/3300</f>
        <v>1.6666666666666667</v>
      </c>
      <c r="K139" s="53"/>
      <c r="L139" s="53">
        <f t="shared" ref="L139:L147" si="17">J139*110%</f>
        <v>1.8333333333333335</v>
      </c>
      <c r="M139" s="52">
        <f t="shared" si="12"/>
        <v>11</v>
      </c>
      <c r="N139" s="46" t="s">
        <v>172</v>
      </c>
      <c r="O139" s="46" t="s">
        <v>172</v>
      </c>
      <c r="P139" s="44" t="s">
        <v>160</v>
      </c>
      <c r="Q139" s="45"/>
    </row>
    <row r="140" spans="1:17" x14ac:dyDescent="0.25">
      <c r="A140" s="42">
        <v>105</v>
      </c>
      <c r="B140" s="45" t="s">
        <v>131</v>
      </c>
      <c r="C140" s="46"/>
      <c r="D140" s="46" t="s">
        <v>132</v>
      </c>
      <c r="E140" s="46">
        <v>15</v>
      </c>
      <c r="F140" s="44" t="e">
        <f>INDEX('[1]Balance(Stock Control)'!$AL$4:$AL$2103,MATCH(C140,'[1]Balance(Stock Control)'!$F$4:$F$1048576,0))</f>
        <v>#N/A</v>
      </c>
      <c r="G140" s="44" t="e">
        <f>INDEX('[2]Balance(Stock Control)'!$AK$4:$AK$951,MATCH(C140,'[2]Balance(Stock Control)'!$E$4:$E$950,0))</f>
        <v>#N/A</v>
      </c>
      <c r="H140" s="53"/>
      <c r="I140" s="53"/>
      <c r="J140" s="53"/>
      <c r="K140" s="53"/>
      <c r="L140" s="53">
        <v>2.2999999999999998</v>
      </c>
      <c r="M140" s="52">
        <f t="shared" si="12"/>
        <v>34.5</v>
      </c>
      <c r="N140" s="46" t="s">
        <v>172</v>
      </c>
      <c r="O140" s="46" t="s">
        <v>172</v>
      </c>
      <c r="P140" s="44" t="s">
        <v>160</v>
      </c>
      <c r="Q140" s="45"/>
    </row>
    <row r="141" spans="1:17" x14ac:dyDescent="0.25">
      <c r="A141" s="42">
        <v>106</v>
      </c>
      <c r="B141" s="45" t="s">
        <v>133</v>
      </c>
      <c r="C141" s="46" t="s">
        <v>134</v>
      </c>
      <c r="D141" s="46" t="s">
        <v>135</v>
      </c>
      <c r="E141" s="46">
        <v>20</v>
      </c>
      <c r="F141" s="44" t="e">
        <f>INDEX('[1]Balance(Stock Control)'!$AL$4:$AL$2103,MATCH(C141,'[1]Balance(Stock Control)'!$F$4:$F$1048576,0))</f>
        <v>#N/A</v>
      </c>
      <c r="G141" s="44" t="e">
        <f>INDEX('[2]Balance(Stock Control)'!$AK$4:$AK$951,MATCH(C141,'[2]Balance(Stock Control)'!$E$4:$E$950,0))</f>
        <v>#N/A</v>
      </c>
      <c r="H141" s="53"/>
      <c r="I141" s="53">
        <v>4000</v>
      </c>
      <c r="J141" s="53">
        <f t="shared" ref="J141:J147" si="18">I141/3300</f>
        <v>1.2121212121212122</v>
      </c>
      <c r="K141" s="53"/>
      <c r="L141" s="53">
        <f t="shared" si="17"/>
        <v>1.3333333333333335</v>
      </c>
      <c r="M141" s="52">
        <f t="shared" si="12"/>
        <v>26.666666666666671</v>
      </c>
      <c r="N141" s="46" t="s">
        <v>172</v>
      </c>
      <c r="O141" s="46" t="s">
        <v>172</v>
      </c>
      <c r="P141" s="44" t="s">
        <v>160</v>
      </c>
      <c r="Q141" s="45"/>
    </row>
    <row r="142" spans="1:17" x14ac:dyDescent="0.25">
      <c r="A142" s="42">
        <v>107</v>
      </c>
      <c r="B142" s="45" t="s">
        <v>136</v>
      </c>
      <c r="C142" s="46" t="s">
        <v>137</v>
      </c>
      <c r="D142" s="46" t="s">
        <v>138</v>
      </c>
      <c r="E142" s="46">
        <v>15</v>
      </c>
      <c r="F142" s="44" t="e">
        <f>INDEX('[1]Balance(Stock Control)'!$AL$4:$AL$2103,MATCH(C142,'[1]Balance(Stock Control)'!$F$4:$F$1048576,0))</f>
        <v>#N/A</v>
      </c>
      <c r="G142" s="44" t="e">
        <f>INDEX('[2]Balance(Stock Control)'!$AK$4:$AK$951,MATCH(C142,'[2]Balance(Stock Control)'!$E$4:$E$950,0))</f>
        <v>#N/A</v>
      </c>
      <c r="H142" s="53"/>
      <c r="I142" s="53">
        <v>4000</v>
      </c>
      <c r="J142" s="53">
        <f t="shared" si="18"/>
        <v>1.2121212121212122</v>
      </c>
      <c r="K142" s="53"/>
      <c r="L142" s="53">
        <f t="shared" si="17"/>
        <v>1.3333333333333335</v>
      </c>
      <c r="M142" s="52">
        <f t="shared" si="12"/>
        <v>20.000000000000004</v>
      </c>
      <c r="N142" s="46" t="s">
        <v>172</v>
      </c>
      <c r="O142" s="46" t="s">
        <v>172</v>
      </c>
      <c r="P142" s="44" t="s">
        <v>160</v>
      </c>
      <c r="Q142" s="45"/>
    </row>
    <row r="143" spans="1:17" x14ac:dyDescent="0.25">
      <c r="A143" s="42">
        <v>108</v>
      </c>
      <c r="B143" s="45" t="s">
        <v>139</v>
      </c>
      <c r="C143" s="46" t="s">
        <v>199</v>
      </c>
      <c r="D143" s="46">
        <v>14530130</v>
      </c>
      <c r="E143" s="46">
        <v>1</v>
      </c>
      <c r="F143" s="44" t="e">
        <f>INDEX('[1]Balance(Stock Control)'!$AL$4:$AL$2103,MATCH(C143,'[1]Balance(Stock Control)'!$F$4:$F$1048576,0))</f>
        <v>#N/A</v>
      </c>
      <c r="G143" s="44">
        <f>INDEX('[2]Balance(Stock Control)'!$AK$4:$AK$951,MATCH(C143,'[2]Balance(Stock Control)'!$E$4:$E$950,0))</f>
        <v>6</v>
      </c>
      <c r="H143" s="53"/>
      <c r="I143" s="53"/>
      <c r="J143" s="53"/>
      <c r="K143" s="53"/>
      <c r="L143" s="53">
        <v>32.221538461538422</v>
      </c>
      <c r="M143" s="52">
        <f t="shared" si="12"/>
        <v>32.221538461538422</v>
      </c>
      <c r="N143" s="46" t="s">
        <v>174</v>
      </c>
      <c r="O143" s="46" t="s">
        <v>171</v>
      </c>
      <c r="P143" s="44" t="s">
        <v>160</v>
      </c>
      <c r="Q143" s="45"/>
    </row>
    <row r="144" spans="1:17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e">
        <f>INDEX('[1]Balance(Stock Control)'!$AL$4:$AL$2103,MATCH(C144,'[1]Balance(Stock Control)'!$F$4:$F$1048576,0))</f>
        <v>#N/A</v>
      </c>
      <c r="G144" s="44" t="e">
        <f>INDEX('[2]Balance(Stock Control)'!$AK$4:$AK$951,MATCH(C144,'[2]Balance(Stock Control)'!$E$4:$E$950,0))</f>
        <v>#N/A</v>
      </c>
      <c r="H144" s="53"/>
      <c r="I144" s="53">
        <v>25000</v>
      </c>
      <c r="J144" s="53">
        <f t="shared" si="18"/>
        <v>7.5757575757575761</v>
      </c>
      <c r="K144" s="53"/>
      <c r="L144" s="53">
        <f t="shared" si="17"/>
        <v>8.3333333333333339</v>
      </c>
      <c r="M144" s="52">
        <f t="shared" si="12"/>
        <v>16.666666666666668</v>
      </c>
      <c r="N144" s="46" t="s">
        <v>172</v>
      </c>
      <c r="O144" s="46" t="s">
        <v>172</v>
      </c>
      <c r="P144" s="44" t="s">
        <v>160</v>
      </c>
      <c r="Q144" s="45"/>
    </row>
    <row r="145" spans="1:17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e">
        <f>INDEX('[1]Balance(Stock Control)'!$AL$4:$AL$2103,MATCH(C145,'[1]Balance(Stock Control)'!$F$4:$F$1048576,0))</f>
        <v>#N/A</v>
      </c>
      <c r="G145" s="44" t="e">
        <f>INDEX('[2]Balance(Stock Control)'!$AK$4:$AK$951,MATCH(C145,'[2]Balance(Stock Control)'!$E$4:$E$950,0))</f>
        <v>#N/A</v>
      </c>
      <c r="H145" s="53"/>
      <c r="I145" s="53">
        <v>70000</v>
      </c>
      <c r="J145" s="53">
        <f t="shared" si="18"/>
        <v>21.212121212121211</v>
      </c>
      <c r="K145" s="53"/>
      <c r="L145" s="53">
        <f t="shared" si="17"/>
        <v>23.333333333333336</v>
      </c>
      <c r="M145" s="52">
        <f t="shared" si="12"/>
        <v>23.333333333333336</v>
      </c>
      <c r="N145" s="46" t="s">
        <v>172</v>
      </c>
      <c r="O145" s="46" t="s">
        <v>172</v>
      </c>
      <c r="P145" s="44" t="s">
        <v>160</v>
      </c>
      <c r="Q145" s="45"/>
    </row>
    <row r="146" spans="1:17" x14ac:dyDescent="0.25">
      <c r="A146" s="42">
        <v>111</v>
      </c>
      <c r="B146" s="45" t="s">
        <v>142</v>
      </c>
      <c r="C146" s="46"/>
      <c r="D146" s="46"/>
      <c r="E146" s="46">
        <v>2</v>
      </c>
      <c r="F146" s="44" t="e">
        <f>INDEX('[1]Balance(Stock Control)'!$AL$4:$AL$2103,MATCH(C146,'[1]Balance(Stock Control)'!$F$4:$F$1048576,0))</f>
        <v>#N/A</v>
      </c>
      <c r="G146" s="44" t="e">
        <f>INDEX('[2]Balance(Stock Control)'!$AK$4:$AK$951,MATCH(C146,'[2]Balance(Stock Control)'!$E$4:$E$950,0))</f>
        <v>#N/A</v>
      </c>
      <c r="H146" s="53"/>
      <c r="I146" s="53">
        <v>4000</v>
      </c>
      <c r="J146" s="53">
        <f t="shared" si="18"/>
        <v>1.2121212121212122</v>
      </c>
      <c r="K146" s="53"/>
      <c r="L146" s="53">
        <f t="shared" si="17"/>
        <v>1.3333333333333335</v>
      </c>
      <c r="M146" s="52">
        <f t="shared" si="12"/>
        <v>2.666666666666667</v>
      </c>
      <c r="N146" s="46" t="s">
        <v>172</v>
      </c>
      <c r="O146" s="46" t="s">
        <v>172</v>
      </c>
      <c r="P146" s="44" t="s">
        <v>160</v>
      </c>
      <c r="Q146" s="45"/>
    </row>
    <row r="147" spans="1:17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e">
        <f>INDEX('[1]Balance(Stock Control)'!$AL$4:$AL$2103,MATCH(C147,'[1]Balance(Stock Control)'!$F$4:$F$1048576,0))</f>
        <v>#N/A</v>
      </c>
      <c r="G147" s="44" t="e">
        <f>INDEX('[2]Balance(Stock Control)'!$AK$4:$AK$951,MATCH(C147,'[2]Balance(Stock Control)'!$E$4:$E$950,0))</f>
        <v>#N/A</v>
      </c>
      <c r="H147" s="53"/>
      <c r="I147" s="53">
        <v>55000</v>
      </c>
      <c r="J147" s="53">
        <f t="shared" si="18"/>
        <v>16.666666666666668</v>
      </c>
      <c r="K147" s="53"/>
      <c r="L147" s="53">
        <f t="shared" si="17"/>
        <v>18.333333333333336</v>
      </c>
      <c r="M147" s="52">
        <f t="shared" si="12"/>
        <v>18.333333333333336</v>
      </c>
      <c r="N147" s="46" t="s">
        <v>172</v>
      </c>
      <c r="O147" s="46" t="s">
        <v>172</v>
      </c>
      <c r="P147" s="44" t="s">
        <v>160</v>
      </c>
      <c r="Q147" s="45"/>
    </row>
    <row r="148" spans="1:17" x14ac:dyDescent="0.25">
      <c r="A148" s="42">
        <v>113</v>
      </c>
      <c r="B148" s="45" t="s">
        <v>144</v>
      </c>
      <c r="C148" s="46" t="s">
        <v>200</v>
      </c>
      <c r="D148" s="46">
        <v>14506789</v>
      </c>
      <c r="E148" s="46">
        <v>1</v>
      </c>
      <c r="F148" s="44" t="e">
        <f>INDEX('[1]Balance(Stock Control)'!$AL$4:$AL$2103,MATCH(C148,'[1]Balance(Stock Control)'!$F$4:$F$1048576,0))</f>
        <v>#N/A</v>
      </c>
      <c r="G148" s="44">
        <f>INDEX('[2]Balance(Stock Control)'!$AK$4:$AK$951,MATCH(C148,'[2]Balance(Stock Control)'!$E$4:$E$950,0))</f>
        <v>6</v>
      </c>
      <c r="H148" s="53"/>
      <c r="I148" s="53"/>
      <c r="J148" s="53"/>
      <c r="K148" s="53"/>
      <c r="L148" s="53">
        <v>20.138461538461573</v>
      </c>
      <c r="M148" s="52">
        <f t="shared" si="12"/>
        <v>20.138461538461573</v>
      </c>
      <c r="N148" s="46" t="s">
        <v>174</v>
      </c>
      <c r="O148" s="46" t="s">
        <v>171</v>
      </c>
      <c r="P148" s="44" t="s">
        <v>160</v>
      </c>
      <c r="Q148" s="45"/>
    </row>
    <row r="149" spans="1:17" x14ac:dyDescent="0.25">
      <c r="A149" s="42">
        <v>114</v>
      </c>
      <c r="B149" s="45" t="s">
        <v>145</v>
      </c>
      <c r="C149" s="46" t="s">
        <v>201</v>
      </c>
      <c r="D149" s="46">
        <v>14506786</v>
      </c>
      <c r="E149" s="46">
        <v>1</v>
      </c>
      <c r="F149" s="44" t="e">
        <f>INDEX('[1]Balance(Stock Control)'!$AL$4:$AL$2103,MATCH(C149,'[1]Balance(Stock Control)'!$F$4:$F$1048576,0))</f>
        <v>#N/A</v>
      </c>
      <c r="G149" s="44">
        <f>INDEX('[2]Balance(Stock Control)'!$AK$4:$AK$951,MATCH(C149,'[2]Balance(Stock Control)'!$E$4:$E$950,0))</f>
        <v>13</v>
      </c>
      <c r="H149" s="53"/>
      <c r="I149" s="53"/>
      <c r="J149" s="53"/>
      <c r="K149" s="53"/>
      <c r="L149" s="53">
        <v>21.826771653543318</v>
      </c>
      <c r="M149" s="52">
        <f t="shared" si="12"/>
        <v>21.826771653543318</v>
      </c>
      <c r="N149" s="46" t="s">
        <v>174</v>
      </c>
      <c r="O149" s="46" t="s">
        <v>171</v>
      </c>
      <c r="P149" s="44" t="s">
        <v>160</v>
      </c>
      <c r="Q149" s="45"/>
    </row>
    <row r="150" spans="1:17" x14ac:dyDescent="0.25">
      <c r="A150" s="42">
        <v>115</v>
      </c>
      <c r="B150" s="45" t="s">
        <v>22</v>
      </c>
      <c r="C150" s="46">
        <v>14532260</v>
      </c>
      <c r="D150" s="46"/>
      <c r="E150" s="46">
        <v>1</v>
      </c>
      <c r="F150" s="44">
        <f>INDEX('[1]Balance(Stock Control)'!$AL$4:$AL$2103,MATCH(C150,'[1]Balance(Stock Control)'!$F$4:$F$1048576,0))</f>
        <v>0</v>
      </c>
      <c r="G150" s="44">
        <f>INDEX('[2]Balance(Stock Control)'!$AK$4:$AK$951,MATCH(C150,'[2]Balance(Stock Control)'!$E$4:$E$950,0))</f>
        <v>12</v>
      </c>
      <c r="H150" s="53"/>
      <c r="I150" s="53"/>
      <c r="J150" s="53"/>
      <c r="K150" s="53"/>
      <c r="L150" s="53">
        <v>14.768599999999999</v>
      </c>
      <c r="M150" s="52">
        <f t="shared" si="12"/>
        <v>14.768599999999999</v>
      </c>
      <c r="N150" s="46" t="s">
        <v>161</v>
      </c>
      <c r="O150" s="46" t="s">
        <v>171</v>
      </c>
      <c r="P150" s="44" t="s">
        <v>160</v>
      </c>
      <c r="Q150" s="45"/>
    </row>
    <row r="151" spans="1:17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>
        <f>INDEX('[1]Balance(Stock Control)'!$AL$4:$AL$2103,MATCH(C151,'[1]Balance(Stock Control)'!$F$4:$F$1048576,0))</f>
        <v>0</v>
      </c>
      <c r="G151" s="44" t="e">
        <f>INDEX('[2]Balance(Stock Control)'!$AK$4:$AK$951,MATCH(C151,'[2]Balance(Stock Control)'!$E$4:$E$950,0))</f>
        <v>#N/A</v>
      </c>
      <c r="H151" s="53"/>
      <c r="I151" s="53">
        <v>55000</v>
      </c>
      <c r="J151" s="53">
        <f t="shared" ref="J151" si="19">I151/3300</f>
        <v>16.666666666666668</v>
      </c>
      <c r="K151" s="53"/>
      <c r="L151" s="53">
        <f t="shared" ref="L151" si="20">J151*110%</f>
        <v>18.333333333333336</v>
      </c>
      <c r="M151" s="52">
        <f t="shared" si="12"/>
        <v>18.333333333333336</v>
      </c>
      <c r="N151" s="46" t="s">
        <v>172</v>
      </c>
      <c r="O151" s="46" t="s">
        <v>172</v>
      </c>
      <c r="P151" s="44" t="s">
        <v>160</v>
      </c>
      <c r="Q151" s="45"/>
    </row>
    <row r="152" spans="1:17" x14ac:dyDescent="0.25">
      <c r="A152" s="42">
        <v>117</v>
      </c>
      <c r="B152" s="45" t="s">
        <v>147</v>
      </c>
      <c r="C152" s="46" t="s">
        <v>202</v>
      </c>
      <c r="D152" s="46">
        <v>14529103</v>
      </c>
      <c r="E152" s="46">
        <v>2</v>
      </c>
      <c r="F152" s="44" t="e">
        <f>INDEX('[1]Balance(Stock Control)'!$AL$4:$AL$2103,MATCH(C152,'[1]Balance(Stock Control)'!$F$4:$F$1048576,0))</f>
        <v>#N/A</v>
      </c>
      <c r="G152" s="44">
        <f>INDEX('[2]Balance(Stock Control)'!$AK$4:$AK$951,MATCH(C152,'[2]Balance(Stock Control)'!$E$4:$E$950,0))</f>
        <v>25</v>
      </c>
      <c r="H152" s="53"/>
      <c r="I152" s="53"/>
      <c r="J152" s="53"/>
      <c r="K152" s="53"/>
      <c r="L152" s="53">
        <v>21.744799999999991</v>
      </c>
      <c r="M152" s="52">
        <f t="shared" si="12"/>
        <v>43.489599999999982</v>
      </c>
      <c r="N152" s="46" t="s">
        <v>174</v>
      </c>
      <c r="O152" s="46" t="s">
        <v>171</v>
      </c>
      <c r="P152" s="44" t="s">
        <v>160</v>
      </c>
      <c r="Q152" s="45"/>
    </row>
    <row r="153" spans="1:17" x14ac:dyDescent="0.25">
      <c r="A153" s="42">
        <v>118</v>
      </c>
      <c r="B153" s="45" t="s">
        <v>148</v>
      </c>
      <c r="C153" s="46" t="s">
        <v>203</v>
      </c>
      <c r="D153" s="46">
        <v>14524738</v>
      </c>
      <c r="E153" s="46">
        <v>1</v>
      </c>
      <c r="F153" s="44" t="e">
        <f>INDEX('[1]Balance(Stock Control)'!$AL$4:$AL$2103,MATCH(C153,'[1]Balance(Stock Control)'!$F$4:$F$1048576,0))</f>
        <v>#N/A</v>
      </c>
      <c r="G153" s="44">
        <f>INDEX('[2]Balance(Stock Control)'!$AK$4:$AK$951,MATCH(C153,'[2]Balance(Stock Control)'!$E$4:$E$950,0))</f>
        <v>6</v>
      </c>
      <c r="H153" s="53"/>
      <c r="I153" s="53"/>
      <c r="J153" s="53"/>
      <c r="K153" s="53"/>
      <c r="L153" s="53">
        <v>22.776939527559076</v>
      </c>
      <c r="M153" s="52">
        <f t="shared" si="12"/>
        <v>22.776939527559076</v>
      </c>
      <c r="N153" s="46" t="s">
        <v>174</v>
      </c>
      <c r="O153" s="46" t="s">
        <v>171</v>
      </c>
      <c r="P153" s="44" t="s">
        <v>160</v>
      </c>
      <c r="Q153" s="45"/>
    </row>
    <row r="154" spans="1:17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>
        <f>INDEX('[1]Balance(Stock Control)'!$AL$4:$AL$2103,MATCH(C154,'[1]Balance(Stock Control)'!$F$4:$F$1048576,0))</f>
        <v>6</v>
      </c>
      <c r="G154" s="44">
        <f>INDEX('[2]Balance(Stock Control)'!$AK$4:$AK$951,MATCH(C154,'[2]Balance(Stock Control)'!$E$4:$E$950,0))</f>
        <v>0</v>
      </c>
      <c r="H154" s="53"/>
      <c r="I154" s="53"/>
      <c r="J154" s="53"/>
      <c r="K154" s="53">
        <v>70056.85443750002</v>
      </c>
      <c r="L154" s="53">
        <f>K154/3300</f>
        <v>21.229349829545459</v>
      </c>
      <c r="M154" s="52">
        <f t="shared" si="12"/>
        <v>42.458699659090918</v>
      </c>
      <c r="N154" s="46" t="s">
        <v>162</v>
      </c>
      <c r="O154" s="46" t="s">
        <v>171</v>
      </c>
      <c r="P154" s="44" t="s">
        <v>160</v>
      </c>
      <c r="Q154" s="45"/>
    </row>
    <row r="155" spans="1:17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>
        <f>INDEX('[1]Balance(Stock Control)'!$AL$4:$AL$2103,MATCH(C155,'[1]Balance(Stock Control)'!$F$4:$F$1048576,0))</f>
        <v>0</v>
      </c>
      <c r="G155" s="44" t="e">
        <f>INDEX('[2]Balance(Stock Control)'!$AK$4:$AK$951,MATCH(C155,'[2]Balance(Stock Control)'!$E$4:$E$950,0))</f>
        <v>#N/A</v>
      </c>
      <c r="H155" s="53"/>
      <c r="I155" s="53">
        <v>250</v>
      </c>
      <c r="J155" s="53">
        <f t="shared" ref="J155:J157" si="21">I155/3300</f>
        <v>7.575757575757576E-2</v>
      </c>
      <c r="K155" s="53"/>
      <c r="L155" s="53">
        <f t="shared" ref="L155:L157" si="22">J155*110%</f>
        <v>8.3333333333333343E-2</v>
      </c>
      <c r="M155" s="52">
        <f t="shared" si="12"/>
        <v>1.666666666666667</v>
      </c>
      <c r="N155" s="46" t="s">
        <v>172</v>
      </c>
      <c r="O155" s="46" t="s">
        <v>172</v>
      </c>
      <c r="P155" s="44" t="s">
        <v>160</v>
      </c>
      <c r="Q155" s="45"/>
    </row>
    <row r="156" spans="1:17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e">
        <f>INDEX('[1]Balance(Stock Control)'!$AL$4:$AL$2103,MATCH(C156,'[1]Balance(Stock Control)'!$F$4:$F$1048576,0))</f>
        <v>#N/A</v>
      </c>
      <c r="G156" s="44" t="e">
        <f>INDEX('[2]Balance(Stock Control)'!$AK$4:$AK$951,MATCH(C156,'[2]Balance(Stock Control)'!$E$4:$E$950,0))</f>
        <v>#N/A</v>
      </c>
      <c r="H156" s="53"/>
      <c r="I156" s="53">
        <v>1000</v>
      </c>
      <c r="J156" s="53">
        <f t="shared" si="21"/>
        <v>0.30303030303030304</v>
      </c>
      <c r="K156" s="53"/>
      <c r="L156" s="53">
        <f t="shared" si="22"/>
        <v>0.33333333333333337</v>
      </c>
      <c r="M156" s="52">
        <f t="shared" si="12"/>
        <v>16.666666666666668</v>
      </c>
      <c r="N156" s="46" t="s">
        <v>172</v>
      </c>
      <c r="O156" s="46" t="s">
        <v>172</v>
      </c>
      <c r="P156" s="44" t="s">
        <v>160</v>
      </c>
      <c r="Q156" s="45"/>
    </row>
    <row r="157" spans="1:17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e">
        <f>INDEX('[1]Balance(Stock Control)'!$AL$4:$AL$2103,MATCH(C157,'[1]Balance(Stock Control)'!$F$4:$F$1048576,0))</f>
        <v>#N/A</v>
      </c>
      <c r="G157" s="44" t="e">
        <f>INDEX('[2]Balance(Stock Control)'!$AK$4:$AK$951,MATCH(C157,'[2]Balance(Stock Control)'!$E$4:$E$950,0))</f>
        <v>#N/A</v>
      </c>
      <c r="H157" s="53"/>
      <c r="I157" s="53">
        <v>500</v>
      </c>
      <c r="J157" s="53">
        <f t="shared" si="21"/>
        <v>0.15151515151515152</v>
      </c>
      <c r="K157" s="53"/>
      <c r="L157" s="53">
        <f t="shared" si="22"/>
        <v>0.16666666666666669</v>
      </c>
      <c r="M157" s="52">
        <f t="shared" si="12"/>
        <v>5.0000000000000009</v>
      </c>
      <c r="N157" s="46" t="s">
        <v>172</v>
      </c>
      <c r="O157" s="46" t="s">
        <v>172</v>
      </c>
      <c r="P157" s="44" t="s">
        <v>160</v>
      </c>
      <c r="Q157" s="45"/>
    </row>
    <row r="158" spans="1:17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>
        <f>INDEX('[1]Balance(Stock Control)'!$AL$4:$AL$2103,MATCH(C158,'[1]Balance(Stock Control)'!$F$4:$F$1048576,0))</f>
        <v>1</v>
      </c>
      <c r="G158" s="44">
        <f>INDEX('[2]Balance(Stock Control)'!$AK$4:$AK$951,MATCH(C158,'[2]Balance(Stock Control)'!$E$4:$E$950,0))</f>
        <v>0</v>
      </c>
      <c r="H158" s="53"/>
      <c r="I158" s="53"/>
      <c r="J158" s="53"/>
      <c r="K158" s="53">
        <v>301505.04247500002</v>
      </c>
      <c r="L158" s="53">
        <f t="shared" ref="L158:L162" si="23">K158/3300</f>
        <v>91.365164386363645</v>
      </c>
      <c r="M158" s="52">
        <f t="shared" si="12"/>
        <v>91.365164386363645</v>
      </c>
      <c r="N158" s="46" t="s">
        <v>162</v>
      </c>
      <c r="O158" s="46" t="s">
        <v>171</v>
      </c>
      <c r="P158" s="44" t="s">
        <v>160</v>
      </c>
      <c r="Q158" s="45"/>
    </row>
    <row r="159" spans="1:17" x14ac:dyDescent="0.25">
      <c r="A159" s="42">
        <v>124</v>
      </c>
      <c r="B159" s="45" t="s">
        <v>153</v>
      </c>
      <c r="C159" s="46">
        <v>14640081</v>
      </c>
      <c r="D159" s="46"/>
      <c r="E159" s="46">
        <v>1</v>
      </c>
      <c r="F159" s="44">
        <f>INDEX('[1]Balance(Stock Control)'!$AL$4:$AL$2103,MATCH(C159,'[1]Balance(Stock Control)'!$F$4:$F$1048576,0))</f>
        <v>8</v>
      </c>
      <c r="G159" s="44">
        <f>INDEX('[2]Balance(Stock Control)'!$AK$4:$AK$951,MATCH(C159,'[2]Balance(Stock Control)'!$E$4:$E$950,0))</f>
        <v>0</v>
      </c>
      <c r="H159" s="53"/>
      <c r="I159" s="53"/>
      <c r="J159" s="53"/>
      <c r="K159" s="53">
        <v>1993644.8532000002</v>
      </c>
      <c r="L159" s="53">
        <f t="shared" si="23"/>
        <v>604.13480400000003</v>
      </c>
      <c r="M159" s="52">
        <f t="shared" si="12"/>
        <v>604.13480400000003</v>
      </c>
      <c r="N159" s="46" t="s">
        <v>162</v>
      </c>
      <c r="O159" s="46" t="s">
        <v>171</v>
      </c>
      <c r="P159" s="44" t="s">
        <v>160</v>
      </c>
      <c r="Q159" s="45"/>
    </row>
    <row r="160" spans="1:17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>
        <f>INDEX('[1]Balance(Stock Control)'!$AL$4:$AL$2103,MATCH(C160,'[1]Balance(Stock Control)'!$F$4:$F$1048576,0))</f>
        <v>22</v>
      </c>
      <c r="G160" s="44" t="e">
        <f>INDEX('[2]Balance(Stock Control)'!$AK$4:$AK$951,MATCH(C160,'[2]Balance(Stock Control)'!$E$4:$E$950,0))</f>
        <v>#N/A</v>
      </c>
      <c r="H160" s="53"/>
      <c r="I160" s="53"/>
      <c r="J160" s="53"/>
      <c r="K160" s="53">
        <v>671617.94700000004</v>
      </c>
      <c r="L160" s="53">
        <f t="shared" si="23"/>
        <v>203.52059000000003</v>
      </c>
      <c r="M160" s="52">
        <f t="shared" si="12"/>
        <v>203.52059000000003</v>
      </c>
      <c r="N160" s="46" t="s">
        <v>162</v>
      </c>
      <c r="O160" s="46" t="s">
        <v>171</v>
      </c>
      <c r="P160" s="44" t="s">
        <v>160</v>
      </c>
      <c r="Q160" s="45"/>
    </row>
    <row r="161" spans="1:17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>
        <f>INDEX('[1]Balance(Stock Control)'!$AL$4:$AL$2103,MATCH(C161,'[1]Balance(Stock Control)'!$F$4:$F$1048576,0))</f>
        <v>1</v>
      </c>
      <c r="G161" s="44">
        <f>INDEX('[2]Balance(Stock Control)'!$AK$4:$AK$951,MATCH(C161,'[2]Balance(Stock Control)'!$E$4:$E$950,0))</f>
        <v>5</v>
      </c>
      <c r="H161" s="53"/>
      <c r="I161" s="53"/>
      <c r="J161" s="53"/>
      <c r="K161" s="53"/>
      <c r="L161" s="53">
        <v>285.57110091743135</v>
      </c>
      <c r="M161" s="52">
        <f t="shared" si="12"/>
        <v>285.57110091743135</v>
      </c>
      <c r="N161" s="46" t="s">
        <v>161</v>
      </c>
      <c r="O161" s="46" t="s">
        <v>171</v>
      </c>
      <c r="P161" s="44" t="s">
        <v>160</v>
      </c>
      <c r="Q161" s="45"/>
    </row>
    <row r="162" spans="1:17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>
        <f>INDEX('[1]Balance(Stock Control)'!$AL$4:$AL$2103,MATCH(C162,'[1]Balance(Stock Control)'!$F$4:$F$1048576,0))</f>
        <v>10</v>
      </c>
      <c r="G162" s="44" t="e">
        <f>INDEX('[2]Balance(Stock Control)'!$AK$4:$AK$951,MATCH(C162,'[2]Balance(Stock Control)'!$E$4:$E$950,0))</f>
        <v>#N/A</v>
      </c>
      <c r="H162" s="53"/>
      <c r="I162" s="53"/>
      <c r="J162" s="53"/>
      <c r="K162" s="53">
        <v>1388706.67845</v>
      </c>
      <c r="L162" s="53">
        <f t="shared" si="23"/>
        <v>420.8202055909091</v>
      </c>
      <c r="M162" s="52">
        <f t="shared" si="12"/>
        <v>420.8202055909091</v>
      </c>
      <c r="N162" s="46" t="s">
        <v>162</v>
      </c>
      <c r="O162" s="46" t="s">
        <v>171</v>
      </c>
      <c r="P162" s="44" t="s">
        <v>160</v>
      </c>
      <c r="Q162" s="45"/>
    </row>
    <row r="163" spans="1:17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>
        <f>INDEX('[1]Balance(Stock Control)'!$AL$4:$AL$2103,MATCH(C163,'[1]Balance(Stock Control)'!$F$4:$F$1048576,0))</f>
        <v>0</v>
      </c>
      <c r="G163" s="44">
        <f>INDEX('[2]Balance(Stock Control)'!$AK$4:$AK$951,MATCH(C163,'[2]Balance(Stock Control)'!$E$4:$E$950,0))</f>
        <v>3</v>
      </c>
      <c r="H163" s="53"/>
      <c r="I163" s="53"/>
      <c r="J163" s="53"/>
      <c r="K163" s="53"/>
      <c r="L163" s="53">
        <v>114.22844036697246</v>
      </c>
      <c r="M163" s="52">
        <f t="shared" si="12"/>
        <v>571.14220183486236</v>
      </c>
      <c r="N163" s="46" t="s">
        <v>161</v>
      </c>
      <c r="O163" s="46" t="s">
        <v>171</v>
      </c>
      <c r="P163" s="44" t="s">
        <v>160</v>
      </c>
      <c r="Q163" s="45"/>
    </row>
    <row r="164" spans="1:17" x14ac:dyDescent="0.25">
      <c r="A164" s="42">
        <v>129</v>
      </c>
      <c r="B164" s="45" t="s">
        <v>155</v>
      </c>
      <c r="C164" s="46" t="s">
        <v>204</v>
      </c>
      <c r="D164" s="46">
        <v>21814758</v>
      </c>
      <c r="E164" s="46">
        <v>1</v>
      </c>
      <c r="F164" s="44" t="e">
        <f>INDEX('[1]Balance(Stock Control)'!$AL$4:$AL$2103,MATCH(C164,'[1]Balance(Stock Control)'!$F$4:$F$1048576,0))</f>
        <v>#N/A</v>
      </c>
      <c r="G164" s="44">
        <f>INDEX('[2]Balance(Stock Control)'!$AK$4:$AK$951,MATCH(C164,'[2]Balance(Stock Control)'!$E$4:$E$950,0))</f>
        <v>3</v>
      </c>
      <c r="H164" s="53"/>
      <c r="I164" s="53"/>
      <c r="J164" s="53"/>
      <c r="K164" s="53"/>
      <c r="L164" s="53">
        <v>239.15294117647085</v>
      </c>
      <c r="M164" s="52">
        <f t="shared" si="12"/>
        <v>239.15294117647085</v>
      </c>
      <c r="N164" s="46" t="s">
        <v>174</v>
      </c>
      <c r="O164" s="46" t="s">
        <v>171</v>
      </c>
      <c r="P164" s="44" t="s">
        <v>160</v>
      </c>
      <c r="Q164" s="45"/>
    </row>
    <row r="165" spans="1:17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>
        <f>INDEX('[1]Balance(Stock Control)'!$AL$4:$AL$2103,MATCH(C165,'[1]Balance(Stock Control)'!$F$4:$F$1048576,0))</f>
        <v>0</v>
      </c>
      <c r="G165" s="44">
        <f>INDEX('[2]Balance(Stock Control)'!$AK$4:$AK$951,MATCH(C165,'[2]Balance(Stock Control)'!$E$4:$E$950,0))</f>
        <v>0</v>
      </c>
      <c r="H165" s="53"/>
      <c r="I165" s="53">
        <v>65000</v>
      </c>
      <c r="J165" s="53">
        <f>I165/3300</f>
        <v>19.696969696969695</v>
      </c>
      <c r="K165" s="53"/>
      <c r="L165" s="53">
        <f t="shared" ref="L165" si="24">J165*110%</f>
        <v>21.666666666666668</v>
      </c>
      <c r="M165" s="52">
        <f t="shared" ref="M165:M170" si="25">SUM(L165*E165)</f>
        <v>21.666666666666668</v>
      </c>
      <c r="N165" s="46" t="s">
        <v>172</v>
      </c>
      <c r="O165" s="46" t="s">
        <v>172</v>
      </c>
      <c r="P165" s="44" t="s">
        <v>160</v>
      </c>
      <c r="Q165" s="45"/>
    </row>
    <row r="166" spans="1:17" x14ac:dyDescent="0.25">
      <c r="A166" s="42">
        <v>131</v>
      </c>
      <c r="B166" s="45" t="s">
        <v>157</v>
      </c>
      <c r="C166" s="51" t="s">
        <v>205</v>
      </c>
      <c r="D166" s="51">
        <v>14565606</v>
      </c>
      <c r="E166" s="46">
        <v>1</v>
      </c>
      <c r="F166" s="44" t="e">
        <f>INDEX('[1]Balance(Stock Control)'!$AL$4:$AL$2103,MATCH(C166,'[1]Balance(Stock Control)'!$F$4:$F$1048576,0))</f>
        <v>#N/A</v>
      </c>
      <c r="G166" s="44">
        <f>INDEX('[2]Balance(Stock Control)'!$AK$4:$AK$951,MATCH(C166,'[2]Balance(Stock Control)'!$E$4:$E$950,0))</f>
        <v>2</v>
      </c>
      <c r="H166" s="53"/>
      <c r="I166" s="53"/>
      <c r="J166" s="53"/>
      <c r="K166" s="53"/>
      <c r="L166" s="55">
        <v>675.35160000000008</v>
      </c>
      <c r="M166" s="52">
        <f t="shared" si="25"/>
        <v>675.35160000000008</v>
      </c>
      <c r="N166" s="46" t="s">
        <v>174</v>
      </c>
      <c r="O166" s="46" t="s">
        <v>171</v>
      </c>
      <c r="P166" s="44" t="s">
        <v>160</v>
      </c>
      <c r="Q166" s="45"/>
    </row>
    <row r="167" spans="1:17" x14ac:dyDescent="0.25">
      <c r="A167" s="42">
        <v>132</v>
      </c>
      <c r="B167" s="45" t="s">
        <v>158</v>
      </c>
      <c r="C167" s="46">
        <v>14532269</v>
      </c>
      <c r="D167" s="46"/>
      <c r="E167" s="46">
        <v>2</v>
      </c>
      <c r="F167" s="44" t="e">
        <f>INDEX('[1]Balance(Stock Control)'!$AL$4:$AL$2103,MATCH(C167,'[1]Balance(Stock Control)'!$F$4:$F$1048576,0))</f>
        <v>#N/A</v>
      </c>
      <c r="G167" s="44" t="e">
        <f>INDEX('[2]Balance(Stock Control)'!$AK$4:$AK$951,MATCH(C167,'[2]Balance(Stock Control)'!$E$4:$E$950,0))</f>
        <v>#N/A</v>
      </c>
      <c r="H167" s="55">
        <v>201.25</v>
      </c>
      <c r="I167" s="53"/>
      <c r="J167" s="53"/>
      <c r="K167" s="53"/>
      <c r="L167" s="53">
        <f>H167*110%</f>
        <v>221.37500000000003</v>
      </c>
      <c r="M167" s="52">
        <f t="shared" si="25"/>
        <v>442.75000000000006</v>
      </c>
      <c r="N167" s="51" t="s">
        <v>186</v>
      </c>
      <c r="O167" s="46" t="s">
        <v>183</v>
      </c>
      <c r="P167" s="44" t="s">
        <v>160</v>
      </c>
      <c r="Q167" s="45"/>
    </row>
    <row r="168" spans="1:17" x14ac:dyDescent="0.25">
      <c r="A168" s="42">
        <v>133</v>
      </c>
      <c r="B168" s="45" t="s">
        <v>159</v>
      </c>
      <c r="C168" s="46">
        <v>14573697</v>
      </c>
      <c r="D168" s="46"/>
      <c r="E168" s="46">
        <v>1</v>
      </c>
      <c r="F168" s="44">
        <f>INDEX('[1]Balance(Stock Control)'!$AL$4:$AL$2103,MATCH(C168,'[1]Balance(Stock Control)'!$F$4:$F$1048576,0))</f>
        <v>3</v>
      </c>
      <c r="G168" s="44">
        <f>INDEX('[2]Balance(Stock Control)'!$AK$4:$AK$951,MATCH(C168,'[2]Balance(Stock Control)'!$E$4:$E$950,0))</f>
        <v>0</v>
      </c>
      <c r="H168" s="53"/>
      <c r="I168" s="53"/>
      <c r="J168" s="53"/>
      <c r="K168" s="55">
        <v>380034.44324999995</v>
      </c>
      <c r="L168" s="53">
        <f t="shared" ref="L168:L170" si="26">K168/3300</f>
        <v>115.16195249999998</v>
      </c>
      <c r="M168" s="52">
        <f t="shared" si="25"/>
        <v>115.16195249999998</v>
      </c>
      <c r="N168" s="51" t="s">
        <v>162</v>
      </c>
      <c r="O168" s="46" t="s">
        <v>171</v>
      </c>
      <c r="P168" s="44" t="s">
        <v>160</v>
      </c>
      <c r="Q168" s="45"/>
    </row>
    <row r="169" spans="1:17" x14ac:dyDescent="0.25">
      <c r="A169" s="42">
        <v>134</v>
      </c>
      <c r="B169" s="45" t="s">
        <v>159</v>
      </c>
      <c r="C169" s="46">
        <v>14576153</v>
      </c>
      <c r="D169" s="46"/>
      <c r="E169" s="46">
        <v>1</v>
      </c>
      <c r="F169" s="44">
        <f>INDEX('[1]Balance(Stock Control)'!$AL$4:$AL$2103,MATCH(C169,'[1]Balance(Stock Control)'!$F$4:$F$1048576,0))</f>
        <v>6</v>
      </c>
      <c r="G169" s="44" t="e">
        <f>INDEX('[2]Balance(Stock Control)'!$AK$4:$AK$951,MATCH(C169,'[2]Balance(Stock Control)'!$E$4:$E$950,0))</f>
        <v>#N/A</v>
      </c>
      <c r="H169" s="53"/>
      <c r="I169" s="53"/>
      <c r="J169" s="53"/>
      <c r="K169" s="55">
        <v>499091.57943750004</v>
      </c>
      <c r="L169" s="53">
        <f t="shared" si="26"/>
        <v>151.2398725568182</v>
      </c>
      <c r="M169" s="52">
        <f t="shared" si="25"/>
        <v>151.2398725568182</v>
      </c>
      <c r="N169" s="51" t="s">
        <v>162</v>
      </c>
      <c r="O169" s="46" t="s">
        <v>171</v>
      </c>
      <c r="P169" s="44" t="s">
        <v>160</v>
      </c>
      <c r="Q169" s="45"/>
    </row>
    <row r="170" spans="1:17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>
        <f>INDEX('[1]Balance(Stock Control)'!$AL$4:$AL$2103,MATCH(C170,'[1]Balance(Stock Control)'!$F$4:$F$1048576,0))</f>
        <v>3</v>
      </c>
      <c r="G170" s="44">
        <f>INDEX('[2]Balance(Stock Control)'!$AK$4:$AK$951,MATCH(C170,'[2]Balance(Stock Control)'!$E$4:$E$950,0))</f>
        <v>0</v>
      </c>
      <c r="H170" s="53"/>
      <c r="I170" s="53"/>
      <c r="J170" s="53"/>
      <c r="K170" s="55">
        <v>228799.70268750007</v>
      </c>
      <c r="L170" s="53">
        <f t="shared" si="26"/>
        <v>69.333243238636385</v>
      </c>
      <c r="M170" s="52">
        <f t="shared" si="25"/>
        <v>69.333243238636385</v>
      </c>
      <c r="N170" s="51" t="s">
        <v>162</v>
      </c>
      <c r="O170" s="46" t="s">
        <v>171</v>
      </c>
      <c r="P170" s="44" t="s">
        <v>160</v>
      </c>
      <c r="Q170" s="45"/>
    </row>
    <row r="171" spans="1:17" ht="27.75" customHeight="1" x14ac:dyDescent="0.25">
      <c r="H171" s="56"/>
      <c r="I171" s="56"/>
      <c r="J171" s="56"/>
      <c r="K171" s="56"/>
      <c r="L171" s="57" t="s">
        <v>206</v>
      </c>
      <c r="M171" s="58">
        <f>SUM(M36:M170)</f>
        <v>30372.247924404819</v>
      </c>
    </row>
    <row r="173" spans="1:17" x14ac:dyDescent="0.25">
      <c r="B173" s="59" t="s">
        <v>207</v>
      </c>
      <c r="C173" s="60">
        <v>45152</v>
      </c>
    </row>
    <row r="174" spans="1:17" x14ac:dyDescent="0.25">
      <c r="B174" s="59" t="s">
        <v>208</v>
      </c>
      <c r="C174" s="60">
        <v>45159</v>
      </c>
    </row>
    <row r="175" spans="1:17" x14ac:dyDescent="0.25">
      <c r="B175" s="59" t="s">
        <v>209</v>
      </c>
      <c r="C175" s="61"/>
    </row>
  </sheetData>
  <autoFilter ref="A12:Q12"/>
  <mergeCells count="7">
    <mergeCell ref="E2:Q2"/>
    <mergeCell ref="E3:Q3"/>
    <mergeCell ref="M81:M82"/>
    <mergeCell ref="I81:I82"/>
    <mergeCell ref="J81:J82"/>
    <mergeCell ref="K81:K82"/>
    <mergeCell ref="L81:L82"/>
  </mergeCells>
  <conditionalFormatting sqref="C65">
    <cfRule type="duplicateValues" dxfId="5" priority="2"/>
  </conditionalFormatting>
  <conditionalFormatting sqref="C65">
    <cfRule type="duplicateValues" dxfId="4" priority="3"/>
  </conditionalFormatting>
  <conditionalFormatting sqref="C65">
    <cfRule type="duplicateValues" dxfId="3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175"/>
  <sheetViews>
    <sheetView showGridLines="0" tabSelected="1" zoomScale="118" zoomScaleNormal="118" workbookViewId="0">
      <selection activeCell="M175" sqref="M175"/>
    </sheetView>
  </sheetViews>
  <sheetFormatPr defaultRowHeight="15" x14ac:dyDescent="0.25"/>
  <cols>
    <col min="1" max="1" width="4.85546875" style="16" customWidth="1"/>
    <col min="2" max="2" width="24.28515625" customWidth="1"/>
    <col min="3" max="3" width="19" style="5" bestFit="1" customWidth="1"/>
    <col min="4" max="4" width="14.5703125" style="5" customWidth="1"/>
    <col min="5" max="5" width="8.7109375" style="5" bestFit="1" customWidth="1"/>
    <col min="6" max="6" width="8.85546875" style="5" hidden="1" customWidth="1"/>
    <col min="7" max="8" width="10.28515625" style="5" hidden="1" customWidth="1"/>
    <col min="9" max="9" width="12" style="5" hidden="1" customWidth="1"/>
    <col min="10" max="10" width="10.28515625" style="5" hidden="1" customWidth="1"/>
    <col min="11" max="11" width="13.5703125" style="5" hidden="1" customWidth="1"/>
    <col min="12" max="13" width="16.7109375" style="5" bestFit="1" customWidth="1"/>
    <col min="14" max="14" width="16.7109375" style="5" customWidth="1"/>
    <col min="15" max="15" width="15.140625" style="5" customWidth="1"/>
    <col min="16" max="16" width="17.7109375" style="5" bestFit="1" customWidth="1"/>
    <col min="17" max="17" width="12.140625" style="5" customWidth="1"/>
    <col min="18" max="18" width="20.5703125" customWidth="1"/>
    <col min="19" max="19" width="11.140625" customWidth="1"/>
    <col min="23" max="23" width="14.85546875" bestFit="1" customWidth="1"/>
    <col min="24" max="24" width="18.5703125" bestFit="1" customWidth="1"/>
    <col min="25" max="25" width="11.140625" bestFit="1" customWidth="1"/>
    <col min="26" max="26" width="13.28515625" bestFit="1" customWidth="1"/>
    <col min="27" max="27" width="14.140625" bestFit="1" customWidth="1"/>
  </cols>
  <sheetData>
    <row r="1" spans="1:30" ht="15.75" x14ac:dyDescent="0.25">
      <c r="A1" s="17" t="s">
        <v>9</v>
      </c>
      <c r="B1" s="18"/>
      <c r="C1" s="20" t="s">
        <v>41</v>
      </c>
    </row>
    <row r="2" spans="1:30" ht="17.25" customHeight="1" x14ac:dyDescent="0.25">
      <c r="A2" s="19" t="s">
        <v>3</v>
      </c>
      <c r="B2" s="62"/>
      <c r="C2" s="25" t="s">
        <v>18</v>
      </c>
      <c r="D2" s="1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30" ht="15.75" customHeight="1" x14ac:dyDescent="0.25">
      <c r="A3" s="19" t="s">
        <v>4</v>
      </c>
      <c r="B3" s="62"/>
      <c r="C3" s="25" t="s">
        <v>37</v>
      </c>
      <c r="D3" s="1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1:30" ht="15.75" customHeight="1" x14ac:dyDescent="0.25">
      <c r="A4" s="19" t="s">
        <v>5</v>
      </c>
      <c r="B4" s="62"/>
      <c r="C4" s="25">
        <v>18675</v>
      </c>
      <c r="D4" s="1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30" ht="15.75" customHeight="1" x14ac:dyDescent="0.25">
      <c r="A5" s="19" t="s">
        <v>6</v>
      </c>
      <c r="B5" s="62"/>
      <c r="C5" s="25">
        <v>18347.900000000001</v>
      </c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30" ht="15.75" x14ac:dyDescent="0.25">
      <c r="A6" s="19" t="s">
        <v>10</v>
      </c>
      <c r="B6" s="7"/>
      <c r="C6" s="26">
        <v>44629</v>
      </c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T6" s="6"/>
      <c r="U6" s="6"/>
    </row>
    <row r="7" spans="1:30" ht="15.75" x14ac:dyDescent="0.25">
      <c r="A7" s="19" t="s">
        <v>11</v>
      </c>
      <c r="B7" s="7"/>
      <c r="C7" s="22" t="s">
        <v>38</v>
      </c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6"/>
      <c r="U7" s="6"/>
    </row>
    <row r="8" spans="1:30" ht="15.75" x14ac:dyDescent="0.25">
      <c r="A8" s="19" t="s">
        <v>12</v>
      </c>
      <c r="B8" s="7"/>
      <c r="C8" s="21" t="s">
        <v>39</v>
      </c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6"/>
      <c r="U8" s="6"/>
    </row>
    <row r="9" spans="1:30" ht="15.75" hidden="1" x14ac:dyDescent="0.25">
      <c r="A9" s="19" t="s">
        <v>13</v>
      </c>
      <c r="B9" s="7"/>
      <c r="C9" s="23" t="s">
        <v>15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T9" s="6"/>
      <c r="U9" s="6"/>
    </row>
    <row r="10" spans="1:30" ht="15.75" hidden="1" x14ac:dyDescent="0.25">
      <c r="A10" s="19" t="s">
        <v>14</v>
      </c>
      <c r="B10" s="7"/>
      <c r="C10" s="23" t="s">
        <v>15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T10" s="6"/>
      <c r="U10" s="6"/>
    </row>
    <row r="11" spans="1:30" ht="15.75" hidden="1" x14ac:dyDescent="0.25">
      <c r="A11" s="3"/>
      <c r="B11" s="7"/>
      <c r="C11" s="2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S11" s="10"/>
      <c r="T11" s="6"/>
      <c r="U11" s="9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ht="33.75" customHeight="1" x14ac:dyDescent="0.25">
      <c r="A12" s="8" t="s">
        <v>0</v>
      </c>
      <c r="B12" s="13" t="s">
        <v>8</v>
      </c>
      <c r="C12" s="8" t="s">
        <v>1</v>
      </c>
      <c r="D12" s="12" t="s">
        <v>7</v>
      </c>
      <c r="E12" s="8" t="s">
        <v>2</v>
      </c>
      <c r="F12" s="47" t="s">
        <v>162</v>
      </c>
      <c r="G12" s="47" t="s">
        <v>161</v>
      </c>
      <c r="H12" s="47" t="s">
        <v>163</v>
      </c>
      <c r="I12" s="48" t="s">
        <v>164</v>
      </c>
      <c r="J12" s="48" t="s">
        <v>165</v>
      </c>
      <c r="K12" s="48" t="s">
        <v>166</v>
      </c>
      <c r="L12" s="47" t="s">
        <v>167</v>
      </c>
      <c r="M12" s="47" t="s">
        <v>168</v>
      </c>
      <c r="N12" s="47"/>
      <c r="O12" s="47" t="s">
        <v>169</v>
      </c>
      <c r="P12" s="47" t="s">
        <v>170</v>
      </c>
      <c r="Q12" s="8" t="s">
        <v>17</v>
      </c>
      <c r="R12" s="14" t="s">
        <v>16</v>
      </c>
      <c r="S12" s="10"/>
      <c r="T12" s="9"/>
      <c r="U12" s="9"/>
      <c r="V12" s="11"/>
      <c r="W12" s="11"/>
      <c r="X12" s="11"/>
      <c r="Y12" s="11"/>
      <c r="Z12" s="11"/>
      <c r="AA12" s="11"/>
      <c r="AB12" s="11"/>
      <c r="AC12" s="11"/>
      <c r="AD12" s="10"/>
    </row>
    <row r="13" spans="1:30" s="34" customFormat="1" hidden="1" x14ac:dyDescent="0.25">
      <c r="A13" s="28">
        <v>1</v>
      </c>
      <c r="B13" s="29" t="s">
        <v>21</v>
      </c>
      <c r="C13" s="30">
        <v>17457469</v>
      </c>
      <c r="D13" s="31"/>
      <c r="E13" s="31">
        <v>1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2"/>
      <c r="S13" s="33"/>
    </row>
    <row r="14" spans="1:30" s="34" customFormat="1" hidden="1" x14ac:dyDescent="0.25">
      <c r="A14" s="28">
        <v>2</v>
      </c>
      <c r="B14" s="29" t="s">
        <v>36</v>
      </c>
      <c r="C14" s="30" t="s">
        <v>50</v>
      </c>
      <c r="D14" s="31"/>
      <c r="E14" s="31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2"/>
      <c r="S14" s="33"/>
    </row>
    <row r="15" spans="1:30" s="34" customFormat="1" hidden="1" x14ac:dyDescent="0.25">
      <c r="A15" s="28">
        <v>3</v>
      </c>
      <c r="B15" s="29" t="s">
        <v>20</v>
      </c>
      <c r="C15" s="31">
        <v>20805349</v>
      </c>
      <c r="D15" s="31"/>
      <c r="E15" s="31">
        <v>1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2"/>
      <c r="S15" s="33"/>
    </row>
    <row r="16" spans="1:30" s="34" customFormat="1" hidden="1" x14ac:dyDescent="0.25">
      <c r="A16" s="28">
        <v>4</v>
      </c>
      <c r="B16" s="29" t="s">
        <v>35</v>
      </c>
      <c r="C16" s="30">
        <v>960259</v>
      </c>
      <c r="D16" s="31"/>
      <c r="E16" s="31">
        <v>3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2"/>
      <c r="S16" s="33"/>
    </row>
    <row r="17" spans="1:19" s="34" customFormat="1" hidden="1" x14ac:dyDescent="0.25">
      <c r="A17" s="28">
        <v>5</v>
      </c>
      <c r="B17" s="29" t="s">
        <v>22</v>
      </c>
      <c r="C17" s="30">
        <v>14532260</v>
      </c>
      <c r="D17" s="31"/>
      <c r="E17" s="31">
        <v>1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33"/>
    </row>
    <row r="18" spans="1:19" s="34" customFormat="1" hidden="1" x14ac:dyDescent="0.25">
      <c r="A18" s="28">
        <v>6</v>
      </c>
      <c r="B18" s="29" t="s">
        <v>46</v>
      </c>
      <c r="C18" s="30">
        <v>11110702</v>
      </c>
      <c r="D18" s="31"/>
      <c r="E18" s="31">
        <v>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2"/>
      <c r="S18" s="33"/>
    </row>
    <row r="19" spans="1:19" s="34" customFormat="1" hidden="1" x14ac:dyDescent="0.25">
      <c r="A19" s="28">
        <v>7</v>
      </c>
      <c r="B19" s="29" t="s">
        <v>47</v>
      </c>
      <c r="C19" s="30">
        <v>11110683</v>
      </c>
      <c r="D19" s="31"/>
      <c r="E19" s="31">
        <v>1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</row>
    <row r="20" spans="1:19" s="34" customFormat="1" hidden="1" x14ac:dyDescent="0.25">
      <c r="A20" s="28">
        <v>8</v>
      </c>
      <c r="B20" s="29" t="s">
        <v>23</v>
      </c>
      <c r="C20" s="30">
        <v>11110737</v>
      </c>
      <c r="D20" s="31"/>
      <c r="E20" s="31">
        <v>1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2"/>
      <c r="S20" s="33"/>
    </row>
    <row r="21" spans="1:19" s="34" customFormat="1" hidden="1" x14ac:dyDescent="0.25">
      <c r="A21" s="28">
        <v>9</v>
      </c>
      <c r="B21" s="29" t="s">
        <v>24</v>
      </c>
      <c r="C21" s="30">
        <v>14881578</v>
      </c>
      <c r="D21" s="31"/>
      <c r="E21" s="31">
        <v>2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2"/>
      <c r="S21" s="33"/>
    </row>
    <row r="22" spans="1:19" s="34" customFormat="1" hidden="1" x14ac:dyDescent="0.25">
      <c r="A22" s="28">
        <v>10</v>
      </c>
      <c r="B22" s="29" t="s">
        <v>42</v>
      </c>
      <c r="C22" s="31">
        <v>978129</v>
      </c>
      <c r="D22" s="31"/>
      <c r="E22" s="31">
        <v>25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2"/>
      <c r="S22" s="33"/>
    </row>
    <row r="23" spans="1:19" s="34" customFormat="1" hidden="1" x14ac:dyDescent="0.25">
      <c r="A23" s="28">
        <v>11</v>
      </c>
      <c r="B23" s="29" t="s">
        <v>43</v>
      </c>
      <c r="C23" s="31">
        <v>14509379</v>
      </c>
      <c r="D23" s="31"/>
      <c r="E23" s="31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9"/>
      <c r="S23" s="33"/>
    </row>
    <row r="24" spans="1:19" s="34" customFormat="1" hidden="1" x14ac:dyDescent="0.25">
      <c r="A24" s="28">
        <v>12</v>
      </c>
      <c r="B24" s="29" t="s">
        <v>22</v>
      </c>
      <c r="C24" s="31" t="s">
        <v>27</v>
      </c>
      <c r="D24" s="31"/>
      <c r="E24" s="31">
        <v>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29"/>
      <c r="S24" s="33"/>
    </row>
    <row r="25" spans="1:19" s="34" customFormat="1" hidden="1" x14ac:dyDescent="0.25">
      <c r="A25" s="28">
        <v>13</v>
      </c>
      <c r="B25" s="29" t="s">
        <v>25</v>
      </c>
      <c r="C25" s="31">
        <v>14532362</v>
      </c>
      <c r="D25" s="31"/>
      <c r="E25" s="31">
        <v>1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9"/>
      <c r="S25" s="33"/>
    </row>
    <row r="26" spans="1:19" s="34" customFormat="1" hidden="1" x14ac:dyDescent="0.25">
      <c r="A26" s="28">
        <v>14</v>
      </c>
      <c r="B26" s="29" t="s">
        <v>48</v>
      </c>
      <c r="C26" s="31" t="s">
        <v>32</v>
      </c>
      <c r="D26" s="31"/>
      <c r="E26" s="31" t="s">
        <v>30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29"/>
      <c r="S26" s="33"/>
    </row>
    <row r="27" spans="1:19" s="34" customFormat="1" hidden="1" x14ac:dyDescent="0.25">
      <c r="A27" s="28">
        <v>15</v>
      </c>
      <c r="B27" s="29" t="s">
        <v>49</v>
      </c>
      <c r="C27" s="31" t="s">
        <v>33</v>
      </c>
      <c r="D27" s="31"/>
      <c r="E27" s="31" t="s">
        <v>31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9"/>
      <c r="S27" s="33"/>
    </row>
    <row r="28" spans="1:19" s="34" customFormat="1" hidden="1" x14ac:dyDescent="0.25">
      <c r="A28" s="28">
        <v>16</v>
      </c>
      <c r="B28" s="29" t="s">
        <v>44</v>
      </c>
      <c r="C28" s="31">
        <v>11110022</v>
      </c>
      <c r="D28" s="31"/>
      <c r="E28" s="31">
        <v>1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9"/>
      <c r="S28" s="33"/>
    </row>
    <row r="29" spans="1:19" s="34" customFormat="1" hidden="1" x14ac:dyDescent="0.25">
      <c r="A29" s="28">
        <v>17</v>
      </c>
      <c r="B29" s="29" t="s">
        <v>34</v>
      </c>
      <c r="C29" s="31">
        <v>11110023</v>
      </c>
      <c r="D29" s="31"/>
      <c r="E29" s="31">
        <v>1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29"/>
      <c r="S29" s="33"/>
    </row>
    <row r="30" spans="1:19" s="34" customFormat="1" hidden="1" x14ac:dyDescent="0.25">
      <c r="A30" s="28">
        <v>18</v>
      </c>
      <c r="B30" s="29" t="s">
        <v>45</v>
      </c>
      <c r="C30" s="31" t="s">
        <v>28</v>
      </c>
      <c r="D30" s="31"/>
      <c r="E30" s="31">
        <v>5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29"/>
      <c r="S30" s="33"/>
    </row>
    <row r="31" spans="1:19" s="34" customFormat="1" hidden="1" x14ac:dyDescent="0.25">
      <c r="A31" s="28">
        <v>19</v>
      </c>
      <c r="B31" s="29" t="s">
        <v>26</v>
      </c>
      <c r="C31" s="31">
        <v>979021</v>
      </c>
      <c r="D31" s="31"/>
      <c r="E31" s="31">
        <v>10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29"/>
      <c r="S31" s="33"/>
    </row>
    <row r="32" spans="1:19" s="34" customFormat="1" hidden="1" x14ac:dyDescent="0.25">
      <c r="A32" s="28">
        <v>20</v>
      </c>
      <c r="B32" s="29" t="s">
        <v>21</v>
      </c>
      <c r="C32" s="31">
        <v>14524170</v>
      </c>
      <c r="D32" s="31"/>
      <c r="E32" s="31">
        <v>1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29"/>
      <c r="S32" s="33"/>
    </row>
    <row r="33" spans="1:19" s="34" customFormat="1" hidden="1" x14ac:dyDescent="0.25">
      <c r="A33" s="28">
        <v>21</v>
      </c>
      <c r="B33" s="29" t="s">
        <v>35</v>
      </c>
      <c r="C33" s="31">
        <v>14511215</v>
      </c>
      <c r="D33" s="31"/>
      <c r="E33" s="31">
        <v>1</v>
      </c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29"/>
      <c r="S33" s="33"/>
    </row>
    <row r="34" spans="1:19" s="34" customFormat="1" hidden="1" x14ac:dyDescent="0.25">
      <c r="A34" s="28">
        <v>22</v>
      </c>
      <c r="B34" s="29" t="s">
        <v>19</v>
      </c>
      <c r="C34" s="31" t="s">
        <v>40</v>
      </c>
      <c r="D34" s="31"/>
      <c r="E34" s="31">
        <v>1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29"/>
      <c r="S34" s="33"/>
    </row>
    <row r="35" spans="1:19" s="34" customFormat="1" hidden="1" x14ac:dyDescent="0.25">
      <c r="A35" s="28">
        <v>1</v>
      </c>
      <c r="B35" s="29" t="s">
        <v>24</v>
      </c>
      <c r="C35" s="30">
        <v>14881578</v>
      </c>
      <c r="D35" s="31" t="s">
        <v>51</v>
      </c>
      <c r="E35" s="31">
        <v>2</v>
      </c>
      <c r="F35" s="31"/>
      <c r="G35" s="31"/>
      <c r="H35" s="31"/>
      <c r="I35" s="31"/>
      <c r="J35" s="31"/>
      <c r="K35" s="31"/>
      <c r="L35" s="31"/>
      <c r="M35" s="31"/>
      <c r="N35" s="31" t="s">
        <v>210</v>
      </c>
      <c r="O35" s="31"/>
      <c r="P35" s="31"/>
      <c r="Q35" s="31" t="s">
        <v>52</v>
      </c>
      <c r="R35" s="29"/>
      <c r="S35" s="78" t="s">
        <v>53</v>
      </c>
    </row>
    <row r="36" spans="1:19" hidden="1" x14ac:dyDescent="0.25">
      <c r="A36" s="42">
        <v>1</v>
      </c>
      <c r="B36" s="43" t="s">
        <v>55</v>
      </c>
      <c r="C36" s="44">
        <v>14528381</v>
      </c>
      <c r="D36" s="44"/>
      <c r="E36" s="44">
        <v>2</v>
      </c>
      <c r="F36" s="44">
        <f>INDEX('[1]Balance(Stock Control)'!$AL$4:$AL$2103,MATCH(C36,'[1]Balance(Stock Control)'!$F$4:$F$1048576,0))</f>
        <v>0</v>
      </c>
      <c r="G36" s="44">
        <f>INDEX('[2]Balance(Stock Control)'!$AK$4:$AK$951,MATCH(C36,'[2]Balance(Stock Control)'!$E$4:$E$950,0))</f>
        <v>12</v>
      </c>
      <c r="H36" s="52"/>
      <c r="I36" s="52"/>
      <c r="J36" s="52"/>
      <c r="K36" s="52"/>
      <c r="L36" s="52">
        <v>46.862200000000001</v>
      </c>
      <c r="M36" s="52">
        <f>SUM(L36*E36)</f>
        <v>93.724400000000003</v>
      </c>
      <c r="N36" s="52" t="s">
        <v>211</v>
      </c>
      <c r="O36" s="44" t="s">
        <v>161</v>
      </c>
      <c r="P36" s="44" t="s">
        <v>171</v>
      </c>
      <c r="Q36" s="44" t="s">
        <v>160</v>
      </c>
      <c r="R36" s="43"/>
      <c r="S36" s="27" t="s">
        <v>54</v>
      </c>
    </row>
    <row r="37" spans="1:19" hidden="1" x14ac:dyDescent="0.25">
      <c r="A37" s="42">
        <v>2</v>
      </c>
      <c r="B37" s="43" t="s">
        <v>55</v>
      </c>
      <c r="C37" s="44">
        <v>14528380</v>
      </c>
      <c r="D37" s="44"/>
      <c r="E37" s="44">
        <v>2</v>
      </c>
      <c r="F37" s="44">
        <f>INDEX('[1]Balance(Stock Control)'!$AL$4:$AL$2103,MATCH(C37,'[1]Balance(Stock Control)'!$F$4:$F$1048576,0))</f>
        <v>0</v>
      </c>
      <c r="G37" s="44">
        <f>INDEX('[2]Balance(Stock Control)'!$AK$4:$AK$951,MATCH(C37,'[2]Balance(Stock Control)'!$E$4:$E$950,0))</f>
        <v>20</v>
      </c>
      <c r="H37" s="52"/>
      <c r="I37" s="52"/>
      <c r="J37" s="52"/>
      <c r="K37" s="52"/>
      <c r="L37" s="52">
        <v>46.862200000000001</v>
      </c>
      <c r="M37" s="52">
        <f t="shared" ref="M37:M100" si="0">SUM(L37*E37)</f>
        <v>93.724400000000003</v>
      </c>
      <c r="N37" s="52" t="s">
        <v>211</v>
      </c>
      <c r="O37" s="44" t="s">
        <v>161</v>
      </c>
      <c r="P37" s="44" t="s">
        <v>171</v>
      </c>
      <c r="Q37" s="44" t="s">
        <v>160</v>
      </c>
      <c r="R37" s="43"/>
      <c r="S37" s="27"/>
    </row>
    <row r="38" spans="1:19" hidden="1" x14ac:dyDescent="0.25">
      <c r="A38" s="42">
        <v>3</v>
      </c>
      <c r="B38" s="43" t="s">
        <v>56</v>
      </c>
      <c r="C38" s="49">
        <v>17535679</v>
      </c>
      <c r="D38" s="44">
        <v>17457469</v>
      </c>
      <c r="E38" s="44">
        <v>1</v>
      </c>
      <c r="F38" s="44">
        <f>INDEX('[1]Balance(Stock Control)'!$AL$4:$AL$2103,MATCH(C38,'[1]Balance(Stock Control)'!$F$4:$F$1048576,0))</f>
        <v>23</v>
      </c>
      <c r="G38" s="44" t="e">
        <f>INDEX('[2]Balance(Stock Control)'!$AK$4:$AK$951,MATCH(C38,'[2]Balance(Stock Control)'!$E$4:$E$950,0))</f>
        <v>#N/A</v>
      </c>
      <c r="H38" s="52"/>
      <c r="I38" s="52"/>
      <c r="J38" s="52"/>
      <c r="K38" s="52"/>
      <c r="L38" s="52">
        <v>25.713481977272728</v>
      </c>
      <c r="M38" s="52">
        <f t="shared" si="0"/>
        <v>25.713481977272728</v>
      </c>
      <c r="N38" s="52" t="s">
        <v>211</v>
      </c>
      <c r="O38" s="44" t="s">
        <v>162</v>
      </c>
      <c r="P38" s="44" t="s">
        <v>171</v>
      </c>
      <c r="Q38" s="44" t="s">
        <v>160</v>
      </c>
      <c r="R38" s="43"/>
      <c r="S38" s="27"/>
    </row>
    <row r="39" spans="1:19" s="34" customFormat="1" hidden="1" x14ac:dyDescent="0.25">
      <c r="A39" s="28">
        <v>4</v>
      </c>
      <c r="B39" s="29" t="s">
        <v>57</v>
      </c>
      <c r="C39" s="31">
        <v>14578415</v>
      </c>
      <c r="D39" s="31"/>
      <c r="E39" s="31">
        <v>0</v>
      </c>
      <c r="F39" s="44">
        <f>INDEX('[1]Balance(Stock Control)'!$AL$4:$AL$2103,MATCH(C39,'[1]Balance(Stock Control)'!$F$4:$F$1048576,0))</f>
        <v>0</v>
      </c>
      <c r="G39" s="44" t="e">
        <f>INDEX('[2]Balance(Stock Control)'!$AK$4:$AK$951,MATCH(C39,'[2]Balance(Stock Control)'!$E$4:$E$950,0))</f>
        <v>#N/A</v>
      </c>
      <c r="H39" s="52"/>
      <c r="I39" s="52">
        <v>95000</v>
      </c>
      <c r="J39" s="52">
        <f>I39/3300</f>
        <v>28.787878787878789</v>
      </c>
      <c r="K39" s="52"/>
      <c r="L39" s="75">
        <f>J39*110%</f>
        <v>31.666666666666671</v>
      </c>
      <c r="M39" s="75">
        <f t="shared" si="0"/>
        <v>0</v>
      </c>
      <c r="N39" s="31" t="s">
        <v>210</v>
      </c>
      <c r="O39" s="31" t="s">
        <v>172</v>
      </c>
      <c r="P39" s="31" t="s">
        <v>172</v>
      </c>
      <c r="Q39" s="31" t="s">
        <v>160</v>
      </c>
      <c r="R39" s="29"/>
      <c r="S39" s="78"/>
    </row>
    <row r="40" spans="1:19" hidden="1" x14ac:dyDescent="0.25">
      <c r="A40" s="42">
        <v>5</v>
      </c>
      <c r="B40" s="43" t="s">
        <v>57</v>
      </c>
      <c r="C40" s="44">
        <v>14595186</v>
      </c>
      <c r="D40" s="44">
        <v>14578414</v>
      </c>
      <c r="E40" s="44">
        <v>0</v>
      </c>
      <c r="F40" s="44">
        <f>INDEX('[1]Balance(Stock Control)'!$AL$4:$AL$2103,MATCH(C40,'[1]Balance(Stock Control)'!$F$4:$F$1048576,0))</f>
        <v>2</v>
      </c>
      <c r="G40" s="44" t="e">
        <f>INDEX('[2]Balance(Stock Control)'!$AK$4:$AK$951,MATCH(C40,'[2]Balance(Stock Control)'!$E$4:$E$950,0))</f>
        <v>#N/A</v>
      </c>
      <c r="H40" s="52"/>
      <c r="I40" s="52"/>
      <c r="J40" s="52"/>
      <c r="K40" s="52">
        <v>636510.6452250001</v>
      </c>
      <c r="L40" s="52">
        <v>192.88201370454547</v>
      </c>
      <c r="M40" s="52">
        <f t="shared" si="0"/>
        <v>0</v>
      </c>
      <c r="N40" s="31" t="s">
        <v>210</v>
      </c>
      <c r="O40" s="44" t="s">
        <v>162</v>
      </c>
      <c r="P40" s="44" t="s">
        <v>171</v>
      </c>
      <c r="Q40" s="44" t="s">
        <v>160</v>
      </c>
      <c r="R40" s="43"/>
      <c r="S40" s="27"/>
    </row>
    <row r="41" spans="1:19" hidden="1" x14ac:dyDescent="0.25">
      <c r="A41" s="42">
        <v>6</v>
      </c>
      <c r="B41" s="45" t="s">
        <v>20</v>
      </c>
      <c r="C41" s="46">
        <v>20805349</v>
      </c>
      <c r="D41" s="46"/>
      <c r="E41" s="46">
        <v>1</v>
      </c>
      <c r="F41" s="44">
        <f>INDEX('[1]Balance(Stock Control)'!$AL$4:$AL$2103,MATCH(C41,'[1]Balance(Stock Control)'!$F$4:$F$1048576,0))</f>
        <v>38</v>
      </c>
      <c r="G41" s="44">
        <f>INDEX('[2]Balance(Stock Control)'!$AK$4:$AK$951,MATCH(C41,'[2]Balance(Stock Control)'!$E$4:$E$950,0))</f>
        <v>0</v>
      </c>
      <c r="H41" s="63"/>
      <c r="I41" s="63"/>
      <c r="J41" s="63"/>
      <c r="K41" s="63">
        <v>203734.82220000002</v>
      </c>
      <c r="L41" s="63">
        <f>K41/3300</f>
        <v>61.737824909090918</v>
      </c>
      <c r="M41" s="52">
        <f t="shared" si="0"/>
        <v>61.737824909090918</v>
      </c>
      <c r="N41" s="52" t="s">
        <v>211</v>
      </c>
      <c r="O41" s="44" t="s">
        <v>162</v>
      </c>
      <c r="P41" s="44" t="s">
        <v>171</v>
      </c>
      <c r="Q41" s="44" t="s">
        <v>160</v>
      </c>
      <c r="R41" s="45"/>
    </row>
    <row r="42" spans="1:19" hidden="1" x14ac:dyDescent="0.25">
      <c r="A42" s="42">
        <v>7</v>
      </c>
      <c r="B42" s="45" t="s">
        <v>22</v>
      </c>
      <c r="C42" s="46">
        <v>14537348</v>
      </c>
      <c r="D42" s="46"/>
      <c r="E42" s="46">
        <v>1</v>
      </c>
      <c r="F42" s="44">
        <f>INDEX('[1]Balance(Stock Control)'!$AL$4:$AL$2103,MATCH(C42,'[1]Balance(Stock Control)'!$F$4:$F$1048576,0))</f>
        <v>3</v>
      </c>
      <c r="G42" s="44" t="e">
        <f>INDEX('[2]Balance(Stock Control)'!$AK$4:$AK$951,MATCH(C42,'[2]Balance(Stock Control)'!$E$4:$E$950,0))</f>
        <v>#N/A</v>
      </c>
      <c r="H42" s="63"/>
      <c r="I42" s="63"/>
      <c r="J42" s="63"/>
      <c r="K42" s="63">
        <v>67208.006250000006</v>
      </c>
      <c r="L42" s="63">
        <f t="shared" ref="L42:L46" si="1">K42/3300</f>
        <v>20.366062500000002</v>
      </c>
      <c r="M42" s="52">
        <f t="shared" si="0"/>
        <v>20.366062500000002</v>
      </c>
      <c r="N42" s="52" t="s">
        <v>211</v>
      </c>
      <c r="O42" s="44" t="s">
        <v>162</v>
      </c>
      <c r="P42" s="44" t="s">
        <v>171</v>
      </c>
      <c r="Q42" s="44" t="s">
        <v>160</v>
      </c>
      <c r="R42" s="45"/>
    </row>
    <row r="43" spans="1:19" hidden="1" x14ac:dyDescent="0.25">
      <c r="A43" s="42">
        <v>8</v>
      </c>
      <c r="B43" s="45" t="s">
        <v>35</v>
      </c>
      <c r="C43" s="46">
        <v>960259</v>
      </c>
      <c r="D43" s="46"/>
      <c r="E43" s="46">
        <v>3</v>
      </c>
      <c r="F43" s="44">
        <f>INDEX('[1]Balance(Stock Control)'!$AL$4:$AL$2103,MATCH(C43,'[1]Balance(Stock Control)'!$F$4:$F$1048576,0))</f>
        <v>17</v>
      </c>
      <c r="G43" s="44">
        <f>INDEX('[2]Balance(Stock Control)'!$AK$4:$AK$951,MATCH(C43,'[2]Balance(Stock Control)'!$E$4:$E$950,0))</f>
        <v>18</v>
      </c>
      <c r="H43" s="63"/>
      <c r="I43" s="63"/>
      <c r="J43" s="63"/>
      <c r="K43" s="63">
        <v>38401.121850000003</v>
      </c>
      <c r="L43" s="63">
        <f t="shared" si="1"/>
        <v>11.636703590909091</v>
      </c>
      <c r="M43" s="52">
        <f t="shared" si="0"/>
        <v>34.910110772727272</v>
      </c>
      <c r="N43" s="52" t="s">
        <v>211</v>
      </c>
      <c r="O43" s="44" t="s">
        <v>162</v>
      </c>
      <c r="P43" s="44" t="s">
        <v>171</v>
      </c>
      <c r="Q43" s="44" t="s">
        <v>160</v>
      </c>
      <c r="R43" s="45"/>
    </row>
    <row r="44" spans="1:19" hidden="1" x14ac:dyDescent="0.25">
      <c r="A44" s="42">
        <v>9</v>
      </c>
      <c r="B44" s="45" t="s">
        <v>22</v>
      </c>
      <c r="C44" s="46">
        <v>14532260</v>
      </c>
      <c r="D44" s="46"/>
      <c r="E44" s="46">
        <v>0</v>
      </c>
      <c r="F44" s="44">
        <f>INDEX('[1]Balance(Stock Control)'!$AL$4:$AL$2103,MATCH(C44,'[1]Balance(Stock Control)'!$F$4:$F$1048576,0))</f>
        <v>0</v>
      </c>
      <c r="G44" s="44">
        <f>INDEX('[2]Balance(Stock Control)'!$AK$4:$AK$951,MATCH(C44,'[2]Balance(Stock Control)'!$E$4:$E$950,0))</f>
        <v>12</v>
      </c>
      <c r="H44" s="63"/>
      <c r="I44" s="63"/>
      <c r="J44" s="63"/>
      <c r="K44" s="63"/>
      <c r="L44" s="63">
        <v>14.768599999999999</v>
      </c>
      <c r="M44" s="52">
        <f t="shared" si="0"/>
        <v>0</v>
      </c>
      <c r="N44" s="31" t="s">
        <v>210</v>
      </c>
      <c r="O44" s="46" t="s">
        <v>161</v>
      </c>
      <c r="P44" s="46" t="s">
        <v>171</v>
      </c>
      <c r="Q44" s="44" t="s">
        <v>160</v>
      </c>
      <c r="R44" s="45"/>
    </row>
    <row r="45" spans="1:19" hidden="1" x14ac:dyDescent="0.25">
      <c r="A45" s="42">
        <v>10</v>
      </c>
      <c r="B45" s="45" t="s">
        <v>58</v>
      </c>
      <c r="C45" s="46">
        <v>14550602</v>
      </c>
      <c r="D45" s="46"/>
      <c r="E45" s="46">
        <v>1</v>
      </c>
      <c r="F45" s="44">
        <f>INDEX('[1]Balance(Stock Control)'!$AL$4:$AL$2103,MATCH(C45,'[1]Balance(Stock Control)'!$F$4:$F$1048576,0))</f>
        <v>6</v>
      </c>
      <c r="G45" s="44" t="e">
        <f>INDEX('[2]Balance(Stock Control)'!$AK$4:$AK$951,MATCH(C45,'[2]Balance(Stock Control)'!$E$4:$E$950,0))</f>
        <v>#N/A</v>
      </c>
      <c r="H45" s="63"/>
      <c r="I45" s="63"/>
      <c r="J45" s="63"/>
      <c r="K45" s="63">
        <v>148150</v>
      </c>
      <c r="L45" s="63">
        <f t="shared" si="1"/>
        <v>44.893939393939391</v>
      </c>
      <c r="M45" s="52">
        <f t="shared" si="0"/>
        <v>44.893939393939391</v>
      </c>
      <c r="N45" s="52" t="s">
        <v>211</v>
      </c>
      <c r="O45" s="44" t="s">
        <v>162</v>
      </c>
      <c r="P45" s="44" t="s">
        <v>171</v>
      </c>
      <c r="Q45" s="44" t="s">
        <v>160</v>
      </c>
      <c r="R45" s="45"/>
    </row>
    <row r="46" spans="1:19" hidden="1" x14ac:dyDescent="0.25">
      <c r="A46" s="42">
        <v>11</v>
      </c>
      <c r="B46" s="45" t="s">
        <v>58</v>
      </c>
      <c r="C46" s="46">
        <v>14550601</v>
      </c>
      <c r="D46" s="46">
        <v>14618831</v>
      </c>
      <c r="E46" s="46">
        <v>1</v>
      </c>
      <c r="F46" s="44">
        <f>INDEX('[1]Balance(Stock Control)'!$AL$4:$AL$2103,MATCH(C46,'[1]Balance(Stock Control)'!$F$4:$F$1048576,0))</f>
        <v>3</v>
      </c>
      <c r="G46" s="44" t="e">
        <f>INDEX('[2]Balance(Stock Control)'!$AK$4:$AK$951,MATCH(C46,'[2]Balance(Stock Control)'!$E$4:$E$950,0))</f>
        <v>#N/A</v>
      </c>
      <c r="H46" s="63"/>
      <c r="I46" s="63"/>
      <c r="J46" s="63"/>
      <c r="K46" s="63">
        <v>161000</v>
      </c>
      <c r="L46" s="63">
        <f t="shared" si="1"/>
        <v>48.787878787878789</v>
      </c>
      <c r="M46" s="52">
        <f t="shared" si="0"/>
        <v>48.787878787878789</v>
      </c>
      <c r="N46" s="52" t="s">
        <v>211</v>
      </c>
      <c r="O46" s="44" t="s">
        <v>162</v>
      </c>
      <c r="P46" s="44" t="s">
        <v>171</v>
      </c>
      <c r="Q46" s="44" t="s">
        <v>160</v>
      </c>
      <c r="R46" s="45"/>
    </row>
    <row r="47" spans="1:19" hidden="1" x14ac:dyDescent="0.25">
      <c r="A47" s="42">
        <v>12</v>
      </c>
      <c r="B47" s="45" t="s">
        <v>58</v>
      </c>
      <c r="C47" s="46">
        <v>21602040</v>
      </c>
      <c r="D47" s="46"/>
      <c r="E47" s="46">
        <v>1</v>
      </c>
      <c r="F47" s="44">
        <f>INDEX('[1]Balance(Stock Control)'!$AL$4:$AL$2103,MATCH(C47,'[1]Balance(Stock Control)'!$F$4:$F$1048576,0))</f>
        <v>0</v>
      </c>
      <c r="G47" s="44">
        <f>INDEX('[2]Balance(Stock Control)'!$AK$4:$AK$951,MATCH(C47,'[2]Balance(Stock Control)'!$E$4:$E$950,0))</f>
        <v>5</v>
      </c>
      <c r="H47" s="63"/>
      <c r="I47" s="63"/>
      <c r="J47" s="63"/>
      <c r="K47" s="63"/>
      <c r="L47" s="63">
        <v>167.3672</v>
      </c>
      <c r="M47" s="52">
        <f t="shared" si="0"/>
        <v>167.3672</v>
      </c>
      <c r="N47" s="52" t="s">
        <v>211</v>
      </c>
      <c r="O47" s="46" t="s">
        <v>161</v>
      </c>
      <c r="P47" s="46" t="s">
        <v>171</v>
      </c>
      <c r="Q47" s="44" t="s">
        <v>160</v>
      </c>
      <c r="R47" s="45"/>
    </row>
    <row r="48" spans="1:19" hidden="1" x14ac:dyDescent="0.25">
      <c r="A48" s="42">
        <v>13</v>
      </c>
      <c r="B48" s="45" t="s">
        <v>59</v>
      </c>
      <c r="C48" s="46">
        <v>21359390</v>
      </c>
      <c r="D48" s="46"/>
      <c r="E48" s="46">
        <v>0</v>
      </c>
      <c r="F48" s="44">
        <f>INDEX('[1]Balance(Stock Control)'!$AL$4:$AL$2103,MATCH(C48,'[1]Balance(Stock Control)'!$F$4:$F$1048576,0))</f>
        <v>0</v>
      </c>
      <c r="G48" s="44" t="e">
        <f>INDEX('[2]Balance(Stock Control)'!$AK$4:$AK$951,MATCH(C48,'[2]Balance(Stock Control)'!$E$4:$E$950,0))</f>
        <v>#N/A</v>
      </c>
      <c r="H48" s="63"/>
      <c r="I48" s="63">
        <v>50000</v>
      </c>
      <c r="J48" s="63">
        <f>I48/3300</f>
        <v>15.151515151515152</v>
      </c>
      <c r="K48" s="63"/>
      <c r="L48" s="52">
        <f>J48*110%</f>
        <v>16.666666666666668</v>
      </c>
      <c r="M48" s="52">
        <f t="shared" si="0"/>
        <v>0</v>
      </c>
      <c r="N48" s="31" t="s">
        <v>210</v>
      </c>
      <c r="O48" s="46" t="s">
        <v>172</v>
      </c>
      <c r="P48" s="46" t="s">
        <v>172</v>
      </c>
      <c r="Q48" s="44" t="s">
        <v>160</v>
      </c>
      <c r="R48" s="45"/>
    </row>
    <row r="49" spans="1:18" hidden="1" x14ac:dyDescent="0.25">
      <c r="A49" s="42">
        <v>14</v>
      </c>
      <c r="B49" s="45" t="s">
        <v>60</v>
      </c>
      <c r="C49" s="49" t="s">
        <v>173</v>
      </c>
      <c r="D49" s="49">
        <v>993816</v>
      </c>
      <c r="E49" s="46">
        <v>1</v>
      </c>
      <c r="F49" s="44" t="e">
        <f>INDEX('[1]Balance(Stock Control)'!$AL$4:$AL$2103,MATCH(C49,'[1]Balance(Stock Control)'!$F$4:$F$1048576,0))</f>
        <v>#N/A</v>
      </c>
      <c r="G49" s="44">
        <f>INDEX('[2]Balance(Stock Control)'!$AK$4:$AK$951,MATCH(C49,'[2]Balance(Stock Control)'!$E$4:$E$950,0))</f>
        <v>14</v>
      </c>
      <c r="H49" s="63"/>
      <c r="I49" s="63"/>
      <c r="J49" s="63"/>
      <c r="K49" s="63"/>
      <c r="L49" s="63">
        <v>38.559689922480651</v>
      </c>
      <c r="M49" s="52">
        <f t="shared" si="0"/>
        <v>38.559689922480651</v>
      </c>
      <c r="N49" s="52"/>
      <c r="O49" s="49" t="s">
        <v>174</v>
      </c>
      <c r="P49" s="46" t="s">
        <v>171</v>
      </c>
      <c r="Q49" s="44" t="s">
        <v>160</v>
      </c>
      <c r="R49" s="45"/>
    </row>
    <row r="50" spans="1:18" hidden="1" x14ac:dyDescent="0.25">
      <c r="A50" s="42">
        <v>15</v>
      </c>
      <c r="B50" s="45" t="s">
        <v>61</v>
      </c>
      <c r="C50" s="46">
        <v>13969011</v>
      </c>
      <c r="D50" s="46"/>
      <c r="E50" s="46">
        <v>0</v>
      </c>
      <c r="F50" s="44">
        <f>INDEX('[1]Balance(Stock Control)'!$AL$4:$AL$2103,MATCH(C50,'[1]Balance(Stock Control)'!$F$4:$F$1048576,0))</f>
        <v>0</v>
      </c>
      <c r="G50" s="44">
        <f>INDEX('[2]Balance(Stock Control)'!$AK$4:$AK$951,MATCH(C50,'[2]Balance(Stock Control)'!$E$4:$E$950,0))</f>
        <v>153</v>
      </c>
      <c r="H50" s="63"/>
      <c r="I50" s="63"/>
      <c r="J50" s="63"/>
      <c r="K50" s="63"/>
      <c r="L50" s="63">
        <v>1.3397999999999999</v>
      </c>
      <c r="M50" s="52">
        <f t="shared" si="0"/>
        <v>0</v>
      </c>
      <c r="N50" s="31" t="s">
        <v>210</v>
      </c>
      <c r="O50" s="49" t="s">
        <v>161</v>
      </c>
      <c r="P50" s="46" t="s">
        <v>171</v>
      </c>
      <c r="Q50" s="44" t="s">
        <v>160</v>
      </c>
      <c r="R50" s="45"/>
    </row>
    <row r="51" spans="1:18" hidden="1" x14ac:dyDescent="0.25">
      <c r="A51" s="42">
        <v>16</v>
      </c>
      <c r="B51" s="45" t="s">
        <v>57</v>
      </c>
      <c r="C51" s="46">
        <v>14554023</v>
      </c>
      <c r="D51" s="46">
        <v>14635531</v>
      </c>
      <c r="E51" s="46">
        <v>0</v>
      </c>
      <c r="F51" s="44" t="e">
        <f>INDEX('[1]Balance(Stock Control)'!$AL$4:$AL$2103,MATCH(C51,'[1]Balance(Stock Control)'!$F$4:$F$1048576,0))</f>
        <v>#N/A</v>
      </c>
      <c r="G51" s="44">
        <f>INDEX('[2]Balance(Stock Control)'!$AK$4:$AK$951,MATCH(C51,'[2]Balance(Stock Control)'!$E$4:$E$950,0))</f>
        <v>0</v>
      </c>
      <c r="H51" s="63"/>
      <c r="I51" s="63">
        <v>120000</v>
      </c>
      <c r="J51" s="63">
        <f>I51/3300</f>
        <v>36.363636363636367</v>
      </c>
      <c r="K51" s="63"/>
      <c r="L51" s="52">
        <f>J51*110%</f>
        <v>40.000000000000007</v>
      </c>
      <c r="M51" s="52">
        <f t="shared" si="0"/>
        <v>0</v>
      </c>
      <c r="N51" s="31" t="s">
        <v>210</v>
      </c>
      <c r="O51" s="46" t="s">
        <v>172</v>
      </c>
      <c r="P51" s="46" t="s">
        <v>172</v>
      </c>
      <c r="Q51" s="44" t="s">
        <v>160</v>
      </c>
      <c r="R51" s="45"/>
    </row>
    <row r="52" spans="1:18" hidden="1" x14ac:dyDescent="0.25">
      <c r="A52" s="42">
        <v>17</v>
      </c>
      <c r="B52" s="45" t="s">
        <v>46</v>
      </c>
      <c r="C52" s="46">
        <v>11110702</v>
      </c>
      <c r="D52" s="46"/>
      <c r="E52" s="46">
        <v>1</v>
      </c>
      <c r="F52" s="44">
        <f>INDEX('[1]Balance(Stock Control)'!$AL$4:$AL$2103,MATCH(C52,'[1]Balance(Stock Control)'!$F$4:$F$1048576,0))</f>
        <v>8</v>
      </c>
      <c r="G52" s="44">
        <f>INDEX('[2]Balance(Stock Control)'!$AK$4:$AK$951,MATCH(C52,'[2]Balance(Stock Control)'!$E$4:$E$950,0))</f>
        <v>0</v>
      </c>
      <c r="H52" s="63"/>
      <c r="I52" s="63"/>
      <c r="J52" s="63"/>
      <c r="K52" s="63">
        <v>804127.77243749995</v>
      </c>
      <c r="L52" s="63">
        <f>K52/3300</f>
        <v>243.67508255681815</v>
      </c>
      <c r="M52" s="52">
        <f t="shared" si="0"/>
        <v>243.67508255681815</v>
      </c>
      <c r="N52" s="52" t="s">
        <v>211</v>
      </c>
      <c r="O52" s="46" t="s">
        <v>162</v>
      </c>
      <c r="P52" s="46" t="s">
        <v>171</v>
      </c>
      <c r="Q52" s="44" t="s">
        <v>160</v>
      </c>
      <c r="R52" s="45"/>
    </row>
    <row r="53" spans="1:18" hidden="1" x14ac:dyDescent="0.25">
      <c r="A53" s="42">
        <v>18</v>
      </c>
      <c r="B53" s="45" t="s">
        <v>62</v>
      </c>
      <c r="C53" s="46">
        <v>11110683</v>
      </c>
      <c r="D53" s="46"/>
      <c r="E53" s="46">
        <v>1</v>
      </c>
      <c r="F53" s="44">
        <f>INDEX('[1]Balance(Stock Control)'!$AL$4:$AL$2103,MATCH(C53,'[1]Balance(Stock Control)'!$F$4:$F$1048576,0))</f>
        <v>5</v>
      </c>
      <c r="G53" s="44">
        <f>INDEX('[2]Balance(Stock Control)'!$AK$4:$AK$951,MATCH(C53,'[2]Balance(Stock Control)'!$E$4:$E$950,0))</f>
        <v>21</v>
      </c>
      <c r="H53" s="63"/>
      <c r="I53" s="63"/>
      <c r="J53" s="63"/>
      <c r="K53" s="63">
        <v>268990.15631250001</v>
      </c>
      <c r="L53" s="63">
        <f t="shared" ref="L53:L54" si="2">K53/3300</f>
        <v>81.51216857954546</v>
      </c>
      <c r="M53" s="52">
        <f t="shared" si="0"/>
        <v>81.51216857954546</v>
      </c>
      <c r="N53" s="52" t="s">
        <v>211</v>
      </c>
      <c r="O53" s="46" t="s">
        <v>162</v>
      </c>
      <c r="P53" s="46" t="s">
        <v>171</v>
      </c>
      <c r="Q53" s="44" t="s">
        <v>160</v>
      </c>
      <c r="R53" s="45"/>
    </row>
    <row r="54" spans="1:18" hidden="1" x14ac:dyDescent="0.25">
      <c r="A54" s="42">
        <v>19</v>
      </c>
      <c r="B54" s="45" t="s">
        <v>23</v>
      </c>
      <c r="C54" s="46">
        <v>11110737</v>
      </c>
      <c r="D54" s="46"/>
      <c r="E54" s="46">
        <v>0</v>
      </c>
      <c r="F54" s="44">
        <f>INDEX('[1]Balance(Stock Control)'!$AL$4:$AL$2103,MATCH(C54,'[1]Balance(Stock Control)'!$F$4:$F$1048576,0))</f>
        <v>4</v>
      </c>
      <c r="G54" s="44" t="e">
        <f>INDEX('[2]Balance(Stock Control)'!$AK$4:$AK$951,MATCH(C54,'[2]Balance(Stock Control)'!$E$4:$E$950,0))</f>
        <v>#N/A</v>
      </c>
      <c r="H54" s="63"/>
      <c r="I54" s="63"/>
      <c r="J54" s="63"/>
      <c r="K54" s="63">
        <v>773924.12212499988</v>
      </c>
      <c r="L54" s="63">
        <f t="shared" si="2"/>
        <v>234.52246124999996</v>
      </c>
      <c r="M54" s="52">
        <f t="shared" si="0"/>
        <v>0</v>
      </c>
      <c r="N54" s="31" t="s">
        <v>210</v>
      </c>
      <c r="O54" s="46" t="s">
        <v>162</v>
      </c>
      <c r="P54" s="46" t="s">
        <v>171</v>
      </c>
      <c r="Q54" s="44" t="s">
        <v>160</v>
      </c>
      <c r="R54" s="45"/>
    </row>
    <row r="55" spans="1:18" hidden="1" x14ac:dyDescent="0.25">
      <c r="A55" s="42">
        <v>20</v>
      </c>
      <c r="B55" s="45" t="s">
        <v>63</v>
      </c>
      <c r="C55" s="46">
        <v>14621335</v>
      </c>
      <c r="D55" s="46">
        <v>14622354</v>
      </c>
      <c r="E55" s="46">
        <v>1</v>
      </c>
      <c r="F55" s="44" t="e">
        <f>INDEX('[1]Balance(Stock Control)'!$AL$4:$AL$2103,MATCH(C55,'[1]Balance(Stock Control)'!$F$4:$F$1048576,0))</f>
        <v>#N/A</v>
      </c>
      <c r="G55" s="44" t="e">
        <f>INDEX('[2]Balance(Stock Control)'!$AK$4:$AK$951,MATCH(C55,'[2]Balance(Stock Control)'!$E$4:$E$950,0))</f>
        <v>#N/A</v>
      </c>
      <c r="H55" s="63"/>
      <c r="I55" s="63">
        <v>35000</v>
      </c>
      <c r="J55" s="63">
        <f>I55/3300</f>
        <v>10.606060606060606</v>
      </c>
      <c r="K55" s="63"/>
      <c r="L55" s="52">
        <f>J55*110%</f>
        <v>11.666666666666668</v>
      </c>
      <c r="M55" s="52">
        <f t="shared" si="0"/>
        <v>11.666666666666668</v>
      </c>
      <c r="N55" s="52" t="s">
        <v>211</v>
      </c>
      <c r="O55" s="46" t="s">
        <v>172</v>
      </c>
      <c r="P55" s="46" t="s">
        <v>172</v>
      </c>
      <c r="Q55" s="44" t="s">
        <v>160</v>
      </c>
      <c r="R55" s="45"/>
    </row>
    <row r="56" spans="1:18" hidden="1" x14ac:dyDescent="0.25">
      <c r="A56" s="42">
        <v>21</v>
      </c>
      <c r="B56" s="45" t="s">
        <v>57</v>
      </c>
      <c r="C56" s="46">
        <v>14572802</v>
      </c>
      <c r="D56" s="46"/>
      <c r="E56" s="46">
        <v>1</v>
      </c>
      <c r="F56" s="44">
        <f>INDEX('[1]Balance(Stock Control)'!$AL$4:$AL$2103,MATCH(C56,'[1]Balance(Stock Control)'!$F$4:$F$1048576,0))</f>
        <v>0</v>
      </c>
      <c r="G56" s="44">
        <f>INDEX('[2]Balance(Stock Control)'!$AK$4:$AK$951,MATCH(C56,'[2]Balance(Stock Control)'!$E$4:$E$950,0))</f>
        <v>6</v>
      </c>
      <c r="H56" s="63"/>
      <c r="I56" s="63"/>
      <c r="J56" s="63"/>
      <c r="K56" s="63"/>
      <c r="L56" s="63">
        <v>153.19920000000005</v>
      </c>
      <c r="M56" s="52">
        <f t="shared" si="0"/>
        <v>153.19920000000005</v>
      </c>
      <c r="N56" s="52" t="s">
        <v>211</v>
      </c>
      <c r="O56" s="46" t="s">
        <v>161</v>
      </c>
      <c r="P56" s="46" t="s">
        <v>171</v>
      </c>
      <c r="Q56" s="44" t="s">
        <v>160</v>
      </c>
      <c r="R56" s="45"/>
    </row>
    <row r="57" spans="1:18" hidden="1" x14ac:dyDescent="0.25">
      <c r="A57" s="42">
        <v>22</v>
      </c>
      <c r="B57" s="45" t="s">
        <v>64</v>
      </c>
      <c r="C57" s="46">
        <v>11110023</v>
      </c>
      <c r="D57" s="46"/>
      <c r="E57" s="46">
        <v>1</v>
      </c>
      <c r="F57" s="44">
        <f>INDEX('[1]Balance(Stock Control)'!$AL$4:$AL$2103,MATCH(C57,'[1]Balance(Stock Control)'!$F$4:$F$1048576,0))</f>
        <v>0</v>
      </c>
      <c r="G57" s="44">
        <f>INDEX('[2]Balance(Stock Control)'!$AK$4:$AK$951,MATCH(C57,'[2]Balance(Stock Control)'!$E$4:$E$950,0))</f>
        <v>4</v>
      </c>
      <c r="H57" s="63"/>
      <c r="I57" s="63"/>
      <c r="J57" s="63"/>
      <c r="K57" s="63"/>
      <c r="L57" s="63">
        <v>46.51506422018349</v>
      </c>
      <c r="M57" s="52">
        <f t="shared" si="0"/>
        <v>46.51506422018349</v>
      </c>
      <c r="N57" s="52" t="s">
        <v>211</v>
      </c>
      <c r="O57" s="46" t="s">
        <v>161</v>
      </c>
      <c r="P57" s="46" t="s">
        <v>171</v>
      </c>
      <c r="Q57" s="44" t="s">
        <v>160</v>
      </c>
      <c r="R57" s="45"/>
    </row>
    <row r="58" spans="1:18" hidden="1" x14ac:dyDescent="0.25">
      <c r="A58" s="42">
        <v>23</v>
      </c>
      <c r="B58" s="45" t="s">
        <v>65</v>
      </c>
      <c r="C58" s="46">
        <v>11110022</v>
      </c>
      <c r="D58" s="46"/>
      <c r="E58" s="46">
        <v>1</v>
      </c>
      <c r="F58" s="44">
        <f>INDEX('[1]Balance(Stock Control)'!$AL$4:$AL$2103,MATCH(C58,'[1]Balance(Stock Control)'!$F$4:$F$1048576,0))</f>
        <v>0</v>
      </c>
      <c r="G58" s="44">
        <f>INDEX('[2]Balance(Stock Control)'!$AK$4:$AK$951,MATCH(C58,'[2]Balance(Stock Control)'!$E$4:$E$950,0))</f>
        <v>11</v>
      </c>
      <c r="H58" s="63"/>
      <c r="I58" s="63"/>
      <c r="J58" s="63"/>
      <c r="K58" s="63"/>
      <c r="L58" s="63">
        <v>67.067000000000007</v>
      </c>
      <c r="M58" s="52">
        <f t="shared" si="0"/>
        <v>67.067000000000007</v>
      </c>
      <c r="N58" s="52" t="s">
        <v>211</v>
      </c>
      <c r="O58" s="46" t="s">
        <v>161</v>
      </c>
      <c r="P58" s="46" t="s">
        <v>171</v>
      </c>
      <c r="Q58" s="44" t="s">
        <v>160</v>
      </c>
      <c r="R58" s="45"/>
    </row>
    <row r="59" spans="1:18" hidden="1" x14ac:dyDescent="0.25">
      <c r="A59" s="42">
        <v>24</v>
      </c>
      <c r="B59" s="45" t="s">
        <v>66</v>
      </c>
      <c r="C59" s="46">
        <v>14881527</v>
      </c>
      <c r="D59" s="46"/>
      <c r="E59" s="46">
        <v>1</v>
      </c>
      <c r="F59" s="44">
        <f>INDEX('[1]Balance(Stock Control)'!$AL$4:$AL$2103,MATCH(C59,'[1]Balance(Stock Control)'!$F$4:$F$1048576,0))</f>
        <v>0</v>
      </c>
      <c r="G59" s="44" t="e">
        <f>INDEX('[2]Balance(Stock Control)'!$AK$4:$AK$951,MATCH(C59,'[2]Balance(Stock Control)'!$E$4:$E$950,0))</f>
        <v>#N/A</v>
      </c>
      <c r="H59" s="63"/>
      <c r="I59" s="63">
        <v>25000</v>
      </c>
      <c r="J59" s="63">
        <f t="shared" ref="J59:J60" si="3">I59/3300</f>
        <v>7.5757575757575761</v>
      </c>
      <c r="K59" s="63"/>
      <c r="L59" s="52">
        <f t="shared" ref="L59:L60" si="4">J59*110%</f>
        <v>8.3333333333333339</v>
      </c>
      <c r="M59" s="52">
        <f t="shared" si="0"/>
        <v>8.3333333333333339</v>
      </c>
      <c r="N59" s="52" t="s">
        <v>211</v>
      </c>
      <c r="O59" s="46" t="s">
        <v>172</v>
      </c>
      <c r="P59" s="46" t="s">
        <v>172</v>
      </c>
      <c r="Q59" s="44" t="s">
        <v>160</v>
      </c>
      <c r="R59" s="45"/>
    </row>
    <row r="60" spans="1:18" hidden="1" x14ac:dyDescent="0.25">
      <c r="A60" s="42">
        <v>25</v>
      </c>
      <c r="B60" s="45" t="s">
        <v>67</v>
      </c>
      <c r="C60" s="46" t="s">
        <v>68</v>
      </c>
      <c r="D60" s="46"/>
      <c r="E60" s="46">
        <v>0</v>
      </c>
      <c r="F60" s="44" t="e">
        <f>INDEX('[1]Balance(Stock Control)'!$AL$4:$AL$2103,MATCH(C60,'[1]Balance(Stock Control)'!$F$4:$F$1048576,0))</f>
        <v>#N/A</v>
      </c>
      <c r="G60" s="44" t="e">
        <f>INDEX('[2]Balance(Stock Control)'!$AK$4:$AK$951,MATCH(C60,'[2]Balance(Stock Control)'!$E$4:$E$950,0))</f>
        <v>#N/A</v>
      </c>
      <c r="H60" s="63"/>
      <c r="I60" s="63">
        <v>98000</v>
      </c>
      <c r="J60" s="63">
        <f t="shared" si="3"/>
        <v>29.696969696969695</v>
      </c>
      <c r="K60" s="63"/>
      <c r="L60" s="52">
        <f t="shared" si="4"/>
        <v>32.666666666666664</v>
      </c>
      <c r="M60" s="52">
        <f t="shared" si="0"/>
        <v>0</v>
      </c>
      <c r="N60" s="31" t="s">
        <v>210</v>
      </c>
      <c r="O60" s="46" t="s">
        <v>172</v>
      </c>
      <c r="P60" s="46" t="s">
        <v>172</v>
      </c>
      <c r="Q60" s="44" t="s">
        <v>160</v>
      </c>
      <c r="R60" s="45"/>
    </row>
    <row r="61" spans="1:18" hidden="1" x14ac:dyDescent="0.25">
      <c r="A61" s="42">
        <v>26</v>
      </c>
      <c r="B61" s="45" t="s">
        <v>69</v>
      </c>
      <c r="C61" s="49" t="s">
        <v>175</v>
      </c>
      <c r="D61" s="49">
        <v>17214676</v>
      </c>
      <c r="E61" s="46">
        <v>1</v>
      </c>
      <c r="F61" s="44" t="e">
        <f>INDEX('[1]Balance(Stock Control)'!$AL$4:$AL$2103,MATCH(C61,'[1]Balance(Stock Control)'!$F$4:$F$1048576,0))</f>
        <v>#N/A</v>
      </c>
      <c r="G61" s="44">
        <f>INDEX('[2]Balance(Stock Control)'!$AK$4:$AK$951,MATCH(C61,'[2]Balance(Stock Control)'!$E$4:$E$950,0))</f>
        <v>2</v>
      </c>
      <c r="H61" s="63"/>
      <c r="I61" s="63"/>
      <c r="J61" s="63"/>
      <c r="K61" s="63"/>
      <c r="L61" s="63">
        <v>71.585937500000028</v>
      </c>
      <c r="M61" s="52">
        <f t="shared" si="0"/>
        <v>71.585937500000028</v>
      </c>
      <c r="N61" s="52" t="s">
        <v>211</v>
      </c>
      <c r="O61" s="46" t="s">
        <v>174</v>
      </c>
      <c r="P61" s="46" t="s">
        <v>171</v>
      </c>
      <c r="Q61" s="44" t="s">
        <v>160</v>
      </c>
      <c r="R61" s="45"/>
    </row>
    <row r="62" spans="1:18" hidden="1" x14ac:dyDescent="0.25">
      <c r="A62" s="42">
        <v>27</v>
      </c>
      <c r="B62" s="45" t="s">
        <v>70</v>
      </c>
      <c r="C62" s="49" t="s">
        <v>176</v>
      </c>
      <c r="D62" s="49">
        <v>11039846</v>
      </c>
      <c r="E62" s="46">
        <v>3</v>
      </c>
      <c r="F62" s="44" t="e">
        <f>INDEX('[1]Balance(Stock Control)'!$AL$4:$AL$2103,MATCH(C62,'[1]Balance(Stock Control)'!$F$4:$F$1048576,0))</f>
        <v>#N/A</v>
      </c>
      <c r="G62" s="44">
        <f>INDEX('[2]Balance(Stock Control)'!$AK$4:$AK$951,MATCH(C62,'[2]Balance(Stock Control)'!$E$4:$E$950,0))</f>
        <v>78</v>
      </c>
      <c r="H62" s="63"/>
      <c r="I62" s="63"/>
      <c r="J62" s="63"/>
      <c r="K62" s="63"/>
      <c r="L62" s="63">
        <v>22.516590303521799</v>
      </c>
      <c r="M62" s="52">
        <f t="shared" si="0"/>
        <v>67.5497709105654</v>
      </c>
      <c r="N62" s="52" t="s">
        <v>211</v>
      </c>
      <c r="O62" s="46" t="s">
        <v>174</v>
      </c>
      <c r="P62" s="46" t="s">
        <v>171</v>
      </c>
      <c r="Q62" s="44" t="s">
        <v>160</v>
      </c>
      <c r="R62" s="45"/>
    </row>
    <row r="63" spans="1:18" hidden="1" x14ac:dyDescent="0.25">
      <c r="A63" s="42">
        <v>28</v>
      </c>
      <c r="B63" s="45" t="s">
        <v>71</v>
      </c>
      <c r="C63" s="49" t="s">
        <v>177</v>
      </c>
      <c r="D63" s="49">
        <v>14702253</v>
      </c>
      <c r="E63" s="46">
        <v>0</v>
      </c>
      <c r="F63" s="44" t="e">
        <f>INDEX('[1]Balance(Stock Control)'!$AL$4:$AL$2103,MATCH(C63,'[1]Balance(Stock Control)'!$F$4:$F$1048576,0))</f>
        <v>#N/A</v>
      </c>
      <c r="G63" s="44">
        <f>INDEX('[2]Balance(Stock Control)'!$AK$4:$AK$951,MATCH(C63,'[2]Balance(Stock Control)'!$E$4:$E$950,0))</f>
        <v>16</v>
      </c>
      <c r="H63" s="63"/>
      <c r="I63" s="63"/>
      <c r="J63" s="63"/>
      <c r="K63" s="63"/>
      <c r="L63" s="63">
        <v>80.303030303030297</v>
      </c>
      <c r="M63" s="52">
        <f t="shared" si="0"/>
        <v>0</v>
      </c>
      <c r="N63" s="31" t="s">
        <v>210</v>
      </c>
      <c r="O63" s="46" t="s">
        <v>174</v>
      </c>
      <c r="P63" s="46" t="s">
        <v>171</v>
      </c>
      <c r="Q63" s="44" t="s">
        <v>160</v>
      </c>
      <c r="R63" s="45"/>
    </row>
    <row r="64" spans="1:18" hidden="1" x14ac:dyDescent="0.25">
      <c r="A64" s="42">
        <v>29</v>
      </c>
      <c r="B64" s="45" t="s">
        <v>71</v>
      </c>
      <c r="C64" s="46">
        <v>14702254</v>
      </c>
      <c r="D64" s="46"/>
      <c r="E64" s="46">
        <v>1</v>
      </c>
      <c r="F64" s="44">
        <f>INDEX('[1]Balance(Stock Control)'!$AL$4:$AL$2103,MATCH(C64,'[1]Balance(Stock Control)'!$F$4:$F$1048576,0))</f>
        <v>2</v>
      </c>
      <c r="G64" s="44">
        <f>INDEX('[2]Balance(Stock Control)'!$AK$4:$AK$951,MATCH(C64,'[2]Balance(Stock Control)'!$E$4:$E$950,0))</f>
        <v>12</v>
      </c>
      <c r="H64" s="63"/>
      <c r="I64" s="63"/>
      <c r="J64" s="63"/>
      <c r="K64" s="63">
        <v>246400.00000000003</v>
      </c>
      <c r="L64" s="63">
        <f>K64:K65/3300</f>
        <v>74.666666666666671</v>
      </c>
      <c r="M64" s="52">
        <f t="shared" si="0"/>
        <v>74.666666666666671</v>
      </c>
      <c r="N64" s="52" t="s">
        <v>211</v>
      </c>
      <c r="O64" s="46" t="s">
        <v>162</v>
      </c>
      <c r="P64" s="46" t="s">
        <v>171</v>
      </c>
      <c r="Q64" s="44" t="s">
        <v>160</v>
      </c>
      <c r="R64" s="45"/>
    </row>
    <row r="65" spans="1:18" hidden="1" x14ac:dyDescent="0.25">
      <c r="A65" s="42">
        <v>30</v>
      </c>
      <c r="B65" s="45" t="s">
        <v>72</v>
      </c>
      <c r="C65" s="42" t="s">
        <v>178</v>
      </c>
      <c r="D65" s="49">
        <v>14629275</v>
      </c>
      <c r="E65" s="46">
        <v>1</v>
      </c>
      <c r="F65" s="44" t="e">
        <f>INDEX('[1]Balance(Stock Control)'!$AL$4:$AL$2103,MATCH(C65,'[1]Balance(Stock Control)'!$F$4:$F$1048576,0))</f>
        <v>#N/A</v>
      </c>
      <c r="G65" s="44">
        <f>INDEX('[2]Balance(Stock Control)'!$AK$4:$AK$951,MATCH(C65,'[2]Balance(Stock Control)'!$E$4:$E$950,0))</f>
        <v>4</v>
      </c>
      <c r="H65" s="63"/>
      <c r="I65" s="63"/>
      <c r="J65" s="63"/>
      <c r="K65" s="63"/>
      <c r="L65" s="63">
        <v>43.889999999999993</v>
      </c>
      <c r="M65" s="52">
        <f t="shared" si="0"/>
        <v>43.889999999999993</v>
      </c>
      <c r="N65" s="52" t="s">
        <v>211</v>
      </c>
      <c r="O65" s="46" t="s">
        <v>174</v>
      </c>
      <c r="P65" s="46" t="s">
        <v>171</v>
      </c>
      <c r="Q65" s="44" t="s">
        <v>160</v>
      </c>
      <c r="R65" s="45"/>
    </row>
    <row r="66" spans="1:18" hidden="1" x14ac:dyDescent="0.25">
      <c r="A66" s="42">
        <v>31</v>
      </c>
      <c r="B66" s="45" t="s">
        <v>73</v>
      </c>
      <c r="C66" s="46">
        <v>14562193</v>
      </c>
      <c r="D66" s="46"/>
      <c r="E66" s="46">
        <v>2</v>
      </c>
      <c r="F66" s="44">
        <f>INDEX('[1]Balance(Stock Control)'!$AL$4:$AL$2103,MATCH(C66,'[1]Balance(Stock Control)'!$F$4:$F$1048576,0))</f>
        <v>0</v>
      </c>
      <c r="G66" s="44">
        <f>INDEX('[2]Balance(Stock Control)'!$AK$4:$AK$951,MATCH(C66,'[2]Balance(Stock Control)'!$E$4:$E$950,0))</f>
        <v>4</v>
      </c>
      <c r="H66" s="63"/>
      <c r="I66" s="63"/>
      <c r="J66" s="63"/>
      <c r="K66" s="63"/>
      <c r="L66" s="63">
        <v>61.615400000000008</v>
      </c>
      <c r="M66" s="52">
        <f t="shared" si="0"/>
        <v>123.23080000000002</v>
      </c>
      <c r="N66" s="52" t="s">
        <v>211</v>
      </c>
      <c r="O66" s="46" t="s">
        <v>161</v>
      </c>
      <c r="P66" s="46" t="s">
        <v>171</v>
      </c>
      <c r="Q66" s="44" t="s">
        <v>160</v>
      </c>
      <c r="R66" s="45"/>
    </row>
    <row r="67" spans="1:18" hidden="1" x14ac:dyDescent="0.25">
      <c r="A67" s="42">
        <v>32</v>
      </c>
      <c r="B67" s="45" t="s">
        <v>74</v>
      </c>
      <c r="C67" s="46">
        <v>14522412</v>
      </c>
      <c r="D67" s="46">
        <v>14630975</v>
      </c>
      <c r="E67" s="46">
        <v>1</v>
      </c>
      <c r="F67" s="44">
        <f>INDEX('[1]Balance(Stock Control)'!$AL$4:$AL$2103,MATCH(C67,'[1]Balance(Stock Control)'!$F$4:$F$1048576,0))</f>
        <v>1</v>
      </c>
      <c r="G67" s="44" t="e">
        <f>INDEX('[2]Balance(Stock Control)'!$AK$4:$AK$951,MATCH(C67,'[2]Balance(Stock Control)'!$E$4:$E$950,0))</f>
        <v>#N/A</v>
      </c>
      <c r="H67" s="63"/>
      <c r="I67" s="63"/>
      <c r="J67" s="63"/>
      <c r="K67" s="63">
        <v>869086.47735000029</v>
      </c>
      <c r="L67" s="63">
        <f>K67:K68/3300</f>
        <v>263.35953859090915</v>
      </c>
      <c r="M67" s="52">
        <f t="shared" si="0"/>
        <v>263.35953859090915</v>
      </c>
      <c r="N67" s="52" t="s">
        <v>211</v>
      </c>
      <c r="O67" s="46" t="s">
        <v>162</v>
      </c>
      <c r="P67" s="46" t="s">
        <v>171</v>
      </c>
      <c r="Q67" s="44" t="s">
        <v>160</v>
      </c>
      <c r="R67" s="45"/>
    </row>
    <row r="68" spans="1:18" hidden="1" x14ac:dyDescent="0.25">
      <c r="A68" s="42">
        <v>33</v>
      </c>
      <c r="B68" s="45" t="s">
        <v>75</v>
      </c>
      <c r="C68" s="49" t="s">
        <v>179</v>
      </c>
      <c r="D68" s="49">
        <v>14508629</v>
      </c>
      <c r="E68" s="46">
        <v>1</v>
      </c>
      <c r="F68" s="44" t="e">
        <f>INDEX('[1]Balance(Stock Control)'!$AL$4:$AL$2103,MATCH(C68,'[1]Balance(Stock Control)'!$F$4:$F$1048576,0))</f>
        <v>#N/A</v>
      </c>
      <c r="G68" s="44">
        <f>INDEX('[2]Balance(Stock Control)'!$AK$4:$AK$951,MATCH(C68,'[2]Balance(Stock Control)'!$E$4:$E$950,0))</f>
        <v>10</v>
      </c>
      <c r="H68" s="63"/>
      <c r="I68" s="63"/>
      <c r="J68" s="63"/>
      <c r="K68" s="63">
        <v>72578.89800000003</v>
      </c>
      <c r="L68" s="63">
        <f>K68:K69/3300</f>
        <v>21.993605454545463</v>
      </c>
      <c r="M68" s="52">
        <f t="shared" si="0"/>
        <v>21.993605454545463</v>
      </c>
      <c r="N68" s="52" t="s">
        <v>211</v>
      </c>
      <c r="O68" s="46" t="s">
        <v>161</v>
      </c>
      <c r="P68" s="46" t="s">
        <v>171</v>
      </c>
      <c r="Q68" s="44" t="s">
        <v>160</v>
      </c>
      <c r="R68" s="45"/>
    </row>
    <row r="69" spans="1:18" hidden="1" x14ac:dyDescent="0.25">
      <c r="A69" s="42">
        <v>34</v>
      </c>
      <c r="B69" s="45" t="s">
        <v>76</v>
      </c>
      <c r="C69" s="46" t="s">
        <v>180</v>
      </c>
      <c r="D69" s="46">
        <v>14531641</v>
      </c>
      <c r="E69" s="46">
        <v>1</v>
      </c>
      <c r="F69" s="44" t="e">
        <f>INDEX('[1]Balance(Stock Control)'!$AL$4:$AL$2103,MATCH(C69,'[1]Balance(Stock Control)'!$F$4:$F$1048576,0))</f>
        <v>#N/A</v>
      </c>
      <c r="G69" s="44">
        <f>INDEX('[2]Balance(Stock Control)'!$AK$4:$AK$951,MATCH(C69,'[2]Balance(Stock Control)'!$E$4:$E$950,0))</f>
        <v>5</v>
      </c>
      <c r="H69" s="63"/>
      <c r="I69" s="63"/>
      <c r="J69" s="63"/>
      <c r="K69" s="63"/>
      <c r="L69" s="63">
        <v>85.932000000000002</v>
      </c>
      <c r="M69" s="52">
        <f t="shared" si="0"/>
        <v>85.932000000000002</v>
      </c>
      <c r="N69" s="52" t="s">
        <v>211</v>
      </c>
      <c r="O69" s="46" t="s">
        <v>174</v>
      </c>
      <c r="P69" s="46" t="s">
        <v>171</v>
      </c>
      <c r="Q69" s="44" t="s">
        <v>160</v>
      </c>
      <c r="R69" s="45"/>
    </row>
    <row r="70" spans="1:18" hidden="1" x14ac:dyDescent="0.25">
      <c r="A70" s="42">
        <v>35</v>
      </c>
      <c r="B70" s="45" t="s">
        <v>77</v>
      </c>
      <c r="C70" s="46">
        <v>14595820</v>
      </c>
      <c r="D70" s="46"/>
      <c r="E70" s="46">
        <v>1</v>
      </c>
      <c r="F70" s="44" t="e">
        <f>INDEX('[1]Balance(Stock Control)'!$AL$4:$AL$2103,MATCH(C70,'[1]Balance(Stock Control)'!$F$4:$F$1048576,0))</f>
        <v>#N/A</v>
      </c>
      <c r="G70" s="44">
        <f>INDEX('[2]Balance(Stock Control)'!$AK$4:$AK$951,MATCH(C70,'[2]Balance(Stock Control)'!$E$4:$E$950,0))</f>
        <v>9</v>
      </c>
      <c r="H70" s="63"/>
      <c r="I70" s="63"/>
      <c r="J70" s="63"/>
      <c r="K70" s="63"/>
      <c r="L70" s="63">
        <v>65.415809174311931</v>
      </c>
      <c r="M70" s="52">
        <f t="shared" si="0"/>
        <v>65.415809174311931</v>
      </c>
      <c r="N70" s="52" t="s">
        <v>211</v>
      </c>
      <c r="O70" s="46" t="s">
        <v>161</v>
      </c>
      <c r="P70" s="46" t="s">
        <v>171</v>
      </c>
      <c r="Q70" s="44" t="s">
        <v>160</v>
      </c>
      <c r="R70" s="45"/>
    </row>
    <row r="71" spans="1:18" hidden="1" x14ac:dyDescent="0.25">
      <c r="A71" s="42">
        <v>36</v>
      </c>
      <c r="B71" s="45" t="s">
        <v>77</v>
      </c>
      <c r="C71" s="46" t="s">
        <v>181</v>
      </c>
      <c r="D71" s="46">
        <v>14531638</v>
      </c>
      <c r="E71" s="46">
        <v>1</v>
      </c>
      <c r="F71" s="44" t="e">
        <f>INDEX('[1]Balance(Stock Control)'!$AL$4:$AL$2103,MATCH(C71,'[1]Balance(Stock Control)'!$F$4:$F$1048576,0))</f>
        <v>#N/A</v>
      </c>
      <c r="G71" s="44">
        <f>INDEX('[2]Balance(Stock Control)'!$AK$4:$AK$951,MATCH(C71,'[2]Balance(Stock Control)'!$E$4:$E$950,0))</f>
        <v>5</v>
      </c>
      <c r="H71" s="63"/>
      <c r="I71" s="63"/>
      <c r="J71" s="63"/>
      <c r="K71" s="63"/>
      <c r="L71" s="63">
        <v>26.565000000000005</v>
      </c>
      <c r="M71" s="52">
        <f t="shared" si="0"/>
        <v>26.565000000000005</v>
      </c>
      <c r="N71" s="52" t="s">
        <v>211</v>
      </c>
      <c r="O71" s="46" t="s">
        <v>174</v>
      </c>
      <c r="P71" s="46" t="s">
        <v>171</v>
      </c>
      <c r="Q71" s="44" t="s">
        <v>160</v>
      </c>
      <c r="R71" s="45"/>
    </row>
    <row r="72" spans="1:18" hidden="1" x14ac:dyDescent="0.25">
      <c r="A72" s="42">
        <v>37</v>
      </c>
      <c r="B72" s="45" t="s">
        <v>77</v>
      </c>
      <c r="C72" s="46">
        <v>14530485</v>
      </c>
      <c r="D72" s="46"/>
      <c r="E72" s="46">
        <v>1</v>
      </c>
      <c r="F72" s="44">
        <f>INDEX('[1]Balance(Stock Control)'!$AL$4:$AL$2103,MATCH(C72,'[1]Balance(Stock Control)'!$F$4:$F$1048576,0))</f>
        <v>2</v>
      </c>
      <c r="G72" s="44">
        <f>INDEX('[2]Balance(Stock Control)'!$AK$4:$AK$951,MATCH(C72,'[2]Balance(Stock Control)'!$E$4:$E$950,0))</f>
        <v>0</v>
      </c>
      <c r="H72" s="63"/>
      <c r="I72" s="63"/>
      <c r="J72" s="63"/>
      <c r="K72" s="63">
        <v>207.62</v>
      </c>
      <c r="L72" s="63">
        <f>K72*105%</f>
        <v>218.001</v>
      </c>
      <c r="M72" s="52">
        <f t="shared" si="0"/>
        <v>218.001</v>
      </c>
      <c r="N72" s="52" t="s">
        <v>211</v>
      </c>
      <c r="O72" s="46" t="s">
        <v>162</v>
      </c>
      <c r="P72" s="46" t="s">
        <v>171</v>
      </c>
      <c r="Q72" s="44" t="s">
        <v>160</v>
      </c>
      <c r="R72" s="45"/>
    </row>
    <row r="73" spans="1:18" x14ac:dyDescent="0.25">
      <c r="A73" s="42">
        <v>38</v>
      </c>
      <c r="B73" s="45" t="s">
        <v>78</v>
      </c>
      <c r="C73" s="46">
        <v>14636301</v>
      </c>
      <c r="D73" s="46">
        <v>14390065</v>
      </c>
      <c r="E73" s="46">
        <v>1</v>
      </c>
      <c r="F73" s="44">
        <f>INDEX('[1]Balance(Stock Control)'!$AL$4:$AL$2103,MATCH(C73,'[1]Balance(Stock Control)'!$F$4:$F$1048576,0))</f>
        <v>0</v>
      </c>
      <c r="G73" s="44">
        <f>INDEX('[2]Balance(Stock Control)'!$AK$4:$AK$951,MATCH(C73,'[2]Balance(Stock Control)'!$E$4:$E$950,0))</f>
        <v>0</v>
      </c>
      <c r="H73" s="63">
        <v>219.35483870967741</v>
      </c>
      <c r="I73" s="63"/>
      <c r="J73" s="63"/>
      <c r="K73" s="63"/>
      <c r="L73" s="63">
        <f>H73*110%</f>
        <v>241.29032258064518</v>
      </c>
      <c r="M73" s="52">
        <f t="shared" si="0"/>
        <v>241.29032258064518</v>
      </c>
      <c r="N73" s="52" t="s">
        <v>211</v>
      </c>
      <c r="O73" s="46" t="s">
        <v>182</v>
      </c>
      <c r="P73" s="46" t="s">
        <v>183</v>
      </c>
      <c r="Q73" s="44" t="s">
        <v>160</v>
      </c>
      <c r="R73" s="45"/>
    </row>
    <row r="74" spans="1:18" hidden="1" x14ac:dyDescent="0.25">
      <c r="A74" s="42">
        <v>39</v>
      </c>
      <c r="B74" s="45" t="s">
        <v>79</v>
      </c>
      <c r="C74" s="46">
        <v>60100000</v>
      </c>
      <c r="D74" s="46"/>
      <c r="E74" s="46">
        <v>0</v>
      </c>
      <c r="F74" s="44" t="e">
        <f>INDEX('[1]Balance(Stock Control)'!$AL$4:$AL$2103,MATCH(C74,'[1]Balance(Stock Control)'!$F$4:$F$1048576,0))</f>
        <v>#N/A</v>
      </c>
      <c r="G74" s="44">
        <f>INDEX('[2]Balance(Stock Control)'!$AK$4:$AK$951,MATCH(C74,'[2]Balance(Stock Control)'!$E$4:$E$950,0))</f>
        <v>0</v>
      </c>
      <c r="H74" s="63">
        <v>448.75</v>
      </c>
      <c r="I74" s="63"/>
      <c r="J74" s="63"/>
      <c r="K74" s="63"/>
      <c r="L74" s="63">
        <f>H74*110%</f>
        <v>493.62500000000006</v>
      </c>
      <c r="M74" s="52">
        <f t="shared" si="0"/>
        <v>0</v>
      </c>
      <c r="N74" s="31" t="s">
        <v>210</v>
      </c>
      <c r="O74" s="46" t="s">
        <v>184</v>
      </c>
      <c r="P74" s="46" t="s">
        <v>183</v>
      </c>
      <c r="Q74" s="44" t="s">
        <v>160</v>
      </c>
      <c r="R74" s="45"/>
    </row>
    <row r="75" spans="1:18" hidden="1" x14ac:dyDescent="0.25">
      <c r="A75" s="42">
        <v>40</v>
      </c>
      <c r="B75" s="45" t="s">
        <v>80</v>
      </c>
      <c r="C75" s="46">
        <v>14514871</v>
      </c>
      <c r="D75" s="46"/>
      <c r="E75" s="46">
        <v>1</v>
      </c>
      <c r="F75" s="44">
        <f>INDEX('[1]Balance(Stock Control)'!$AL$4:$AL$2103,MATCH(C75,'[1]Balance(Stock Control)'!$F$4:$F$1048576,0))</f>
        <v>4</v>
      </c>
      <c r="G75" s="44">
        <f>INDEX('[2]Balance(Stock Control)'!$AK$4:$AK$951,MATCH(C75,'[2]Balance(Stock Control)'!$E$4:$E$950,0))</f>
        <v>4</v>
      </c>
      <c r="H75" s="63"/>
      <c r="I75" s="63"/>
      <c r="J75" s="63"/>
      <c r="K75" s="63">
        <v>625183.11764999991</v>
      </c>
      <c r="L75" s="63">
        <f>K75/3300</f>
        <v>189.44942959090906</v>
      </c>
      <c r="M75" s="52">
        <f t="shared" si="0"/>
        <v>189.44942959090906</v>
      </c>
      <c r="N75" s="52" t="s">
        <v>211</v>
      </c>
      <c r="O75" s="46" t="s">
        <v>162</v>
      </c>
      <c r="P75" s="46" t="s">
        <v>171</v>
      </c>
      <c r="Q75" s="44" t="s">
        <v>160</v>
      </c>
      <c r="R75" s="45"/>
    </row>
    <row r="76" spans="1:18" hidden="1" x14ac:dyDescent="0.25">
      <c r="A76" s="42">
        <v>41</v>
      </c>
      <c r="B76" s="45" t="s">
        <v>81</v>
      </c>
      <c r="C76" s="46">
        <v>14647526</v>
      </c>
      <c r="D76" s="46"/>
      <c r="E76" s="46">
        <v>1</v>
      </c>
      <c r="F76" s="44" t="e">
        <f>INDEX('[1]Balance(Stock Control)'!$AL$4:$AL$2103,MATCH(C76,'[1]Balance(Stock Control)'!$F$4:$F$1048576,0))</f>
        <v>#N/A</v>
      </c>
      <c r="G76" s="44" t="e">
        <f>INDEX('[2]Balance(Stock Control)'!$AK$4:$AK$951,MATCH(C76,'[2]Balance(Stock Control)'!$E$4:$E$950,0))</f>
        <v>#N/A</v>
      </c>
      <c r="H76" s="63">
        <v>2681.7204301075267</v>
      </c>
      <c r="I76" s="63"/>
      <c r="J76" s="63"/>
      <c r="K76" s="63"/>
      <c r="L76" s="63">
        <f>H76*110%</f>
        <v>2949.8924731182797</v>
      </c>
      <c r="M76" s="52">
        <f t="shared" si="0"/>
        <v>2949.8924731182797</v>
      </c>
      <c r="N76" s="52" t="s">
        <v>211</v>
      </c>
      <c r="O76" s="46" t="s">
        <v>185</v>
      </c>
      <c r="P76" s="46" t="s">
        <v>183</v>
      </c>
      <c r="Q76" s="44" t="s">
        <v>160</v>
      </c>
      <c r="R76" s="45"/>
    </row>
    <row r="77" spans="1:18" hidden="1" x14ac:dyDescent="0.25">
      <c r="A77" s="42">
        <v>42</v>
      </c>
      <c r="B77" s="45" t="s">
        <v>82</v>
      </c>
      <c r="C77" s="46">
        <v>14570110</v>
      </c>
      <c r="D77" s="46"/>
      <c r="E77" s="46">
        <v>2</v>
      </c>
      <c r="F77" s="44" t="e">
        <f>INDEX('[1]Balance(Stock Control)'!$AL$4:$AL$2103,MATCH(C77,'[1]Balance(Stock Control)'!$F$4:$F$1048576,0))</f>
        <v>#N/A</v>
      </c>
      <c r="G77" s="44" t="e">
        <f>INDEX('[2]Balance(Stock Control)'!$AK$4:$AK$951,MATCH(C77,'[2]Balance(Stock Control)'!$E$4:$E$950,0))</f>
        <v>#N/A</v>
      </c>
      <c r="H77" s="63">
        <v>1792</v>
      </c>
      <c r="I77" s="63"/>
      <c r="J77" s="63"/>
      <c r="K77" s="63"/>
      <c r="L77" s="63">
        <f>H77*110%</f>
        <v>1971.2000000000003</v>
      </c>
      <c r="M77" s="52">
        <f t="shared" si="0"/>
        <v>3942.4000000000005</v>
      </c>
      <c r="N77" s="52" t="s">
        <v>211</v>
      </c>
      <c r="O77" s="46" t="s">
        <v>186</v>
      </c>
      <c r="P77" s="46" t="s">
        <v>183</v>
      </c>
      <c r="Q77" s="44" t="s">
        <v>160</v>
      </c>
      <c r="R77" s="45"/>
    </row>
    <row r="78" spans="1:18" hidden="1" x14ac:dyDescent="0.25">
      <c r="A78" s="42">
        <v>43</v>
      </c>
      <c r="B78" s="45" t="s">
        <v>83</v>
      </c>
      <c r="C78" s="46">
        <v>14532543</v>
      </c>
      <c r="D78" s="46"/>
      <c r="E78" s="46">
        <v>0</v>
      </c>
      <c r="F78" s="44">
        <f>INDEX('[1]Balance(Stock Control)'!$AL$4:$AL$2103,MATCH(C78,'[1]Balance(Stock Control)'!$F$4:$F$1048576,0))</f>
        <v>2</v>
      </c>
      <c r="G78" s="44" t="e">
        <f>INDEX('[2]Balance(Stock Control)'!$AK$4:$AK$951,MATCH(C78,'[2]Balance(Stock Control)'!$E$4:$E$950,0))</f>
        <v>#N/A</v>
      </c>
      <c r="H78" s="63"/>
      <c r="I78" s="63"/>
      <c r="J78" s="63"/>
      <c r="K78" s="63">
        <v>29500</v>
      </c>
      <c r="L78" s="63">
        <f>K78/3300</f>
        <v>8.9393939393939394</v>
      </c>
      <c r="M78" s="52">
        <f t="shared" si="0"/>
        <v>0</v>
      </c>
      <c r="N78" s="31" t="s">
        <v>210</v>
      </c>
      <c r="O78" s="46" t="s">
        <v>162</v>
      </c>
      <c r="P78" s="46" t="s">
        <v>171</v>
      </c>
      <c r="Q78" s="44" t="s">
        <v>160</v>
      </c>
      <c r="R78" s="45"/>
    </row>
    <row r="79" spans="1:18" hidden="1" x14ac:dyDescent="0.25">
      <c r="A79" s="42">
        <v>44</v>
      </c>
      <c r="B79" s="45" t="s">
        <v>84</v>
      </c>
      <c r="C79" s="46">
        <v>14533880</v>
      </c>
      <c r="D79" s="46"/>
      <c r="E79" s="46">
        <v>0</v>
      </c>
      <c r="F79" s="44" t="e">
        <f>INDEX('[1]Balance(Stock Control)'!$AL$4:$AL$2103,MATCH(C79,'[1]Balance(Stock Control)'!$F$4:$F$1048576,0))</f>
        <v>#N/A</v>
      </c>
      <c r="G79" s="44" t="e">
        <f>INDEX('[2]Balance(Stock Control)'!$AK$4:$AK$951,MATCH(C79,'[2]Balance(Stock Control)'!$E$4:$E$950,0))</f>
        <v>#N/A</v>
      </c>
      <c r="H79" s="63">
        <v>5.7450000000000001</v>
      </c>
      <c r="I79" s="63"/>
      <c r="J79" s="63"/>
      <c r="K79" s="63"/>
      <c r="L79" s="63">
        <f t="shared" ref="L79:L80" si="5">H79*110%</f>
        <v>6.3195000000000006</v>
      </c>
      <c r="M79" s="52">
        <f t="shared" si="0"/>
        <v>0</v>
      </c>
      <c r="N79" s="31" t="s">
        <v>210</v>
      </c>
      <c r="O79" s="46" t="s">
        <v>186</v>
      </c>
      <c r="P79" s="46" t="s">
        <v>183</v>
      </c>
      <c r="Q79" s="44" t="s">
        <v>160</v>
      </c>
      <c r="R79" s="45"/>
    </row>
    <row r="80" spans="1:18" hidden="1" x14ac:dyDescent="0.25">
      <c r="A80" s="42">
        <v>45</v>
      </c>
      <c r="B80" s="45" t="s">
        <v>85</v>
      </c>
      <c r="C80" s="46">
        <v>14532373</v>
      </c>
      <c r="D80" s="46"/>
      <c r="E80" s="46">
        <v>100</v>
      </c>
      <c r="F80" s="44" t="e">
        <f>INDEX('[1]Balance(Stock Control)'!$AL$4:$AL$2103,MATCH(C80,'[1]Balance(Stock Control)'!$F$4:$F$1048576,0))</f>
        <v>#N/A</v>
      </c>
      <c r="G80" s="44" t="e">
        <f>INDEX('[2]Balance(Stock Control)'!$AK$4:$AK$951,MATCH(C80,'[2]Balance(Stock Control)'!$E$4:$E$950,0))</f>
        <v>#N/A</v>
      </c>
      <c r="H80" s="63">
        <v>40.800000000000004</v>
      </c>
      <c r="I80" s="63"/>
      <c r="J80" s="63"/>
      <c r="K80" s="63"/>
      <c r="L80" s="63">
        <f t="shared" si="5"/>
        <v>44.88000000000001</v>
      </c>
      <c r="M80" s="52">
        <f t="shared" si="0"/>
        <v>4488.0000000000009</v>
      </c>
      <c r="N80" s="52" t="s">
        <v>211</v>
      </c>
      <c r="O80" s="46" t="s">
        <v>186</v>
      </c>
      <c r="P80" s="46" t="s">
        <v>183</v>
      </c>
      <c r="Q80" s="44" t="s">
        <v>160</v>
      </c>
      <c r="R80" s="45"/>
    </row>
    <row r="81" spans="1:18" hidden="1" x14ac:dyDescent="0.25">
      <c r="A81" s="42">
        <v>46</v>
      </c>
      <c r="B81" s="45" t="s">
        <v>86</v>
      </c>
      <c r="C81" s="46">
        <v>14880552</v>
      </c>
      <c r="D81" s="46"/>
      <c r="E81" s="46">
        <v>400</v>
      </c>
      <c r="F81" s="44">
        <f>INDEX('[1]Balance(Stock Control)'!$AL$4:$AL$2103,MATCH(C81,'[1]Balance(Stock Control)'!$F$4:$F$1048576,0))</f>
        <v>0</v>
      </c>
      <c r="G81" s="44" t="e">
        <f>INDEX('[2]Balance(Stock Control)'!$AK$4:$AK$951,MATCH(C81,'[2]Balance(Stock Control)'!$E$4:$E$950,0))</f>
        <v>#N/A</v>
      </c>
      <c r="H81" s="63"/>
      <c r="I81" s="69">
        <v>4000</v>
      </c>
      <c r="J81" s="69">
        <f>I81/3300</f>
        <v>1.2121212121212122</v>
      </c>
      <c r="K81" s="70"/>
      <c r="L81" s="69">
        <f>J81*110%</f>
        <v>1.3333333333333335</v>
      </c>
      <c r="M81" s="68">
        <f>SUM(L81*E82)</f>
        <v>533.33333333333337</v>
      </c>
      <c r="N81" s="52" t="s">
        <v>211</v>
      </c>
      <c r="O81" s="64" t="s">
        <v>172</v>
      </c>
      <c r="P81" s="64" t="s">
        <v>172</v>
      </c>
      <c r="Q81" s="44" t="s">
        <v>160</v>
      </c>
      <c r="R81" s="45"/>
    </row>
    <row r="82" spans="1:18" hidden="1" x14ac:dyDescent="0.25">
      <c r="A82" s="42">
        <v>47</v>
      </c>
      <c r="B82" s="45" t="s">
        <v>87</v>
      </c>
      <c r="C82" s="46">
        <v>14663702</v>
      </c>
      <c r="D82" s="46"/>
      <c r="E82" s="46">
        <v>400</v>
      </c>
      <c r="F82" s="44">
        <f>INDEX('[1]Balance(Stock Control)'!$AL$4:$AL$2103,MATCH(C82,'[1]Balance(Stock Control)'!$F$4:$F$1048576,0))</f>
        <v>0</v>
      </c>
      <c r="G82" s="44" t="e">
        <f>INDEX('[2]Balance(Stock Control)'!$AK$4:$AK$951,MATCH(C82,'[2]Balance(Stock Control)'!$E$4:$E$950,0))</f>
        <v>#N/A</v>
      </c>
      <c r="H82" s="63"/>
      <c r="I82" s="69"/>
      <c r="J82" s="69"/>
      <c r="K82" s="70"/>
      <c r="L82" s="69"/>
      <c r="M82" s="68"/>
      <c r="N82" s="52" t="s">
        <v>211</v>
      </c>
      <c r="O82" s="64" t="s">
        <v>172</v>
      </c>
      <c r="P82" s="64" t="s">
        <v>172</v>
      </c>
      <c r="Q82" s="44" t="s">
        <v>160</v>
      </c>
      <c r="R82" s="45"/>
    </row>
    <row r="83" spans="1:18" hidden="1" x14ac:dyDescent="0.25">
      <c r="A83" s="42">
        <v>48</v>
      </c>
      <c r="B83" s="45" t="s">
        <v>88</v>
      </c>
      <c r="C83" s="46">
        <v>14570780</v>
      </c>
      <c r="D83" s="46"/>
      <c r="E83" s="46">
        <v>4</v>
      </c>
      <c r="F83" s="44" t="e">
        <f>INDEX('[1]Balance(Stock Control)'!$AL$4:$AL$2103,MATCH(C83,'[1]Balance(Stock Control)'!$F$4:$F$1048576,0))</f>
        <v>#N/A</v>
      </c>
      <c r="G83" s="44" t="e">
        <f>INDEX('[2]Balance(Stock Control)'!$AK$4:$AK$951,MATCH(C83,'[2]Balance(Stock Control)'!$E$4:$E$950,0))</f>
        <v>#N/A</v>
      </c>
      <c r="H83" s="63"/>
      <c r="I83" s="65"/>
      <c r="J83" s="65">
        <v>91.2</v>
      </c>
      <c r="K83" s="65">
        <f>J83*110%</f>
        <v>100.32000000000001</v>
      </c>
      <c r="L83" s="65">
        <f>K83*110%</f>
        <v>110.35200000000002</v>
      </c>
      <c r="M83" s="52">
        <f t="shared" si="0"/>
        <v>441.40800000000007</v>
      </c>
      <c r="N83" s="52" t="s">
        <v>211</v>
      </c>
      <c r="O83" s="64" t="s">
        <v>172</v>
      </c>
      <c r="P83" s="46" t="s">
        <v>183</v>
      </c>
      <c r="Q83" s="44" t="s">
        <v>160</v>
      </c>
      <c r="R83" s="45"/>
    </row>
    <row r="84" spans="1:18" hidden="1" x14ac:dyDescent="0.25">
      <c r="A84" s="42">
        <v>49</v>
      </c>
      <c r="B84" s="45" t="s">
        <v>89</v>
      </c>
      <c r="C84" s="46">
        <v>990518</v>
      </c>
      <c r="D84" s="46"/>
      <c r="E84" s="46">
        <v>16</v>
      </c>
      <c r="F84" s="44" t="e">
        <f>INDEX('[1]Balance(Stock Control)'!$AL$4:$AL$2103,MATCH(C84,'[1]Balance(Stock Control)'!$F$4:$F$1048576,0))</f>
        <v>#N/A</v>
      </c>
      <c r="G84" s="44" t="e">
        <f>INDEX('[2]Balance(Stock Control)'!$AK$4:$AK$951,MATCH(C84,'[2]Balance(Stock Control)'!$E$4:$E$950,0))</f>
        <v>#N/A</v>
      </c>
      <c r="H84" s="63">
        <v>91.199999999999989</v>
      </c>
      <c r="I84" s="63"/>
      <c r="J84" s="63"/>
      <c r="K84" s="63"/>
      <c r="L84" s="63">
        <f t="shared" ref="L84:L89" si="6">H84*110%</f>
        <v>100.32</v>
      </c>
      <c r="M84" s="52">
        <f t="shared" si="0"/>
        <v>1605.12</v>
      </c>
      <c r="N84" s="52" t="s">
        <v>211</v>
      </c>
      <c r="O84" s="46" t="s">
        <v>186</v>
      </c>
      <c r="P84" s="46" t="s">
        <v>183</v>
      </c>
      <c r="Q84" s="44" t="s">
        <v>160</v>
      </c>
      <c r="R84" s="45"/>
    </row>
    <row r="85" spans="1:18" hidden="1" x14ac:dyDescent="0.25">
      <c r="A85" s="42">
        <v>50</v>
      </c>
      <c r="B85" s="45" t="s">
        <v>90</v>
      </c>
      <c r="C85" s="46">
        <v>14722571</v>
      </c>
      <c r="D85" s="46"/>
      <c r="E85" s="46">
        <v>2</v>
      </c>
      <c r="F85" s="44" t="e">
        <f>INDEX('[1]Balance(Stock Control)'!$AL$4:$AL$2103,MATCH(C85,'[1]Balance(Stock Control)'!$F$4:$F$1048576,0))</f>
        <v>#N/A</v>
      </c>
      <c r="G85" s="44" t="e">
        <f>INDEX('[2]Balance(Stock Control)'!$AK$4:$AK$951,MATCH(C85,'[2]Balance(Stock Control)'!$E$4:$E$950,0))</f>
        <v>#N/A</v>
      </c>
      <c r="H85" s="63">
        <v>372.8</v>
      </c>
      <c r="I85" s="63"/>
      <c r="J85" s="63"/>
      <c r="K85" s="63"/>
      <c r="L85" s="63">
        <f t="shared" si="6"/>
        <v>410.08000000000004</v>
      </c>
      <c r="M85" s="52">
        <f t="shared" si="0"/>
        <v>820.16000000000008</v>
      </c>
      <c r="N85" s="52" t="s">
        <v>211</v>
      </c>
      <c r="O85" s="46" t="s">
        <v>186</v>
      </c>
      <c r="P85" s="46" t="s">
        <v>183</v>
      </c>
      <c r="Q85" s="44" t="s">
        <v>160</v>
      </c>
      <c r="R85" s="45"/>
    </row>
    <row r="86" spans="1:18" hidden="1" x14ac:dyDescent="0.25">
      <c r="A86" s="42">
        <v>51</v>
      </c>
      <c r="B86" s="45" t="s">
        <v>91</v>
      </c>
      <c r="C86" s="46" t="s">
        <v>92</v>
      </c>
      <c r="D86" s="46"/>
      <c r="E86" s="46">
        <v>2</v>
      </c>
      <c r="F86" s="44">
        <f>INDEX('[1]Balance(Stock Control)'!$AL$4:$AL$2103,MATCH(C86,'[1]Balance(Stock Control)'!$F$4:$F$1048576,0))</f>
        <v>0</v>
      </c>
      <c r="G86" s="44">
        <f>INDEX('[2]Balance(Stock Control)'!$AK$4:$AK$951,MATCH(C86,'[2]Balance(Stock Control)'!$E$4:$E$950,0))</f>
        <v>8</v>
      </c>
      <c r="H86" s="63"/>
      <c r="I86" s="63"/>
      <c r="J86" s="63"/>
      <c r="K86" s="63"/>
      <c r="L86" s="63">
        <v>20.212500000000006</v>
      </c>
      <c r="M86" s="52">
        <f t="shared" si="0"/>
        <v>40.425000000000011</v>
      </c>
      <c r="N86" s="52" t="s">
        <v>211</v>
      </c>
      <c r="O86" s="46" t="s">
        <v>161</v>
      </c>
      <c r="P86" s="46" t="s">
        <v>171</v>
      </c>
      <c r="Q86" s="44" t="s">
        <v>160</v>
      </c>
      <c r="R86" s="45"/>
    </row>
    <row r="87" spans="1:18" hidden="1" x14ac:dyDescent="0.25">
      <c r="A87" s="42">
        <v>52</v>
      </c>
      <c r="B87" s="45" t="s">
        <v>93</v>
      </c>
      <c r="C87" s="46">
        <v>14545576</v>
      </c>
      <c r="D87" s="46"/>
      <c r="E87" s="46">
        <v>4</v>
      </c>
      <c r="F87" s="44">
        <f>INDEX('[1]Balance(Stock Control)'!$AL$4:$AL$2103,MATCH(C87,'[1]Balance(Stock Control)'!$F$4:$F$1048576,0))</f>
        <v>0</v>
      </c>
      <c r="G87" s="44" t="e">
        <f>INDEX('[2]Balance(Stock Control)'!$AK$4:$AK$951,MATCH(C87,'[2]Balance(Stock Control)'!$E$4:$E$950,0))</f>
        <v>#N/A</v>
      </c>
      <c r="H87" s="63">
        <v>68.8</v>
      </c>
      <c r="I87" s="63"/>
      <c r="J87" s="63"/>
      <c r="K87" s="63"/>
      <c r="L87" s="63">
        <f t="shared" si="6"/>
        <v>75.680000000000007</v>
      </c>
      <c r="M87" s="52">
        <f t="shared" si="0"/>
        <v>302.72000000000003</v>
      </c>
      <c r="N87" s="52" t="s">
        <v>211</v>
      </c>
      <c r="O87" s="46" t="s">
        <v>186</v>
      </c>
      <c r="P87" s="46" t="s">
        <v>183</v>
      </c>
      <c r="Q87" s="44" t="s">
        <v>160</v>
      </c>
      <c r="R87" s="45"/>
    </row>
    <row r="88" spans="1:18" hidden="1" x14ac:dyDescent="0.25">
      <c r="A88" s="42">
        <v>53</v>
      </c>
      <c r="B88" s="45" t="s">
        <v>94</v>
      </c>
      <c r="C88" s="46">
        <v>990520</v>
      </c>
      <c r="D88" s="46"/>
      <c r="E88" s="46">
        <v>4</v>
      </c>
      <c r="F88" s="44" t="e">
        <f>INDEX('[1]Balance(Stock Control)'!$AL$4:$AL$2103,MATCH(C88,'[1]Balance(Stock Control)'!$F$4:$F$1048576,0))</f>
        <v>#N/A</v>
      </c>
      <c r="G88" s="44" t="e">
        <f>INDEX('[2]Balance(Stock Control)'!$AK$4:$AK$951,MATCH(C88,'[2]Balance(Stock Control)'!$E$4:$E$950,0))</f>
        <v>#N/A</v>
      </c>
      <c r="H88" s="63"/>
      <c r="I88" s="63">
        <v>5000</v>
      </c>
      <c r="J88" s="63">
        <f>I88/3300</f>
        <v>1.5151515151515151</v>
      </c>
      <c r="K88" s="63"/>
      <c r="L88" s="63">
        <f>J88*110%</f>
        <v>1.6666666666666667</v>
      </c>
      <c r="M88" s="52">
        <f t="shared" si="0"/>
        <v>6.666666666666667</v>
      </c>
      <c r="N88" s="52" t="s">
        <v>211</v>
      </c>
      <c r="O88" s="46" t="s">
        <v>172</v>
      </c>
      <c r="P88" s="46" t="s">
        <v>172</v>
      </c>
      <c r="Q88" s="44" t="s">
        <v>160</v>
      </c>
      <c r="R88" s="45"/>
    </row>
    <row r="89" spans="1:18" hidden="1" x14ac:dyDescent="0.25">
      <c r="A89" s="42">
        <v>54</v>
      </c>
      <c r="B89" s="45" t="s">
        <v>93</v>
      </c>
      <c r="C89" s="46">
        <v>14566801</v>
      </c>
      <c r="D89" s="46"/>
      <c r="E89" s="46">
        <v>18</v>
      </c>
      <c r="F89" s="44">
        <f>INDEX('[1]Balance(Stock Control)'!$AL$4:$AL$2103,MATCH(C89,'[1]Balance(Stock Control)'!$F$4:$F$1048576,0))</f>
        <v>0</v>
      </c>
      <c r="G89" s="44" t="e">
        <f>INDEX('[2]Balance(Stock Control)'!$AK$4:$AK$951,MATCH(C89,'[2]Balance(Stock Control)'!$E$4:$E$950,0))</f>
        <v>#N/A</v>
      </c>
      <c r="H89" s="54">
        <v>118.4</v>
      </c>
      <c r="I89" s="63"/>
      <c r="J89" s="63"/>
      <c r="K89" s="63"/>
      <c r="L89" s="63">
        <f t="shared" si="6"/>
        <v>130.24</v>
      </c>
      <c r="M89" s="52">
        <f t="shared" si="0"/>
        <v>2344.3200000000002</v>
      </c>
      <c r="N89" s="52" t="s">
        <v>211</v>
      </c>
      <c r="O89" s="46" t="s">
        <v>186</v>
      </c>
      <c r="P89" s="46" t="s">
        <v>183</v>
      </c>
      <c r="Q89" s="44" t="s">
        <v>160</v>
      </c>
      <c r="R89" s="45"/>
    </row>
    <row r="90" spans="1:18" hidden="1" x14ac:dyDescent="0.25">
      <c r="A90" s="42">
        <v>55</v>
      </c>
      <c r="B90" s="45" t="s">
        <v>89</v>
      </c>
      <c r="C90" s="46">
        <v>997477</v>
      </c>
      <c r="D90" s="46"/>
      <c r="E90" s="46">
        <v>72</v>
      </c>
      <c r="F90" s="44">
        <f>INDEX('[1]Balance(Stock Control)'!$AL$4:$AL$2103,MATCH(C90,'[1]Balance(Stock Control)'!$F$4:$F$1048576,0))</f>
        <v>0</v>
      </c>
      <c r="G90" s="44" t="e">
        <f>INDEX('[2]Balance(Stock Control)'!$AK$4:$AK$951,MATCH(C90,'[2]Balance(Stock Control)'!$E$4:$E$950,0))</f>
        <v>#N/A</v>
      </c>
      <c r="H90" s="63"/>
      <c r="I90" s="63">
        <v>5000</v>
      </c>
      <c r="J90" s="63">
        <f>I90/3300</f>
        <v>1.5151515151515151</v>
      </c>
      <c r="K90" s="63"/>
      <c r="L90" s="63">
        <f t="shared" ref="L90:L91" si="7">J90*110%</f>
        <v>1.6666666666666667</v>
      </c>
      <c r="M90" s="52">
        <f t="shared" si="0"/>
        <v>120</v>
      </c>
      <c r="N90" s="52" t="s">
        <v>211</v>
      </c>
      <c r="O90" s="46" t="s">
        <v>172</v>
      </c>
      <c r="P90" s="46" t="s">
        <v>172</v>
      </c>
      <c r="Q90" s="44" t="s">
        <v>160</v>
      </c>
      <c r="R90" s="45"/>
    </row>
    <row r="91" spans="1:18" hidden="1" x14ac:dyDescent="0.25">
      <c r="A91" s="42">
        <v>56</v>
      </c>
      <c r="B91" s="45" t="s">
        <v>89</v>
      </c>
      <c r="C91" s="46">
        <v>60110356</v>
      </c>
      <c r="D91" s="46"/>
      <c r="E91" s="46">
        <v>0</v>
      </c>
      <c r="F91" s="44" t="e">
        <f>INDEX('[1]Balance(Stock Control)'!$AL$4:$AL$2103,MATCH(C91,'[1]Balance(Stock Control)'!$F$4:$F$1048576,0))</f>
        <v>#N/A</v>
      </c>
      <c r="G91" s="44" t="e">
        <f>INDEX('[2]Balance(Stock Control)'!$AK$4:$AK$951,MATCH(C91,'[2]Balance(Stock Control)'!$E$4:$E$950,0))</f>
        <v>#N/A</v>
      </c>
      <c r="H91" s="63"/>
      <c r="I91" s="63">
        <v>3500</v>
      </c>
      <c r="J91" s="63">
        <f>I91/3300</f>
        <v>1.0606060606060606</v>
      </c>
      <c r="K91" s="63"/>
      <c r="L91" s="63">
        <f t="shared" si="7"/>
        <v>1.1666666666666667</v>
      </c>
      <c r="M91" s="52">
        <f t="shared" si="0"/>
        <v>0</v>
      </c>
      <c r="N91" s="31" t="s">
        <v>210</v>
      </c>
      <c r="O91" s="46" t="s">
        <v>172</v>
      </c>
      <c r="P91" s="46" t="s">
        <v>172</v>
      </c>
      <c r="Q91" s="44" t="s">
        <v>160</v>
      </c>
      <c r="R91" s="45"/>
    </row>
    <row r="92" spans="1:18" hidden="1" x14ac:dyDescent="0.25">
      <c r="A92" s="42">
        <v>57</v>
      </c>
      <c r="B92" s="45" t="s">
        <v>95</v>
      </c>
      <c r="C92" s="46">
        <v>14881276</v>
      </c>
      <c r="D92" s="46"/>
      <c r="E92" s="46">
        <v>1</v>
      </c>
      <c r="F92" s="44">
        <f>INDEX('[1]Balance(Stock Control)'!$AL$4:$AL$2103,MATCH(C92,'[1]Balance(Stock Control)'!$F$4:$F$1048576,0))</f>
        <v>0</v>
      </c>
      <c r="G92" s="44">
        <f>INDEX('[2]Balance(Stock Control)'!$AK$4:$AK$951,MATCH(C92,'[2]Balance(Stock Control)'!$E$4:$E$950,0))</f>
        <v>14</v>
      </c>
      <c r="H92" s="63"/>
      <c r="I92" s="63"/>
      <c r="J92" s="63"/>
      <c r="K92" s="63"/>
      <c r="L92" s="63">
        <v>18.403000000000002</v>
      </c>
      <c r="M92" s="52">
        <f t="shared" si="0"/>
        <v>18.403000000000002</v>
      </c>
      <c r="N92" s="52" t="s">
        <v>211</v>
      </c>
      <c r="O92" s="46" t="s">
        <v>161</v>
      </c>
      <c r="P92" s="46" t="s">
        <v>171</v>
      </c>
      <c r="Q92" s="44" t="s">
        <v>160</v>
      </c>
      <c r="R92" s="45"/>
    </row>
    <row r="93" spans="1:18" hidden="1" x14ac:dyDescent="0.25">
      <c r="A93" s="42">
        <v>58</v>
      </c>
      <c r="B93" s="45" t="s">
        <v>96</v>
      </c>
      <c r="C93" s="46" t="s">
        <v>187</v>
      </c>
      <c r="D93" s="46">
        <v>15082742</v>
      </c>
      <c r="E93" s="46">
        <v>1</v>
      </c>
      <c r="F93" s="44" t="e">
        <f>INDEX('[1]Balance(Stock Control)'!$AL$4:$AL$2103,MATCH(C93,'[1]Balance(Stock Control)'!$F$4:$F$1048576,0))</f>
        <v>#N/A</v>
      </c>
      <c r="G93" s="44" t="e">
        <f>INDEX('[2]Balance(Stock Control)'!$AK$4:$AK$951,MATCH(C93,'[2]Balance(Stock Control)'!$E$4:$E$950,0))</f>
        <v>#N/A</v>
      </c>
      <c r="H93" s="63"/>
      <c r="I93" s="63"/>
      <c r="J93" s="63"/>
      <c r="K93" s="63"/>
      <c r="L93" s="63">
        <v>292.60000000000008</v>
      </c>
      <c r="M93" s="52">
        <f t="shared" si="0"/>
        <v>292.60000000000008</v>
      </c>
      <c r="N93" s="52" t="s">
        <v>211</v>
      </c>
      <c r="O93" s="46" t="s">
        <v>188</v>
      </c>
      <c r="P93" s="46" t="s">
        <v>171</v>
      </c>
      <c r="Q93" s="44" t="s">
        <v>160</v>
      </c>
      <c r="R93" s="45"/>
    </row>
    <row r="94" spans="1:18" hidden="1" x14ac:dyDescent="0.25">
      <c r="A94" s="42">
        <v>59</v>
      </c>
      <c r="B94" s="45" t="s">
        <v>97</v>
      </c>
      <c r="C94" s="46">
        <v>14602245</v>
      </c>
      <c r="D94" s="46"/>
      <c r="E94" s="46">
        <v>1</v>
      </c>
      <c r="F94" s="44" t="e">
        <f>INDEX('[1]Balance(Stock Control)'!$AL$4:$AL$2103,MATCH(C94,'[1]Balance(Stock Control)'!$F$4:$F$1048576,0))</f>
        <v>#N/A</v>
      </c>
      <c r="G94" s="44" t="e">
        <f>INDEX('[2]Balance(Stock Control)'!$AK$4:$AK$951,MATCH(C94,'[2]Balance(Stock Control)'!$E$4:$E$950,0))</f>
        <v>#N/A</v>
      </c>
      <c r="H94" s="63"/>
      <c r="I94" s="63">
        <v>270000</v>
      </c>
      <c r="J94" s="63">
        <f t="shared" ref="J94:J95" si="8">I94/3300</f>
        <v>81.818181818181813</v>
      </c>
      <c r="K94" s="63"/>
      <c r="L94" s="63">
        <f t="shared" ref="L94:L95" si="9">J94*110%</f>
        <v>90</v>
      </c>
      <c r="M94" s="52">
        <f t="shared" si="0"/>
        <v>90</v>
      </c>
      <c r="N94" s="52" t="s">
        <v>211</v>
      </c>
      <c r="O94" s="46" t="s">
        <v>172</v>
      </c>
      <c r="P94" s="46" t="s">
        <v>172</v>
      </c>
      <c r="Q94" s="44" t="s">
        <v>160</v>
      </c>
      <c r="R94" s="45"/>
    </row>
    <row r="95" spans="1:18" hidden="1" x14ac:dyDescent="0.25">
      <c r="A95" s="42">
        <v>60</v>
      </c>
      <c r="B95" s="45" t="s">
        <v>57</v>
      </c>
      <c r="C95" s="46">
        <v>14600017</v>
      </c>
      <c r="D95" s="46"/>
      <c r="E95" s="46">
        <v>1</v>
      </c>
      <c r="F95" s="44">
        <f>INDEX('[1]Balance(Stock Control)'!$AL$4:$AL$2103,MATCH(C95,'[1]Balance(Stock Control)'!$F$4:$F$1048576,0))</f>
        <v>0</v>
      </c>
      <c r="G95" s="44">
        <f>INDEX('[2]Balance(Stock Control)'!$AK$4:$AK$951,MATCH(C95,'[2]Balance(Stock Control)'!$E$4:$E$950,0))</f>
        <v>0</v>
      </c>
      <c r="H95" s="63"/>
      <c r="I95" s="63">
        <v>150000</v>
      </c>
      <c r="J95" s="63">
        <f t="shared" si="8"/>
        <v>45.454545454545453</v>
      </c>
      <c r="K95" s="63"/>
      <c r="L95" s="63">
        <f t="shared" si="9"/>
        <v>50</v>
      </c>
      <c r="M95" s="52">
        <f t="shared" si="0"/>
        <v>50</v>
      </c>
      <c r="N95" s="52" t="s">
        <v>211</v>
      </c>
      <c r="O95" s="46" t="s">
        <v>172</v>
      </c>
      <c r="P95" s="46" t="s">
        <v>172</v>
      </c>
      <c r="Q95" s="44" t="s">
        <v>160</v>
      </c>
      <c r="R95" s="45"/>
    </row>
    <row r="96" spans="1:18" hidden="1" x14ac:dyDescent="0.25">
      <c r="A96" s="42">
        <v>61</v>
      </c>
      <c r="B96" s="45" t="s">
        <v>57</v>
      </c>
      <c r="C96" s="46">
        <v>14600016</v>
      </c>
      <c r="D96" s="46"/>
      <c r="E96" s="46">
        <v>1</v>
      </c>
      <c r="F96" s="44">
        <f>INDEX('[1]Balance(Stock Control)'!$AL$4:$AL$2103,MATCH(C96,'[1]Balance(Stock Control)'!$F$4:$F$1048576,0))</f>
        <v>2</v>
      </c>
      <c r="G96" s="44">
        <f>INDEX('[2]Balance(Stock Control)'!$AK$4:$AK$951,MATCH(C96,'[2]Balance(Stock Control)'!$E$4:$E$950,0))</f>
        <v>1</v>
      </c>
      <c r="H96" s="63"/>
      <c r="I96" s="63"/>
      <c r="J96" s="63"/>
      <c r="K96" s="63">
        <v>366600</v>
      </c>
      <c r="L96" s="63">
        <f>K96/3300</f>
        <v>111.09090909090909</v>
      </c>
      <c r="M96" s="52">
        <f t="shared" si="0"/>
        <v>111.09090909090909</v>
      </c>
      <c r="N96" s="52" t="s">
        <v>211</v>
      </c>
      <c r="O96" s="46" t="s">
        <v>162</v>
      </c>
      <c r="P96" s="46" t="s">
        <v>171</v>
      </c>
      <c r="Q96" s="44" t="s">
        <v>160</v>
      </c>
      <c r="R96" s="45"/>
    </row>
    <row r="97" spans="1:18" hidden="1" x14ac:dyDescent="0.25">
      <c r="A97" s="42">
        <v>62</v>
      </c>
      <c r="B97" s="45" t="s">
        <v>57</v>
      </c>
      <c r="C97" s="46">
        <v>14599908</v>
      </c>
      <c r="D97" s="46">
        <v>14620392</v>
      </c>
      <c r="E97" s="46">
        <v>1</v>
      </c>
      <c r="F97" s="44">
        <f>INDEX('[1]Balance(Stock Control)'!$AL$4:$AL$2103,MATCH(C97,'[1]Balance(Stock Control)'!$F$4:$F$1048576,0))</f>
        <v>1</v>
      </c>
      <c r="G97" s="44">
        <f>INDEX('[2]Balance(Stock Control)'!$AK$4:$AK$951,MATCH(C97,'[2]Balance(Stock Control)'!$E$4:$E$950,0))</f>
        <v>2</v>
      </c>
      <c r="H97" s="63"/>
      <c r="I97" s="63"/>
      <c r="J97" s="63"/>
      <c r="K97" s="63">
        <v>175670</v>
      </c>
      <c r="L97" s="63">
        <f>K97/3300</f>
        <v>53.233333333333334</v>
      </c>
      <c r="M97" s="52">
        <f t="shared" si="0"/>
        <v>53.233333333333334</v>
      </c>
      <c r="N97" s="52" t="s">
        <v>211</v>
      </c>
      <c r="O97" s="46" t="s">
        <v>162</v>
      </c>
      <c r="P97" s="46" t="s">
        <v>171</v>
      </c>
      <c r="Q97" s="44" t="s">
        <v>160</v>
      </c>
      <c r="R97" s="45"/>
    </row>
    <row r="98" spans="1:18" hidden="1" x14ac:dyDescent="0.25">
      <c r="A98" s="42">
        <v>63</v>
      </c>
      <c r="B98" s="45" t="s">
        <v>21</v>
      </c>
      <c r="C98" s="46">
        <v>14503269</v>
      </c>
      <c r="D98" s="46"/>
      <c r="E98" s="46">
        <v>1</v>
      </c>
      <c r="F98" s="44">
        <f>INDEX('[1]Balance(Stock Control)'!$AL$4:$AL$2103,MATCH(C98,'[1]Balance(Stock Control)'!$F$4:$F$1048576,0))</f>
        <v>1</v>
      </c>
      <c r="G98" s="44">
        <f>INDEX('[2]Balance(Stock Control)'!$AK$4:$AK$951,MATCH(C98,'[2]Balance(Stock Control)'!$E$4:$E$950,0))</f>
        <v>0</v>
      </c>
      <c r="H98" s="63"/>
      <c r="I98" s="63"/>
      <c r="J98" s="63"/>
      <c r="K98" s="63">
        <v>148033.42023749999</v>
      </c>
      <c r="L98" s="63">
        <f>K98/3300</f>
        <v>44.858612193181813</v>
      </c>
      <c r="M98" s="52">
        <f t="shared" si="0"/>
        <v>44.858612193181813</v>
      </c>
      <c r="N98" s="52" t="s">
        <v>211</v>
      </c>
      <c r="O98" s="46" t="s">
        <v>162</v>
      </c>
      <c r="P98" s="46" t="s">
        <v>171</v>
      </c>
      <c r="Q98" s="44" t="s">
        <v>160</v>
      </c>
      <c r="R98" s="45"/>
    </row>
    <row r="99" spans="1:18" hidden="1" x14ac:dyDescent="0.25">
      <c r="A99" s="42">
        <v>64</v>
      </c>
      <c r="B99" s="45" t="s">
        <v>21</v>
      </c>
      <c r="C99" s="46">
        <v>14689735</v>
      </c>
      <c r="D99" s="46"/>
      <c r="E99" s="46">
        <v>1</v>
      </c>
      <c r="F99" s="44">
        <f>INDEX('[1]Balance(Stock Control)'!$AL$4:$AL$2103,MATCH(C99,'[1]Balance(Stock Control)'!$F$4:$F$1048576,0))</f>
        <v>0</v>
      </c>
      <c r="G99" s="44" t="e">
        <f>INDEX('[2]Balance(Stock Control)'!$AK$4:$AK$951,MATCH(C99,'[2]Balance(Stock Control)'!$E$4:$E$950,0))</f>
        <v>#N/A</v>
      </c>
      <c r="H99" s="63"/>
      <c r="I99" s="63">
        <v>50000</v>
      </c>
      <c r="J99" s="63">
        <f t="shared" ref="J99" si="10">I99/3300</f>
        <v>15.151515151515152</v>
      </c>
      <c r="K99" s="63"/>
      <c r="L99" s="63">
        <f t="shared" ref="L99" si="11">J99*110%</f>
        <v>16.666666666666668</v>
      </c>
      <c r="M99" s="52">
        <f t="shared" si="0"/>
        <v>16.666666666666668</v>
      </c>
      <c r="N99" s="52" t="s">
        <v>211</v>
      </c>
      <c r="O99" s="46" t="s">
        <v>172</v>
      </c>
      <c r="P99" s="46" t="s">
        <v>172</v>
      </c>
      <c r="Q99" s="44" t="s">
        <v>160</v>
      </c>
      <c r="R99" s="45"/>
    </row>
    <row r="100" spans="1:18" hidden="1" x14ac:dyDescent="0.25">
      <c r="A100" s="42">
        <v>65</v>
      </c>
      <c r="B100" s="45" t="s">
        <v>98</v>
      </c>
      <c r="C100" s="46">
        <v>14590052</v>
      </c>
      <c r="D100" s="46">
        <v>14697658</v>
      </c>
      <c r="E100" s="46">
        <v>1</v>
      </c>
      <c r="F100" s="44" t="e">
        <f>INDEX('[1]Balance(Stock Control)'!$AL$4:$AL$2103,MATCH(C100,'[1]Balance(Stock Control)'!$F$4:$F$1048576,0))</f>
        <v>#N/A</v>
      </c>
      <c r="G100" s="44" t="e">
        <f>INDEX('[2]Balance(Stock Control)'!$AK$4:$AK$951,MATCH(C100,'[2]Balance(Stock Control)'!$E$4:$E$950,0))</f>
        <v>#N/A</v>
      </c>
      <c r="H100" s="63">
        <v>68.819999999999993</v>
      </c>
      <c r="I100" s="63"/>
      <c r="J100" s="63"/>
      <c r="K100" s="63"/>
      <c r="L100" s="63">
        <f>H100*110%</f>
        <v>75.701999999999998</v>
      </c>
      <c r="M100" s="52">
        <f t="shared" si="0"/>
        <v>75.701999999999998</v>
      </c>
      <c r="N100" s="52" t="s">
        <v>211</v>
      </c>
      <c r="O100" s="46" t="s">
        <v>189</v>
      </c>
      <c r="P100" s="46" t="s">
        <v>183</v>
      </c>
      <c r="Q100" s="44" t="s">
        <v>160</v>
      </c>
      <c r="R100" s="45"/>
    </row>
    <row r="101" spans="1:18" hidden="1" x14ac:dyDescent="0.25">
      <c r="A101" s="42">
        <v>66</v>
      </c>
      <c r="B101" s="45" t="s">
        <v>99</v>
      </c>
      <c r="C101" s="46">
        <v>14737841</v>
      </c>
      <c r="D101" s="46">
        <v>14630785</v>
      </c>
      <c r="E101" s="46">
        <v>2</v>
      </c>
      <c r="F101" s="44">
        <f>INDEX('[1]Balance(Stock Control)'!$AL$4:$AL$2103,MATCH(C101,'[1]Balance(Stock Control)'!$F$4:$F$1048576,0))</f>
        <v>1</v>
      </c>
      <c r="G101" s="44">
        <f>INDEX('[2]Balance(Stock Control)'!$AK$4:$AK$951,MATCH(C101,'[2]Balance(Stock Control)'!$E$4:$E$950,0))</f>
        <v>1</v>
      </c>
      <c r="H101" s="63"/>
      <c r="I101" s="63"/>
      <c r="J101" s="63"/>
      <c r="K101" s="63">
        <v>109419.09614999998</v>
      </c>
      <c r="L101" s="63">
        <f>K101/3300</f>
        <v>33.157301863636356</v>
      </c>
      <c r="M101" s="52">
        <f t="shared" ref="M101:M164" si="12">SUM(L101*E101)</f>
        <v>66.314603727272711</v>
      </c>
      <c r="N101" s="52" t="s">
        <v>211</v>
      </c>
      <c r="O101" s="46" t="s">
        <v>162</v>
      </c>
      <c r="P101" s="46" t="s">
        <v>171</v>
      </c>
      <c r="Q101" s="44" t="s">
        <v>160</v>
      </c>
      <c r="R101" s="45"/>
    </row>
    <row r="102" spans="1:18" hidden="1" x14ac:dyDescent="0.25">
      <c r="A102" s="42">
        <v>67</v>
      </c>
      <c r="B102" s="45" t="s">
        <v>35</v>
      </c>
      <c r="C102" s="46">
        <v>980102</v>
      </c>
      <c r="D102" s="46"/>
      <c r="E102" s="46">
        <v>1</v>
      </c>
      <c r="F102" s="44">
        <f>INDEX('[1]Balance(Stock Control)'!$AL$4:$AL$2103,MATCH(C102,'[1]Balance(Stock Control)'!$F$4:$F$1048576,0))</f>
        <v>6</v>
      </c>
      <c r="G102" s="44">
        <f>INDEX('[2]Balance(Stock Control)'!$AK$4:$AK$951,MATCH(C102,'[2]Balance(Stock Control)'!$E$4:$E$950,0))</f>
        <v>22</v>
      </c>
      <c r="H102" s="63"/>
      <c r="I102" s="63"/>
      <c r="J102" s="63"/>
      <c r="K102" s="63">
        <v>35677.624500000013</v>
      </c>
      <c r="L102" s="63">
        <f>K102/3300</f>
        <v>10.811401363636367</v>
      </c>
      <c r="M102" s="52">
        <f t="shared" si="12"/>
        <v>10.811401363636367</v>
      </c>
      <c r="N102" s="52" t="s">
        <v>211</v>
      </c>
      <c r="O102" s="46" t="s">
        <v>162</v>
      </c>
      <c r="P102" s="46" t="s">
        <v>171</v>
      </c>
      <c r="Q102" s="44" t="s">
        <v>160</v>
      </c>
      <c r="R102" s="45"/>
    </row>
    <row r="103" spans="1:18" hidden="1" x14ac:dyDescent="0.25">
      <c r="A103" s="42">
        <v>68</v>
      </c>
      <c r="B103" s="45" t="s">
        <v>35</v>
      </c>
      <c r="C103" s="46">
        <v>960254</v>
      </c>
      <c r="D103" s="46"/>
      <c r="E103" s="46">
        <v>1</v>
      </c>
      <c r="F103" s="44">
        <f>INDEX('[1]Balance(Stock Control)'!$AL$4:$AL$2103,MATCH(C103,'[1]Balance(Stock Control)'!$F$4:$F$1048576,0))</f>
        <v>0</v>
      </c>
      <c r="G103" s="44">
        <f>INDEX('[2]Balance(Stock Control)'!$AK$4:$AK$951,MATCH(C103,'[2]Balance(Stock Control)'!$E$4:$E$950,0))</f>
        <v>20</v>
      </c>
      <c r="H103" s="63"/>
      <c r="I103" s="63"/>
      <c r="J103" s="63"/>
      <c r="K103" s="63"/>
      <c r="L103" s="63">
        <v>10.067200000000001</v>
      </c>
      <c r="M103" s="52">
        <f t="shared" si="12"/>
        <v>10.067200000000001</v>
      </c>
      <c r="N103" s="52" t="s">
        <v>211</v>
      </c>
      <c r="O103" s="46" t="s">
        <v>161</v>
      </c>
      <c r="P103" s="46" t="s">
        <v>171</v>
      </c>
      <c r="Q103" s="44" t="s">
        <v>160</v>
      </c>
      <c r="R103" s="45"/>
    </row>
    <row r="104" spans="1:18" hidden="1" x14ac:dyDescent="0.25">
      <c r="A104" s="42">
        <v>69</v>
      </c>
      <c r="B104" s="45" t="s">
        <v>19</v>
      </c>
      <c r="C104" s="50">
        <v>14776946</v>
      </c>
      <c r="D104" s="46">
        <v>14509379</v>
      </c>
      <c r="E104" s="46">
        <v>1</v>
      </c>
      <c r="F104" s="44" t="e">
        <f>INDEX('[1]Balance(Stock Control)'!$AL$4:$AL$2103,MATCH(C104,'[1]Balance(Stock Control)'!$F$4:$F$1048576,0))</f>
        <v>#N/A</v>
      </c>
      <c r="G104" s="44">
        <f>INDEX('[2]Balance(Stock Control)'!$AK$4:$AK$951,MATCH(C104,'[2]Balance(Stock Control)'!$E$4:$E$950,0))</f>
        <v>8</v>
      </c>
      <c r="H104" s="63"/>
      <c r="I104" s="63"/>
      <c r="J104" s="63"/>
      <c r="K104" s="63"/>
      <c r="L104" s="63">
        <v>70.393400000000014</v>
      </c>
      <c r="M104" s="52">
        <f t="shared" si="12"/>
        <v>70.393400000000014</v>
      </c>
      <c r="N104" s="52" t="s">
        <v>211</v>
      </c>
      <c r="O104" s="46" t="s">
        <v>161</v>
      </c>
      <c r="P104" s="46" t="s">
        <v>171</v>
      </c>
      <c r="Q104" s="44" t="s">
        <v>160</v>
      </c>
      <c r="R104" s="45"/>
    </row>
    <row r="105" spans="1:18" hidden="1" x14ac:dyDescent="0.25">
      <c r="A105" s="42">
        <v>70</v>
      </c>
      <c r="B105" s="45" t="s">
        <v>22</v>
      </c>
      <c r="C105" s="46">
        <v>14531866</v>
      </c>
      <c r="D105" s="46"/>
      <c r="E105" s="46">
        <v>1</v>
      </c>
      <c r="F105" s="44">
        <f>INDEX('[1]Balance(Stock Control)'!$AL$4:$AL$2103,MATCH(C105,'[1]Balance(Stock Control)'!$F$4:$F$1048576,0))</f>
        <v>0</v>
      </c>
      <c r="G105" s="44">
        <f>INDEX('[2]Balance(Stock Control)'!$AK$4:$AK$951,MATCH(C105,'[2]Balance(Stock Control)'!$E$4:$E$950,0))</f>
        <v>3</v>
      </c>
      <c r="H105" s="63"/>
      <c r="I105" s="63"/>
      <c r="J105" s="63"/>
      <c r="K105" s="63"/>
      <c r="L105" s="63">
        <v>106.10600000000002</v>
      </c>
      <c r="M105" s="52">
        <f t="shared" si="12"/>
        <v>106.10600000000002</v>
      </c>
      <c r="N105" s="52" t="s">
        <v>211</v>
      </c>
      <c r="O105" s="46" t="s">
        <v>161</v>
      </c>
      <c r="P105" s="46" t="s">
        <v>171</v>
      </c>
      <c r="Q105" s="44" t="s">
        <v>160</v>
      </c>
      <c r="R105" s="45"/>
    </row>
    <row r="106" spans="1:18" hidden="1" x14ac:dyDescent="0.25">
      <c r="A106" s="42">
        <v>71</v>
      </c>
      <c r="B106" s="45" t="s">
        <v>100</v>
      </c>
      <c r="C106" s="46">
        <v>14561585</v>
      </c>
      <c r="D106" s="46"/>
      <c r="E106" s="46">
        <v>1</v>
      </c>
      <c r="F106" s="44">
        <f>INDEX('[1]Balance(Stock Control)'!$AL$4:$AL$2103,MATCH(C106,'[1]Balance(Stock Control)'!$F$4:$F$1048576,0))</f>
        <v>0</v>
      </c>
      <c r="G106" s="44">
        <f>INDEX('[2]Balance(Stock Control)'!$AK$4:$AK$951,MATCH(C106,'[2]Balance(Stock Control)'!$E$4:$E$950,0))</f>
        <v>3</v>
      </c>
      <c r="H106" s="63"/>
      <c r="I106" s="63"/>
      <c r="J106" s="63"/>
      <c r="K106" s="63"/>
      <c r="L106" s="63">
        <v>92.091999999999985</v>
      </c>
      <c r="M106" s="52">
        <f t="shared" si="12"/>
        <v>92.091999999999985</v>
      </c>
      <c r="N106" s="52" t="s">
        <v>211</v>
      </c>
      <c r="O106" s="46" t="s">
        <v>161</v>
      </c>
      <c r="P106" s="46" t="s">
        <v>171</v>
      </c>
      <c r="Q106" s="44" t="s">
        <v>160</v>
      </c>
      <c r="R106" s="45"/>
    </row>
    <row r="107" spans="1:18" hidden="1" x14ac:dyDescent="0.25">
      <c r="A107" s="42">
        <v>72</v>
      </c>
      <c r="B107" s="45" t="s">
        <v>101</v>
      </c>
      <c r="C107" s="46">
        <v>14725906</v>
      </c>
      <c r="D107" s="46"/>
      <c r="E107" s="46">
        <v>1</v>
      </c>
      <c r="F107" s="44">
        <f>INDEX('[1]Balance(Stock Control)'!$AL$4:$AL$2103,MATCH(C107,'[1]Balance(Stock Control)'!$F$4:$F$1048576,0))</f>
        <v>0</v>
      </c>
      <c r="G107" s="44">
        <f>INDEX('[2]Balance(Stock Control)'!$AK$4:$AK$951,MATCH(C107,'[2]Balance(Stock Control)'!$E$4:$E$950,0))</f>
        <v>11</v>
      </c>
      <c r="H107" s="63"/>
      <c r="I107" s="63"/>
      <c r="J107" s="63"/>
      <c r="K107" s="63"/>
      <c r="L107" s="63">
        <v>29.129100000000001</v>
      </c>
      <c r="M107" s="52">
        <f t="shared" si="12"/>
        <v>29.129100000000001</v>
      </c>
      <c r="N107" s="52" t="s">
        <v>211</v>
      </c>
      <c r="O107" s="46" t="s">
        <v>161</v>
      </c>
      <c r="P107" s="46" t="s">
        <v>171</v>
      </c>
      <c r="Q107" s="44" t="s">
        <v>160</v>
      </c>
      <c r="R107" s="45"/>
    </row>
    <row r="108" spans="1:18" hidden="1" x14ac:dyDescent="0.25">
      <c r="A108" s="42">
        <v>73</v>
      </c>
      <c r="B108" s="45" t="s">
        <v>102</v>
      </c>
      <c r="C108" s="46">
        <v>14531109</v>
      </c>
      <c r="D108" s="46"/>
      <c r="E108" s="46">
        <v>1</v>
      </c>
      <c r="F108" s="44">
        <f>INDEX('[1]Balance(Stock Control)'!$AL$4:$AL$2103,MATCH(C108,'[1]Balance(Stock Control)'!$F$4:$F$1048576,0))</f>
        <v>2</v>
      </c>
      <c r="G108" s="44">
        <f>INDEX('[2]Balance(Stock Control)'!$AK$4:$AK$951,MATCH(C108,'[2]Balance(Stock Control)'!$E$4:$E$950,0))</f>
        <v>0</v>
      </c>
      <c r="H108" s="63"/>
      <c r="I108" s="63"/>
      <c r="J108" s="63"/>
      <c r="K108" s="63">
        <v>107249.995125</v>
      </c>
      <c r="L108" s="63">
        <f>K108/3300</f>
        <v>32.499998522727275</v>
      </c>
      <c r="M108" s="52">
        <f t="shared" si="12"/>
        <v>32.499998522727275</v>
      </c>
      <c r="N108" s="52" t="s">
        <v>211</v>
      </c>
      <c r="O108" s="46" t="s">
        <v>162</v>
      </c>
      <c r="P108" s="46" t="s">
        <v>171</v>
      </c>
      <c r="Q108" s="44" t="s">
        <v>160</v>
      </c>
      <c r="R108" s="45"/>
    </row>
    <row r="109" spans="1:18" hidden="1" x14ac:dyDescent="0.25">
      <c r="A109" s="42">
        <v>74</v>
      </c>
      <c r="B109" s="45" t="s">
        <v>35</v>
      </c>
      <c r="C109" s="46">
        <v>14882685</v>
      </c>
      <c r="D109" s="46"/>
      <c r="E109" s="46">
        <v>30</v>
      </c>
      <c r="F109" s="44" t="e">
        <f>INDEX('[1]Balance(Stock Control)'!$AL$4:$AL$2103,MATCH(C109,'[1]Balance(Stock Control)'!$F$4:$F$1048576,0))</f>
        <v>#N/A</v>
      </c>
      <c r="G109" s="44">
        <f>INDEX('[2]Balance(Stock Control)'!$AK$4:$AK$951,MATCH(C109,'[2]Balance(Stock Control)'!$E$4:$E$950,0))</f>
        <v>132</v>
      </c>
      <c r="H109" s="63"/>
      <c r="I109" s="63"/>
      <c r="J109" s="63"/>
      <c r="K109" s="63"/>
      <c r="L109" s="63">
        <v>2.0789999999999997</v>
      </c>
      <c r="M109" s="52">
        <f t="shared" si="12"/>
        <v>62.36999999999999</v>
      </c>
      <c r="N109" s="52" t="s">
        <v>211</v>
      </c>
      <c r="O109" s="46" t="s">
        <v>161</v>
      </c>
      <c r="P109" s="46" t="s">
        <v>171</v>
      </c>
      <c r="Q109" s="44" t="s">
        <v>160</v>
      </c>
      <c r="R109" s="45"/>
    </row>
    <row r="110" spans="1:18" hidden="1" x14ac:dyDescent="0.25">
      <c r="A110" s="42">
        <v>75</v>
      </c>
      <c r="B110" s="45" t="s">
        <v>35</v>
      </c>
      <c r="C110" s="46">
        <v>978129</v>
      </c>
      <c r="D110" s="46"/>
      <c r="E110" s="46">
        <v>50</v>
      </c>
      <c r="F110" s="44">
        <f>INDEX('[1]Balance(Stock Control)'!$AL$4:$AL$2103,MATCH(C110,'[1]Balance(Stock Control)'!$F$4:$F$1048576,0))</f>
        <v>0</v>
      </c>
      <c r="G110" s="44">
        <f>INDEX('[2]Balance(Stock Control)'!$AK$4:$AK$951,MATCH(C110,'[2]Balance(Stock Control)'!$E$4:$E$950,0))</f>
        <v>381</v>
      </c>
      <c r="H110" s="63"/>
      <c r="I110" s="63"/>
      <c r="J110" s="63"/>
      <c r="K110" s="63"/>
      <c r="L110" s="63">
        <v>5.5594000000000001</v>
      </c>
      <c r="M110" s="52">
        <f t="shared" si="12"/>
        <v>277.97000000000003</v>
      </c>
      <c r="N110" s="52" t="s">
        <v>211</v>
      </c>
      <c r="O110" s="46" t="s">
        <v>161</v>
      </c>
      <c r="P110" s="46" t="s">
        <v>171</v>
      </c>
      <c r="Q110" s="44" t="s">
        <v>160</v>
      </c>
      <c r="R110" s="45"/>
    </row>
    <row r="111" spans="1:18" hidden="1" x14ac:dyDescent="0.25">
      <c r="A111" s="42">
        <v>76</v>
      </c>
      <c r="B111" s="45" t="s">
        <v>102</v>
      </c>
      <c r="C111" s="46">
        <v>14618789</v>
      </c>
      <c r="D111" s="46"/>
      <c r="E111" s="46">
        <v>0</v>
      </c>
      <c r="F111" s="44">
        <f>INDEX('[1]Balance(Stock Control)'!$AL$4:$AL$2103,MATCH(C111,'[1]Balance(Stock Control)'!$F$4:$F$1048576,0))</f>
        <v>0</v>
      </c>
      <c r="G111" s="44">
        <f>INDEX('[2]Balance(Stock Control)'!$AK$4:$AK$951,MATCH(C111,'[2]Balance(Stock Control)'!$E$4:$E$950,0))</f>
        <v>40</v>
      </c>
      <c r="H111" s="63"/>
      <c r="I111" s="63"/>
      <c r="J111" s="63"/>
      <c r="K111" s="63"/>
      <c r="L111" s="63">
        <v>69.207600000000014</v>
      </c>
      <c r="M111" s="52">
        <f t="shared" si="12"/>
        <v>0</v>
      </c>
      <c r="N111" s="31" t="s">
        <v>210</v>
      </c>
      <c r="O111" s="46" t="s">
        <v>161</v>
      </c>
      <c r="P111" s="46" t="s">
        <v>171</v>
      </c>
      <c r="Q111" s="44" t="s">
        <v>160</v>
      </c>
      <c r="R111" s="45"/>
    </row>
    <row r="112" spans="1:18" hidden="1" x14ac:dyDescent="0.25">
      <c r="A112" s="42">
        <v>77</v>
      </c>
      <c r="B112" s="45" t="s">
        <v>35</v>
      </c>
      <c r="C112" s="46">
        <v>993327</v>
      </c>
      <c r="D112" s="46"/>
      <c r="E112" s="46">
        <v>1</v>
      </c>
      <c r="F112" s="44">
        <f>INDEX('[1]Balance(Stock Control)'!$AL$4:$AL$2103,MATCH(C112,'[1]Balance(Stock Control)'!$F$4:$F$1048576,0))</f>
        <v>0</v>
      </c>
      <c r="G112" s="44">
        <f>INDEX('[2]Balance(Stock Control)'!$AK$4:$AK$951,MATCH(C112,'[2]Balance(Stock Control)'!$E$4:$E$950,0))</f>
        <v>61</v>
      </c>
      <c r="H112" s="63"/>
      <c r="I112" s="63"/>
      <c r="J112" s="63"/>
      <c r="K112" s="63"/>
      <c r="L112" s="63">
        <v>4.204200000000001</v>
      </c>
      <c r="M112" s="52">
        <f t="shared" si="12"/>
        <v>4.204200000000001</v>
      </c>
      <c r="N112" s="52" t="s">
        <v>211</v>
      </c>
      <c r="O112" s="46" t="s">
        <v>161</v>
      </c>
      <c r="P112" s="46" t="s">
        <v>171</v>
      </c>
      <c r="Q112" s="44" t="s">
        <v>160</v>
      </c>
      <c r="R112" s="45"/>
    </row>
    <row r="113" spans="1:18" hidden="1" x14ac:dyDescent="0.25">
      <c r="A113" s="42">
        <v>78</v>
      </c>
      <c r="B113" s="45" t="s">
        <v>35</v>
      </c>
      <c r="C113" s="46">
        <v>990743</v>
      </c>
      <c r="D113" s="46">
        <v>949239</v>
      </c>
      <c r="E113" s="46">
        <v>4</v>
      </c>
      <c r="F113" s="44">
        <f>INDEX('[1]Balance(Stock Control)'!$AL$4:$AL$2103,MATCH(C113,'[1]Balance(Stock Control)'!$F$4:$F$1048576,0))</f>
        <v>0</v>
      </c>
      <c r="G113" s="44">
        <f>INDEX('[2]Balance(Stock Control)'!$AK$4:$AK$951,MATCH(C113,'[2]Balance(Stock Control)'!$E$4:$E$950,0))</f>
        <v>27</v>
      </c>
      <c r="H113" s="63"/>
      <c r="I113" s="63"/>
      <c r="J113" s="63"/>
      <c r="K113" s="63"/>
      <c r="L113" s="52">
        <v>3.850000000000001</v>
      </c>
      <c r="M113" s="52">
        <f t="shared" si="12"/>
        <v>15.400000000000004</v>
      </c>
      <c r="N113" s="52" t="s">
        <v>211</v>
      </c>
      <c r="O113" s="46" t="s">
        <v>161</v>
      </c>
      <c r="P113" s="46" t="s">
        <v>171</v>
      </c>
      <c r="Q113" s="44" t="s">
        <v>160</v>
      </c>
      <c r="R113" s="45"/>
    </row>
    <row r="114" spans="1:18" hidden="1" x14ac:dyDescent="0.25">
      <c r="A114" s="42">
        <v>79</v>
      </c>
      <c r="B114" s="45" t="s">
        <v>103</v>
      </c>
      <c r="C114" s="46">
        <v>14526761</v>
      </c>
      <c r="D114" s="46"/>
      <c r="E114" s="46">
        <v>4</v>
      </c>
      <c r="F114" s="44">
        <f>INDEX('[1]Balance(Stock Control)'!$AL$4:$AL$2103,MATCH(C114,'[1]Balance(Stock Control)'!$F$4:$F$1048576,0))</f>
        <v>6</v>
      </c>
      <c r="G114" s="44">
        <f>INDEX('[2]Balance(Stock Control)'!$AK$4:$AK$951,MATCH(C114,'[2]Balance(Stock Control)'!$E$4:$E$950,0))</f>
        <v>1</v>
      </c>
      <c r="H114" s="63"/>
      <c r="I114" s="63"/>
      <c r="J114" s="63"/>
      <c r="K114" s="63">
        <v>103795.5009</v>
      </c>
      <c r="L114" s="63">
        <f t="shared" ref="L114:L115" si="13">K114/3300</f>
        <v>31.453182090909092</v>
      </c>
      <c r="M114" s="52">
        <f t="shared" si="12"/>
        <v>125.81272836363637</v>
      </c>
      <c r="N114" s="52" t="s">
        <v>211</v>
      </c>
      <c r="O114" s="46" t="s">
        <v>162</v>
      </c>
      <c r="P114" s="46" t="s">
        <v>171</v>
      </c>
      <c r="Q114" s="44" t="s">
        <v>160</v>
      </c>
      <c r="R114" s="45"/>
    </row>
    <row r="115" spans="1:18" hidden="1" x14ac:dyDescent="0.25">
      <c r="A115" s="42">
        <v>80</v>
      </c>
      <c r="B115" s="45" t="s">
        <v>104</v>
      </c>
      <c r="C115" s="46">
        <v>14531072</v>
      </c>
      <c r="D115" s="46"/>
      <c r="E115" s="46">
        <v>1</v>
      </c>
      <c r="F115" s="44">
        <f>INDEX('[1]Balance(Stock Control)'!$AL$4:$AL$2103,MATCH(C115,'[1]Balance(Stock Control)'!$F$4:$F$1048576,0))</f>
        <v>2</v>
      </c>
      <c r="G115" s="44" t="e">
        <f>INDEX('[2]Balance(Stock Control)'!$AK$4:$AK$951,MATCH(C115,'[2]Balance(Stock Control)'!$E$4:$E$950,0))</f>
        <v>#N/A</v>
      </c>
      <c r="H115" s="63"/>
      <c r="I115" s="63"/>
      <c r="J115" s="63"/>
      <c r="K115" s="63">
        <v>200799.54168750002</v>
      </c>
      <c r="L115" s="63">
        <f t="shared" si="13"/>
        <v>60.848345965909097</v>
      </c>
      <c r="M115" s="52">
        <f t="shared" si="12"/>
        <v>60.848345965909097</v>
      </c>
      <c r="N115" s="52" t="s">
        <v>211</v>
      </c>
      <c r="O115" s="46" t="s">
        <v>162</v>
      </c>
      <c r="P115" s="46" t="s">
        <v>171</v>
      </c>
      <c r="Q115" s="44" t="s">
        <v>160</v>
      </c>
      <c r="R115" s="45"/>
    </row>
    <row r="116" spans="1:18" hidden="1" x14ac:dyDescent="0.25">
      <c r="A116" s="42">
        <v>81</v>
      </c>
      <c r="B116" s="45" t="s">
        <v>35</v>
      </c>
      <c r="C116" s="46">
        <v>967955</v>
      </c>
      <c r="D116" s="46"/>
      <c r="E116" s="46">
        <v>1</v>
      </c>
      <c r="F116" s="44">
        <f>INDEX('[1]Balance(Stock Control)'!$AL$4:$AL$2103,MATCH(C116,'[1]Balance(Stock Control)'!$F$4:$F$1048576,0))</f>
        <v>0</v>
      </c>
      <c r="G116" s="44">
        <f>INDEX('[2]Balance(Stock Control)'!$AK$4:$AK$951,MATCH(C116,'[2]Balance(Stock Control)'!$E$4:$E$950,0))</f>
        <v>14</v>
      </c>
      <c r="H116" s="63"/>
      <c r="I116" s="63"/>
      <c r="J116" s="63"/>
      <c r="K116" s="63"/>
      <c r="L116" s="63">
        <v>4.2965999999999998</v>
      </c>
      <c r="M116" s="52">
        <f t="shared" si="12"/>
        <v>4.2965999999999998</v>
      </c>
      <c r="N116" s="52" t="s">
        <v>211</v>
      </c>
      <c r="O116" s="46" t="s">
        <v>161</v>
      </c>
      <c r="P116" s="46" t="s">
        <v>171</v>
      </c>
      <c r="Q116" s="44" t="s">
        <v>160</v>
      </c>
      <c r="R116" s="45"/>
    </row>
    <row r="117" spans="1:18" hidden="1" x14ac:dyDescent="0.25">
      <c r="A117" s="42">
        <v>82</v>
      </c>
      <c r="B117" s="45" t="s">
        <v>105</v>
      </c>
      <c r="C117" s="46">
        <v>14881390</v>
      </c>
      <c r="D117" s="46"/>
      <c r="E117" s="46">
        <v>1</v>
      </c>
      <c r="F117" s="44">
        <f>INDEX('[1]Balance(Stock Control)'!$AL$4:$AL$2103,MATCH(C117,'[1]Balance(Stock Control)'!$F$4:$F$1048576,0))</f>
        <v>0</v>
      </c>
      <c r="G117" s="44">
        <f>INDEX('[2]Balance(Stock Control)'!$AK$4:$AK$951,MATCH(C117,'[2]Balance(Stock Control)'!$E$4:$E$950,0))</f>
        <v>14</v>
      </c>
      <c r="H117" s="63"/>
      <c r="I117" s="63"/>
      <c r="J117" s="63"/>
      <c r="K117" s="63"/>
      <c r="L117" s="63">
        <v>89.535600000000017</v>
      </c>
      <c r="M117" s="52">
        <f t="shared" si="12"/>
        <v>89.535600000000017</v>
      </c>
      <c r="N117" s="52" t="s">
        <v>211</v>
      </c>
      <c r="O117" s="46" t="s">
        <v>161</v>
      </c>
      <c r="P117" s="46" t="s">
        <v>171</v>
      </c>
      <c r="Q117" s="44" t="s">
        <v>160</v>
      </c>
      <c r="R117" s="45"/>
    </row>
    <row r="118" spans="1:18" hidden="1" x14ac:dyDescent="0.25">
      <c r="A118" s="42">
        <v>83</v>
      </c>
      <c r="B118" s="45" t="s">
        <v>106</v>
      </c>
      <c r="C118" s="46">
        <v>14883765</v>
      </c>
      <c r="D118" s="46"/>
      <c r="E118" s="46">
        <v>4</v>
      </c>
      <c r="F118" s="44">
        <f>INDEX('[1]Balance(Stock Control)'!$AL$4:$AL$2103,MATCH(C118,'[1]Balance(Stock Control)'!$F$4:$F$1048576,0))</f>
        <v>0</v>
      </c>
      <c r="G118" s="44">
        <f>INDEX('[2]Balance(Stock Control)'!$AK$4:$AK$951,MATCH(C118,'[2]Balance(Stock Control)'!$E$4:$E$950,0))</f>
        <v>0</v>
      </c>
      <c r="H118" s="63"/>
      <c r="I118" s="63">
        <v>7500</v>
      </c>
      <c r="J118" s="63">
        <f t="shared" ref="J118" si="14">I118/3300</f>
        <v>2.2727272727272729</v>
      </c>
      <c r="K118" s="63"/>
      <c r="L118" s="63">
        <f>J118*110%</f>
        <v>2.5000000000000004</v>
      </c>
      <c r="M118" s="52">
        <f t="shared" si="12"/>
        <v>10.000000000000002</v>
      </c>
      <c r="N118" s="52" t="s">
        <v>211</v>
      </c>
      <c r="O118" s="46" t="s">
        <v>172</v>
      </c>
      <c r="P118" s="46" t="s">
        <v>172</v>
      </c>
      <c r="Q118" s="44" t="s">
        <v>160</v>
      </c>
      <c r="R118" s="45"/>
    </row>
    <row r="119" spans="1:18" hidden="1" x14ac:dyDescent="0.25">
      <c r="A119" s="42">
        <v>84</v>
      </c>
      <c r="B119" s="45" t="s">
        <v>35</v>
      </c>
      <c r="C119" s="46">
        <v>983505</v>
      </c>
      <c r="D119" s="46"/>
      <c r="E119" s="46">
        <v>30</v>
      </c>
      <c r="F119" s="44">
        <f>INDEX('[1]Balance(Stock Control)'!$AL$4:$AL$2103,MATCH(C119,'[1]Balance(Stock Control)'!$F$4:$F$1048576,0))</f>
        <v>0</v>
      </c>
      <c r="G119" s="44">
        <f>INDEX('[2]Balance(Stock Control)'!$AK$4:$AK$951,MATCH(C119,'[2]Balance(Stock Control)'!$E$4:$E$950,0))</f>
        <v>111</v>
      </c>
      <c r="H119" s="63"/>
      <c r="I119" s="63"/>
      <c r="J119" s="63"/>
      <c r="K119" s="63"/>
      <c r="L119" s="63">
        <v>0.52359999999999995</v>
      </c>
      <c r="M119" s="52">
        <f t="shared" si="12"/>
        <v>15.707999999999998</v>
      </c>
      <c r="N119" s="52" t="s">
        <v>211</v>
      </c>
      <c r="O119" s="46" t="s">
        <v>161</v>
      </c>
      <c r="P119" s="46" t="s">
        <v>171</v>
      </c>
      <c r="Q119" s="44" t="s">
        <v>160</v>
      </c>
      <c r="R119" s="45"/>
    </row>
    <row r="120" spans="1:18" hidden="1" x14ac:dyDescent="0.25">
      <c r="A120" s="42">
        <v>85</v>
      </c>
      <c r="B120" s="45" t="s">
        <v>35</v>
      </c>
      <c r="C120" s="46">
        <v>983502</v>
      </c>
      <c r="D120" s="46"/>
      <c r="E120" s="46">
        <v>30</v>
      </c>
      <c r="F120" s="44">
        <f>INDEX('[1]Balance(Stock Control)'!$AL$4:$AL$2103,MATCH(C120,'[1]Balance(Stock Control)'!$F$4:$F$1048576,0))</f>
        <v>64</v>
      </c>
      <c r="G120" s="44">
        <f>INDEX('[2]Balance(Stock Control)'!$AK$4:$AK$951,MATCH(C120,'[2]Balance(Stock Control)'!$E$4:$E$950,0))</f>
        <v>113</v>
      </c>
      <c r="H120" s="63"/>
      <c r="I120" s="63"/>
      <c r="J120" s="63"/>
      <c r="K120" s="63">
        <v>2490.4493249999996</v>
      </c>
      <c r="L120" s="63">
        <f t="shared" ref="L120" si="15">K120/3300</f>
        <v>0.75468161363636355</v>
      </c>
      <c r="M120" s="52">
        <f t="shared" si="12"/>
        <v>22.640448409090908</v>
      </c>
      <c r="N120" s="52" t="s">
        <v>211</v>
      </c>
      <c r="O120" s="46" t="s">
        <v>162</v>
      </c>
      <c r="P120" s="46" t="s">
        <v>171</v>
      </c>
      <c r="Q120" s="44" t="s">
        <v>160</v>
      </c>
      <c r="R120" s="45"/>
    </row>
    <row r="121" spans="1:18" hidden="1" x14ac:dyDescent="0.25">
      <c r="A121" s="42">
        <v>86</v>
      </c>
      <c r="B121" s="45" t="s">
        <v>107</v>
      </c>
      <c r="C121" s="46">
        <v>993320</v>
      </c>
      <c r="D121" s="46"/>
      <c r="E121" s="46">
        <v>30</v>
      </c>
      <c r="F121" s="44" t="e">
        <f>INDEX('[1]Balance(Stock Control)'!$AL$4:$AL$2103,MATCH(C121,'[1]Balance(Stock Control)'!$F$4:$F$1048576,0))</f>
        <v>#N/A</v>
      </c>
      <c r="G121" s="44" t="e">
        <f>INDEX('[2]Balance(Stock Control)'!$AK$4:$AK$951,MATCH(C121,'[2]Balance(Stock Control)'!$E$4:$E$950,0))</f>
        <v>#N/A</v>
      </c>
      <c r="H121" s="63"/>
      <c r="I121" s="63">
        <v>750</v>
      </c>
      <c r="J121" s="63">
        <f>I121/3300</f>
        <v>0.22727272727272727</v>
      </c>
      <c r="K121" s="63"/>
      <c r="L121" s="63">
        <f>J121*110%</f>
        <v>0.25</v>
      </c>
      <c r="M121" s="52">
        <f t="shared" si="12"/>
        <v>7.5</v>
      </c>
      <c r="N121" s="52" t="s">
        <v>211</v>
      </c>
      <c r="O121" s="46" t="s">
        <v>172</v>
      </c>
      <c r="P121" s="46" t="s">
        <v>172</v>
      </c>
      <c r="Q121" s="44" t="s">
        <v>160</v>
      </c>
      <c r="R121" s="45"/>
    </row>
    <row r="122" spans="1:18" hidden="1" x14ac:dyDescent="0.25">
      <c r="A122" s="42">
        <v>87</v>
      </c>
      <c r="B122" s="45" t="s">
        <v>107</v>
      </c>
      <c r="C122" s="46">
        <v>14524170</v>
      </c>
      <c r="D122" s="46"/>
      <c r="E122" s="46">
        <v>1</v>
      </c>
      <c r="F122" s="44">
        <f>INDEX('[1]Balance(Stock Control)'!$AL$4:$AL$2103,MATCH(C122,'[1]Balance(Stock Control)'!$F$4:$F$1048576,0))</f>
        <v>1</v>
      </c>
      <c r="G122" s="44">
        <f>INDEX('[2]Balance(Stock Control)'!$AK$4:$AK$951,MATCH(C122,'[2]Balance(Stock Control)'!$E$4:$E$950,0))</f>
        <v>10</v>
      </c>
      <c r="H122" s="63"/>
      <c r="I122" s="63"/>
      <c r="J122" s="63"/>
      <c r="K122" s="63"/>
      <c r="L122" s="63">
        <v>6.468</v>
      </c>
      <c r="M122" s="52">
        <f t="shared" si="12"/>
        <v>6.468</v>
      </c>
      <c r="N122" s="52" t="s">
        <v>211</v>
      </c>
      <c r="O122" s="46" t="s">
        <v>161</v>
      </c>
      <c r="P122" s="46" t="s">
        <v>171</v>
      </c>
      <c r="Q122" s="44" t="s">
        <v>160</v>
      </c>
      <c r="R122" s="45"/>
    </row>
    <row r="123" spans="1:18" hidden="1" x14ac:dyDescent="0.25">
      <c r="A123" s="42">
        <v>88</v>
      </c>
      <c r="B123" s="45" t="s">
        <v>91</v>
      </c>
      <c r="C123" s="46">
        <v>14619355</v>
      </c>
      <c r="D123" s="46"/>
      <c r="E123" s="46">
        <v>1</v>
      </c>
      <c r="F123" s="44">
        <f>INDEX('[1]Balance(Stock Control)'!$AL$4:$AL$2103,MATCH(C123,'[1]Balance(Stock Control)'!$F$4:$F$1048576,0))</f>
        <v>0</v>
      </c>
      <c r="G123" s="44" t="e">
        <f>INDEX('[2]Balance(Stock Control)'!$AK$4:$AK$951,MATCH(C123,'[2]Balance(Stock Control)'!$E$4:$E$950,0))</f>
        <v>#N/A</v>
      </c>
      <c r="H123" s="63">
        <v>37.197551368040031</v>
      </c>
      <c r="I123" s="63"/>
      <c r="J123" s="63"/>
      <c r="K123" s="63"/>
      <c r="L123" s="63">
        <f>H123*110%</f>
        <v>40.917306504844035</v>
      </c>
      <c r="M123" s="52">
        <f t="shared" si="12"/>
        <v>40.917306504844035</v>
      </c>
      <c r="N123" s="52" t="s">
        <v>211</v>
      </c>
      <c r="O123" s="46" t="s">
        <v>191</v>
      </c>
      <c r="P123" s="46" t="s">
        <v>183</v>
      </c>
      <c r="Q123" s="44" t="s">
        <v>160</v>
      </c>
      <c r="R123" s="45"/>
    </row>
    <row r="124" spans="1:18" hidden="1" x14ac:dyDescent="0.25">
      <c r="A124" s="42">
        <v>89</v>
      </c>
      <c r="B124" s="45" t="s">
        <v>108</v>
      </c>
      <c r="C124" s="46">
        <v>14588698</v>
      </c>
      <c r="D124" s="46"/>
      <c r="E124" s="46">
        <v>4</v>
      </c>
      <c r="F124" s="44">
        <f>INDEX('[1]Balance(Stock Control)'!$AL$4:$AL$2103,MATCH(C124,'[1]Balance(Stock Control)'!$F$4:$F$1048576,0))</f>
        <v>0</v>
      </c>
      <c r="G124" s="44">
        <f>INDEX('[2]Balance(Stock Control)'!$AK$4:$AK$951,MATCH(C124,'[2]Balance(Stock Control)'!$E$4:$E$950,0))</f>
        <v>32</v>
      </c>
      <c r="H124" s="63"/>
      <c r="I124" s="63"/>
      <c r="J124" s="63"/>
      <c r="K124" s="63"/>
      <c r="L124" s="63">
        <v>48.263600000000004</v>
      </c>
      <c r="M124" s="52">
        <f t="shared" si="12"/>
        <v>193.05440000000002</v>
      </c>
      <c r="N124" s="52" t="s">
        <v>211</v>
      </c>
      <c r="O124" s="46" t="s">
        <v>161</v>
      </c>
      <c r="P124" s="46" t="s">
        <v>171</v>
      </c>
      <c r="Q124" s="44" t="s">
        <v>190</v>
      </c>
      <c r="R124" s="45"/>
    </row>
    <row r="125" spans="1:18" hidden="1" x14ac:dyDescent="0.25">
      <c r="A125" s="42">
        <v>90</v>
      </c>
      <c r="B125" s="45" t="s">
        <v>108</v>
      </c>
      <c r="C125" s="46">
        <v>14588699</v>
      </c>
      <c r="D125" s="46"/>
      <c r="E125" s="46">
        <v>4</v>
      </c>
      <c r="F125" s="44">
        <f>INDEX('[1]Balance(Stock Control)'!$AL$4:$AL$2103,MATCH(C125,'[1]Balance(Stock Control)'!$F$4:$F$1048576,0))</f>
        <v>0</v>
      </c>
      <c r="G125" s="44">
        <f>INDEX('[2]Balance(Stock Control)'!$AK$4:$AK$951,MATCH(C125,'[2]Balance(Stock Control)'!$E$4:$E$950,0))</f>
        <v>31</v>
      </c>
      <c r="H125" s="63"/>
      <c r="I125" s="63"/>
      <c r="J125" s="63"/>
      <c r="K125" s="63"/>
      <c r="L125" s="63">
        <v>45.676400000000015</v>
      </c>
      <c r="M125" s="52">
        <f t="shared" si="12"/>
        <v>182.70560000000006</v>
      </c>
      <c r="N125" s="52" t="s">
        <v>211</v>
      </c>
      <c r="O125" s="46" t="s">
        <v>161</v>
      </c>
      <c r="P125" s="46" t="s">
        <v>171</v>
      </c>
      <c r="Q125" s="44" t="s">
        <v>160</v>
      </c>
      <c r="R125" s="45"/>
    </row>
    <row r="126" spans="1:18" hidden="1" x14ac:dyDescent="0.25">
      <c r="A126" s="42">
        <v>91</v>
      </c>
      <c r="B126" s="45" t="s">
        <v>109</v>
      </c>
      <c r="C126" s="46" t="s">
        <v>192</v>
      </c>
      <c r="D126" s="46" t="s">
        <v>110</v>
      </c>
      <c r="E126" s="46">
        <v>2</v>
      </c>
      <c r="F126" s="44" t="e">
        <f>INDEX('[1]Balance(Stock Control)'!$AL$4:$AL$2103,MATCH(C126,'[1]Balance(Stock Control)'!$F$4:$F$1048576,0))</f>
        <v>#N/A</v>
      </c>
      <c r="G126" s="44">
        <f>INDEX('[2]Balance(Stock Control)'!$AK$4:$AK$951,MATCH(C126,'[2]Balance(Stock Control)'!$E$4:$E$950,0))</f>
        <v>12</v>
      </c>
      <c r="H126" s="63"/>
      <c r="I126" s="63"/>
      <c r="J126" s="63"/>
      <c r="K126" s="63"/>
      <c r="L126" s="63">
        <v>15.785000000000004</v>
      </c>
      <c r="M126" s="52">
        <f t="shared" si="12"/>
        <v>31.570000000000007</v>
      </c>
      <c r="N126" s="52" t="s">
        <v>211</v>
      </c>
      <c r="O126" s="46" t="s">
        <v>174</v>
      </c>
      <c r="P126" s="46" t="s">
        <v>171</v>
      </c>
      <c r="Q126" s="44" t="s">
        <v>160</v>
      </c>
      <c r="R126" s="45"/>
    </row>
    <row r="127" spans="1:18" hidden="1" x14ac:dyDescent="0.25">
      <c r="A127" s="42">
        <v>92</v>
      </c>
      <c r="B127" s="45" t="s">
        <v>111</v>
      </c>
      <c r="C127" s="46" t="s">
        <v>112</v>
      </c>
      <c r="D127" s="46"/>
      <c r="E127" s="46">
        <v>2</v>
      </c>
      <c r="F127" s="44">
        <f>INDEX('[1]Balance(Stock Control)'!$AL$4:$AL$2103,MATCH(C127,'[1]Balance(Stock Control)'!$F$4:$F$1048576,0))</f>
        <v>7</v>
      </c>
      <c r="G127" s="44" t="e">
        <f>INDEX('[2]Balance(Stock Control)'!$AK$4:$AK$951,MATCH(C127,'[2]Balance(Stock Control)'!$E$4:$E$950,0))</f>
        <v>#N/A</v>
      </c>
      <c r="H127" s="63"/>
      <c r="I127" s="63"/>
      <c r="J127" s="63"/>
      <c r="K127" s="63">
        <v>268900</v>
      </c>
      <c r="L127" s="63">
        <f>K127/3300</f>
        <v>81.484848484848484</v>
      </c>
      <c r="M127" s="52">
        <f t="shared" si="12"/>
        <v>162.96969696969697</v>
      </c>
      <c r="N127" s="52" t="s">
        <v>211</v>
      </c>
      <c r="O127" s="46" t="s">
        <v>162</v>
      </c>
      <c r="P127" s="46" t="s">
        <v>171</v>
      </c>
      <c r="Q127" s="44" t="s">
        <v>160</v>
      </c>
      <c r="R127" s="45"/>
    </row>
    <row r="128" spans="1:18" hidden="1" x14ac:dyDescent="0.25">
      <c r="A128" s="42">
        <v>93</v>
      </c>
      <c r="B128" s="45" t="s">
        <v>113</v>
      </c>
      <c r="C128" s="46">
        <v>11706002</v>
      </c>
      <c r="D128" s="46"/>
      <c r="E128" s="46">
        <v>0</v>
      </c>
      <c r="F128" s="44">
        <f>INDEX('[1]Balance(Stock Control)'!$AL$4:$AL$2103,MATCH(C128,'[1]Balance(Stock Control)'!$F$4:$F$1048576,0))</f>
        <v>14</v>
      </c>
      <c r="G128" s="44">
        <f>INDEX('[2]Balance(Stock Control)'!$AK$4:$AK$951,MATCH(C128,'[2]Balance(Stock Control)'!$E$4:$E$950,0))</f>
        <v>0</v>
      </c>
      <c r="H128" s="63"/>
      <c r="I128" s="63"/>
      <c r="J128" s="63"/>
      <c r="K128" s="63">
        <v>400882.00425000006</v>
      </c>
      <c r="L128" s="63">
        <f>K128/3300</f>
        <v>121.47939522727275</v>
      </c>
      <c r="M128" s="52">
        <f t="shared" si="12"/>
        <v>0</v>
      </c>
      <c r="N128" s="52" t="s">
        <v>211</v>
      </c>
      <c r="O128" s="46" t="s">
        <v>162</v>
      </c>
      <c r="P128" s="46" t="s">
        <v>171</v>
      </c>
      <c r="Q128" s="44" t="s">
        <v>160</v>
      </c>
      <c r="R128" s="45"/>
    </row>
    <row r="129" spans="1:18" hidden="1" x14ac:dyDescent="0.25">
      <c r="A129" s="42">
        <v>94</v>
      </c>
      <c r="B129" s="45" t="s">
        <v>21</v>
      </c>
      <c r="C129" s="46">
        <v>14523264</v>
      </c>
      <c r="D129" s="46"/>
      <c r="E129" s="46">
        <v>1</v>
      </c>
      <c r="F129" s="44">
        <f>INDEX('[1]Balance(Stock Control)'!$AL$4:$AL$2103,MATCH(C129,'[1]Balance(Stock Control)'!$F$4:$F$1048576,0))</f>
        <v>0</v>
      </c>
      <c r="G129" s="44">
        <f>INDEX('[2]Balance(Stock Control)'!$AK$4:$AK$951,MATCH(C129,'[2]Balance(Stock Control)'!$E$4:$E$950,0))</f>
        <v>4</v>
      </c>
      <c r="H129" s="63"/>
      <c r="I129" s="63"/>
      <c r="J129" s="63"/>
      <c r="K129" s="63"/>
      <c r="L129" s="63">
        <v>77.662199999999999</v>
      </c>
      <c r="M129" s="52">
        <f t="shared" si="12"/>
        <v>77.662199999999999</v>
      </c>
      <c r="N129" s="52" t="s">
        <v>211</v>
      </c>
      <c r="O129" s="46" t="s">
        <v>161</v>
      </c>
      <c r="P129" s="46" t="s">
        <v>171</v>
      </c>
      <c r="Q129" s="44" t="s">
        <v>160</v>
      </c>
      <c r="R129" s="45"/>
    </row>
    <row r="130" spans="1:18" hidden="1" x14ac:dyDescent="0.25">
      <c r="A130" s="42">
        <v>95</v>
      </c>
      <c r="B130" s="45" t="s">
        <v>114</v>
      </c>
      <c r="C130" s="46"/>
      <c r="D130" s="46"/>
      <c r="E130" s="46">
        <v>5</v>
      </c>
      <c r="F130" s="44" t="e">
        <f>INDEX('[1]Balance(Stock Control)'!$AL$4:$AL$2103,MATCH(C130,'[1]Balance(Stock Control)'!$F$4:$F$1048576,0))</f>
        <v>#N/A</v>
      </c>
      <c r="G130" s="44" t="e">
        <f>INDEX('[2]Balance(Stock Control)'!$AK$4:$AK$951,MATCH(C130,'[2]Balance(Stock Control)'!$E$4:$E$950,0))</f>
        <v>#N/A</v>
      </c>
      <c r="H130" s="63">
        <v>1.7</v>
      </c>
      <c r="I130" s="63"/>
      <c r="J130" s="63"/>
      <c r="K130" s="63"/>
      <c r="L130" s="63">
        <f>H130*110%</f>
        <v>1.87</v>
      </c>
      <c r="M130" s="52">
        <f t="shared" si="12"/>
        <v>9.3500000000000014</v>
      </c>
      <c r="N130" s="52" t="s">
        <v>211</v>
      </c>
      <c r="O130" s="46" t="s">
        <v>193</v>
      </c>
      <c r="P130" s="46" t="s">
        <v>183</v>
      </c>
      <c r="Q130" s="44" t="s">
        <v>160</v>
      </c>
      <c r="R130" s="45"/>
    </row>
    <row r="131" spans="1:18" hidden="1" x14ac:dyDescent="0.25">
      <c r="A131" s="42">
        <v>96</v>
      </c>
      <c r="B131" s="45" t="s">
        <v>115</v>
      </c>
      <c r="C131" s="46">
        <v>14880693</v>
      </c>
      <c r="D131" s="46"/>
      <c r="E131" s="46">
        <v>5</v>
      </c>
      <c r="F131" s="44">
        <f>INDEX('[1]Balance(Stock Control)'!$AL$4:$AL$2103,MATCH(C131,'[1]Balance(Stock Control)'!$F$4:$F$1048576,0))</f>
        <v>0</v>
      </c>
      <c r="G131" s="44">
        <f>INDEX('[2]Balance(Stock Control)'!$AK$4:$AK$951,MATCH(C131,'[2]Balance(Stock Control)'!$E$4:$E$950,0))</f>
        <v>0</v>
      </c>
      <c r="H131" s="63"/>
      <c r="I131" s="63">
        <v>10000</v>
      </c>
      <c r="J131" s="63">
        <f>I131/3300</f>
        <v>3.0303030303030303</v>
      </c>
      <c r="K131" s="63"/>
      <c r="L131" s="63">
        <f>J131*110%</f>
        <v>3.3333333333333335</v>
      </c>
      <c r="M131" s="52">
        <f t="shared" si="12"/>
        <v>16.666666666666668</v>
      </c>
      <c r="N131" s="52" t="s">
        <v>211</v>
      </c>
      <c r="O131" s="46" t="s">
        <v>172</v>
      </c>
      <c r="P131" s="46" t="s">
        <v>172</v>
      </c>
      <c r="Q131" s="44" t="s">
        <v>160</v>
      </c>
      <c r="R131" s="45"/>
    </row>
    <row r="132" spans="1:18" hidden="1" x14ac:dyDescent="0.25">
      <c r="A132" s="42">
        <v>97</v>
      </c>
      <c r="B132" s="45" t="s">
        <v>116</v>
      </c>
      <c r="C132" s="46" t="s">
        <v>117</v>
      </c>
      <c r="D132" s="46"/>
      <c r="E132" s="46">
        <v>0</v>
      </c>
      <c r="F132" s="44" t="e">
        <f>INDEX('[1]Balance(Stock Control)'!$AL$4:$AL$2103,MATCH(C132,'[1]Balance(Stock Control)'!$F$4:$F$1048576,0))</f>
        <v>#N/A</v>
      </c>
      <c r="G132" s="44" t="e">
        <f>INDEX('[2]Balance(Stock Control)'!$AK$4:$AK$951,MATCH(C132,'[2]Balance(Stock Control)'!$E$4:$E$950,0))</f>
        <v>#N/A</v>
      </c>
      <c r="H132" s="63"/>
      <c r="I132" s="63">
        <v>75000</v>
      </c>
      <c r="J132" s="63">
        <f>I132/3300</f>
        <v>22.727272727272727</v>
      </c>
      <c r="K132" s="63"/>
      <c r="L132" s="63">
        <f>J132*110%</f>
        <v>25</v>
      </c>
      <c r="M132" s="52">
        <f t="shared" si="12"/>
        <v>0</v>
      </c>
      <c r="N132" s="52" t="s">
        <v>211</v>
      </c>
      <c r="O132" s="46" t="s">
        <v>172</v>
      </c>
      <c r="P132" s="46" t="s">
        <v>172</v>
      </c>
      <c r="Q132" s="44" t="s">
        <v>160</v>
      </c>
      <c r="R132" s="45"/>
    </row>
    <row r="133" spans="1:18" hidden="1" x14ac:dyDescent="0.25">
      <c r="A133" s="42">
        <v>98</v>
      </c>
      <c r="B133" s="45" t="s">
        <v>118</v>
      </c>
      <c r="C133" s="46"/>
      <c r="D133" s="46"/>
      <c r="E133" s="46">
        <v>10</v>
      </c>
      <c r="F133" s="44" t="e">
        <f>INDEX('[1]Balance(Stock Control)'!$AL$4:$AL$2103,MATCH(C133,'[1]Balance(Stock Control)'!$F$4:$F$1048576,0))</f>
        <v>#N/A</v>
      </c>
      <c r="G133" s="44" t="e">
        <f>INDEX('[2]Balance(Stock Control)'!$AK$4:$AK$951,MATCH(C133,'[2]Balance(Stock Control)'!$E$4:$E$950,0))</f>
        <v>#N/A</v>
      </c>
      <c r="H133" s="63">
        <v>1.7</v>
      </c>
      <c r="I133" s="63"/>
      <c r="J133" s="63"/>
      <c r="K133" s="63"/>
      <c r="L133" s="63">
        <f>H133*110%</f>
        <v>1.87</v>
      </c>
      <c r="M133" s="52">
        <f t="shared" si="12"/>
        <v>18.700000000000003</v>
      </c>
      <c r="N133" s="52" t="s">
        <v>211</v>
      </c>
      <c r="O133" s="46" t="s">
        <v>194</v>
      </c>
      <c r="P133" s="46" t="s">
        <v>183</v>
      </c>
      <c r="Q133" s="44" t="s">
        <v>160</v>
      </c>
      <c r="R133" s="45"/>
    </row>
    <row r="134" spans="1:18" hidden="1" x14ac:dyDescent="0.25">
      <c r="A134" s="42">
        <v>99</v>
      </c>
      <c r="B134" s="45" t="s">
        <v>119</v>
      </c>
      <c r="C134" s="46" t="s">
        <v>195</v>
      </c>
      <c r="D134" s="46" t="s">
        <v>30</v>
      </c>
      <c r="E134" s="46">
        <v>2</v>
      </c>
      <c r="F134" s="44" t="e">
        <f>INDEX('[1]Balance(Stock Control)'!$AL$4:$AL$2103,MATCH(C134,'[1]Balance(Stock Control)'!$F$4:$F$1048576,0))</f>
        <v>#N/A</v>
      </c>
      <c r="G134" s="44" t="e">
        <f>INDEX('[2]Balance(Stock Control)'!$AK$4:$AK$951,MATCH(C134,'[2]Balance(Stock Control)'!$E$4:$E$950,0))</f>
        <v>#N/A</v>
      </c>
      <c r="H134" s="63"/>
      <c r="I134" s="63"/>
      <c r="J134" s="63"/>
      <c r="K134" s="63">
        <v>1738000</v>
      </c>
      <c r="L134" s="63">
        <f>K134/3300</f>
        <v>526.66666666666663</v>
      </c>
      <c r="M134" s="52">
        <f t="shared" si="12"/>
        <v>1053.3333333333333</v>
      </c>
      <c r="N134" s="52" t="s">
        <v>211</v>
      </c>
      <c r="O134" s="46" t="s">
        <v>197</v>
      </c>
      <c r="P134" s="46" t="s">
        <v>198</v>
      </c>
      <c r="Q134" s="44" t="s">
        <v>160</v>
      </c>
      <c r="R134" s="45"/>
    </row>
    <row r="135" spans="1:18" hidden="1" x14ac:dyDescent="0.25">
      <c r="A135" s="42">
        <v>100</v>
      </c>
      <c r="B135" s="45" t="s">
        <v>120</v>
      </c>
      <c r="C135" s="46">
        <v>15067522</v>
      </c>
      <c r="D135" s="46" t="s">
        <v>122</v>
      </c>
      <c r="E135" s="46">
        <v>0</v>
      </c>
      <c r="F135" s="44" t="e">
        <f>INDEX('[1]Balance(Stock Control)'!$AL$4:$AL$2103,MATCH(C135,'[1]Balance(Stock Control)'!$F$4:$F$1048576,0))</f>
        <v>#N/A</v>
      </c>
      <c r="G135" s="44" t="e">
        <f>INDEX('[2]Balance(Stock Control)'!$AK$4:$AK$951,MATCH(C135,'[2]Balance(Stock Control)'!$E$4:$E$950,0))</f>
        <v>#N/A</v>
      </c>
      <c r="H135" s="63"/>
      <c r="I135" s="63"/>
      <c r="J135" s="63"/>
      <c r="K135" s="63">
        <v>93250</v>
      </c>
      <c r="L135" s="63">
        <f>K135/3300</f>
        <v>28.257575757575758</v>
      </c>
      <c r="M135" s="52">
        <f t="shared" si="12"/>
        <v>0</v>
      </c>
      <c r="N135" s="31" t="s">
        <v>210</v>
      </c>
      <c r="O135" s="46" t="s">
        <v>162</v>
      </c>
      <c r="P135" s="46" t="s">
        <v>171</v>
      </c>
      <c r="Q135" s="44" t="s">
        <v>160</v>
      </c>
      <c r="R135" s="45"/>
    </row>
    <row r="136" spans="1:18" hidden="1" x14ac:dyDescent="0.25">
      <c r="A136" s="42">
        <v>101</v>
      </c>
      <c r="B136" s="45" t="s">
        <v>36</v>
      </c>
      <c r="C136" s="46">
        <v>15067404</v>
      </c>
      <c r="D136" s="46" t="s">
        <v>123</v>
      </c>
      <c r="E136" s="46">
        <v>5</v>
      </c>
      <c r="F136" s="44" t="e">
        <f>INDEX('[1]Balance(Stock Control)'!$AL$4:$AL$2103,MATCH(C136,'[1]Balance(Stock Control)'!$F$4:$F$1048576,0))</f>
        <v>#N/A</v>
      </c>
      <c r="G136" s="44" t="e">
        <f>INDEX('[2]Balance(Stock Control)'!$AK$4:$AK$951,MATCH(C136,'[2]Balance(Stock Control)'!$E$4:$E$950,0))</f>
        <v>#N/A</v>
      </c>
      <c r="H136" s="63"/>
      <c r="I136" s="63"/>
      <c r="J136" s="63"/>
      <c r="K136" s="63">
        <v>51450</v>
      </c>
      <c r="L136" s="63">
        <f t="shared" ref="L136:L138" si="16">K136/3300</f>
        <v>15.590909090909092</v>
      </c>
      <c r="M136" s="52">
        <f t="shared" si="12"/>
        <v>77.954545454545453</v>
      </c>
      <c r="N136" s="52" t="s">
        <v>211</v>
      </c>
      <c r="O136" s="46" t="s">
        <v>162</v>
      </c>
      <c r="P136" s="46" t="s">
        <v>171</v>
      </c>
      <c r="Q136" s="44" t="s">
        <v>160</v>
      </c>
      <c r="R136" s="45"/>
    </row>
    <row r="137" spans="1:18" hidden="1" x14ac:dyDescent="0.25">
      <c r="A137" s="42">
        <v>102</v>
      </c>
      <c r="B137" s="45" t="s">
        <v>124</v>
      </c>
      <c r="C137" s="46">
        <v>15161234</v>
      </c>
      <c r="D137" s="46" t="s">
        <v>125</v>
      </c>
      <c r="E137" s="46">
        <v>0</v>
      </c>
      <c r="F137" s="44" t="e">
        <f>INDEX('[1]Balance(Stock Control)'!$AL$4:$AL$2103,MATCH(C137,'[1]Balance(Stock Control)'!$F$4:$F$1048576,0))</f>
        <v>#N/A</v>
      </c>
      <c r="G137" s="44" t="e">
        <f>INDEX('[2]Balance(Stock Control)'!$AK$4:$AK$951,MATCH(C137,'[2]Balance(Stock Control)'!$E$4:$E$950,0))</f>
        <v>#N/A</v>
      </c>
      <c r="H137" s="63"/>
      <c r="I137" s="63"/>
      <c r="J137" s="63"/>
      <c r="K137" s="63">
        <v>584600</v>
      </c>
      <c r="L137" s="63">
        <f t="shared" si="16"/>
        <v>177.15151515151516</v>
      </c>
      <c r="M137" s="52">
        <f t="shared" si="12"/>
        <v>0</v>
      </c>
      <c r="N137" s="31" t="s">
        <v>210</v>
      </c>
      <c r="O137" s="46" t="s">
        <v>162</v>
      </c>
      <c r="P137" s="46" t="s">
        <v>198</v>
      </c>
      <c r="Q137" s="44" t="s">
        <v>160</v>
      </c>
      <c r="R137" s="45"/>
    </row>
    <row r="138" spans="1:18" hidden="1" x14ac:dyDescent="0.25">
      <c r="A138" s="42">
        <v>103</v>
      </c>
      <c r="B138" s="45" t="s">
        <v>126</v>
      </c>
      <c r="C138" s="46" t="s">
        <v>196</v>
      </c>
      <c r="D138" s="46" t="s">
        <v>127</v>
      </c>
      <c r="E138" s="46">
        <v>2</v>
      </c>
      <c r="F138" s="44" t="e">
        <f>INDEX('[1]Balance(Stock Control)'!$AL$4:$AL$2103,MATCH(C138,'[1]Balance(Stock Control)'!$F$4:$F$1048576,0))</f>
        <v>#N/A</v>
      </c>
      <c r="G138" s="44" t="e">
        <f>INDEX('[2]Balance(Stock Control)'!$AK$4:$AK$951,MATCH(C138,'[2]Balance(Stock Control)'!$E$4:$E$950,0))</f>
        <v>#N/A</v>
      </c>
      <c r="H138" s="63"/>
      <c r="I138" s="63"/>
      <c r="J138" s="63"/>
      <c r="K138" s="63">
        <v>181700</v>
      </c>
      <c r="L138" s="63">
        <f t="shared" si="16"/>
        <v>55.060606060606062</v>
      </c>
      <c r="M138" s="52">
        <f t="shared" si="12"/>
        <v>110.12121212121212</v>
      </c>
      <c r="N138" s="52" t="s">
        <v>211</v>
      </c>
      <c r="O138" s="46" t="s">
        <v>197</v>
      </c>
      <c r="P138" s="46" t="s">
        <v>198</v>
      </c>
      <c r="Q138" s="44" t="s">
        <v>160</v>
      </c>
      <c r="R138" s="45"/>
    </row>
    <row r="139" spans="1:18" hidden="1" x14ac:dyDescent="0.25">
      <c r="A139" s="42">
        <v>104</v>
      </c>
      <c r="B139" s="45" t="s">
        <v>128</v>
      </c>
      <c r="C139" s="46" t="s">
        <v>129</v>
      </c>
      <c r="D139" s="46" t="s">
        <v>130</v>
      </c>
      <c r="E139" s="46">
        <v>6</v>
      </c>
      <c r="F139" s="44" t="e">
        <f>INDEX('[1]Balance(Stock Control)'!$AL$4:$AL$2103,MATCH(C139,'[1]Balance(Stock Control)'!$F$4:$F$1048576,0))</f>
        <v>#N/A</v>
      </c>
      <c r="G139" s="44" t="e">
        <f>INDEX('[2]Balance(Stock Control)'!$AK$4:$AK$951,MATCH(C139,'[2]Balance(Stock Control)'!$E$4:$E$950,0))</f>
        <v>#N/A</v>
      </c>
      <c r="H139" s="63"/>
      <c r="I139" s="63">
        <v>5500</v>
      </c>
      <c r="J139" s="63">
        <f>I139/3300</f>
        <v>1.6666666666666667</v>
      </c>
      <c r="K139" s="63"/>
      <c r="L139" s="63">
        <f t="shared" ref="L139:L147" si="17">J139*110%</f>
        <v>1.8333333333333335</v>
      </c>
      <c r="M139" s="52">
        <f t="shared" si="12"/>
        <v>11</v>
      </c>
      <c r="N139" s="52" t="s">
        <v>211</v>
      </c>
      <c r="O139" s="46" t="s">
        <v>172</v>
      </c>
      <c r="P139" s="46" t="s">
        <v>172</v>
      </c>
      <c r="Q139" s="44" t="s">
        <v>160</v>
      </c>
      <c r="R139" s="45"/>
    </row>
    <row r="140" spans="1:18" hidden="1" x14ac:dyDescent="0.25">
      <c r="A140" s="42">
        <v>105</v>
      </c>
      <c r="B140" s="45" t="s">
        <v>131</v>
      </c>
      <c r="C140" s="46"/>
      <c r="D140" s="46" t="s">
        <v>132</v>
      </c>
      <c r="E140" s="46">
        <v>15</v>
      </c>
      <c r="F140" s="44" t="e">
        <f>INDEX('[1]Balance(Stock Control)'!$AL$4:$AL$2103,MATCH(C140,'[1]Balance(Stock Control)'!$F$4:$F$1048576,0))</f>
        <v>#N/A</v>
      </c>
      <c r="G140" s="44" t="e">
        <f>INDEX('[2]Balance(Stock Control)'!$AK$4:$AK$951,MATCH(C140,'[2]Balance(Stock Control)'!$E$4:$E$950,0))</f>
        <v>#N/A</v>
      </c>
      <c r="H140" s="63"/>
      <c r="I140" s="63"/>
      <c r="J140" s="63"/>
      <c r="K140" s="63"/>
      <c r="L140" s="63">
        <v>2.2999999999999998</v>
      </c>
      <c r="M140" s="52">
        <f t="shared" si="12"/>
        <v>34.5</v>
      </c>
      <c r="N140" s="52" t="s">
        <v>211</v>
      </c>
      <c r="O140" s="46" t="s">
        <v>172</v>
      </c>
      <c r="P140" s="46" t="s">
        <v>172</v>
      </c>
      <c r="Q140" s="44" t="s">
        <v>160</v>
      </c>
      <c r="R140" s="45"/>
    </row>
    <row r="141" spans="1:18" hidden="1" x14ac:dyDescent="0.25">
      <c r="A141" s="42">
        <v>106</v>
      </c>
      <c r="B141" s="45" t="s">
        <v>133</v>
      </c>
      <c r="C141" s="46" t="s">
        <v>134</v>
      </c>
      <c r="D141" s="46" t="s">
        <v>135</v>
      </c>
      <c r="E141" s="46">
        <v>20</v>
      </c>
      <c r="F141" s="44" t="e">
        <f>INDEX('[1]Balance(Stock Control)'!$AL$4:$AL$2103,MATCH(C141,'[1]Balance(Stock Control)'!$F$4:$F$1048576,0))</f>
        <v>#N/A</v>
      </c>
      <c r="G141" s="44" t="e">
        <f>INDEX('[2]Balance(Stock Control)'!$AK$4:$AK$951,MATCH(C141,'[2]Balance(Stock Control)'!$E$4:$E$950,0))</f>
        <v>#N/A</v>
      </c>
      <c r="H141" s="63"/>
      <c r="I141" s="63">
        <v>4000</v>
      </c>
      <c r="J141" s="63">
        <f t="shared" ref="J141:J147" si="18">I141/3300</f>
        <v>1.2121212121212122</v>
      </c>
      <c r="K141" s="63"/>
      <c r="L141" s="63">
        <f t="shared" si="17"/>
        <v>1.3333333333333335</v>
      </c>
      <c r="M141" s="52">
        <f t="shared" si="12"/>
        <v>26.666666666666671</v>
      </c>
      <c r="N141" s="52" t="s">
        <v>211</v>
      </c>
      <c r="O141" s="46" t="s">
        <v>172</v>
      </c>
      <c r="P141" s="46" t="s">
        <v>172</v>
      </c>
      <c r="Q141" s="44" t="s">
        <v>160</v>
      </c>
      <c r="R141" s="45"/>
    </row>
    <row r="142" spans="1:18" hidden="1" x14ac:dyDescent="0.25">
      <c r="A142" s="42">
        <v>107</v>
      </c>
      <c r="B142" s="45" t="s">
        <v>136</v>
      </c>
      <c r="C142" s="46" t="s">
        <v>137</v>
      </c>
      <c r="D142" s="46" t="s">
        <v>138</v>
      </c>
      <c r="E142" s="46">
        <v>15</v>
      </c>
      <c r="F142" s="44" t="e">
        <f>INDEX('[1]Balance(Stock Control)'!$AL$4:$AL$2103,MATCH(C142,'[1]Balance(Stock Control)'!$F$4:$F$1048576,0))</f>
        <v>#N/A</v>
      </c>
      <c r="G142" s="44" t="e">
        <f>INDEX('[2]Balance(Stock Control)'!$AK$4:$AK$951,MATCH(C142,'[2]Balance(Stock Control)'!$E$4:$E$950,0))</f>
        <v>#N/A</v>
      </c>
      <c r="H142" s="63"/>
      <c r="I142" s="63">
        <v>4000</v>
      </c>
      <c r="J142" s="63">
        <f t="shared" si="18"/>
        <v>1.2121212121212122</v>
      </c>
      <c r="K142" s="63"/>
      <c r="L142" s="63">
        <f t="shared" si="17"/>
        <v>1.3333333333333335</v>
      </c>
      <c r="M142" s="52">
        <f t="shared" si="12"/>
        <v>20.000000000000004</v>
      </c>
      <c r="N142" s="52" t="s">
        <v>211</v>
      </c>
      <c r="O142" s="46" t="s">
        <v>172</v>
      </c>
      <c r="P142" s="46" t="s">
        <v>172</v>
      </c>
      <c r="Q142" s="44" t="s">
        <v>160</v>
      </c>
      <c r="R142" s="45"/>
    </row>
    <row r="143" spans="1:18" hidden="1" x14ac:dyDescent="0.25">
      <c r="A143" s="42">
        <v>108</v>
      </c>
      <c r="B143" s="45" t="s">
        <v>139</v>
      </c>
      <c r="C143" s="46" t="s">
        <v>199</v>
      </c>
      <c r="D143" s="46">
        <v>14530130</v>
      </c>
      <c r="E143" s="46">
        <v>1</v>
      </c>
      <c r="F143" s="44" t="e">
        <f>INDEX('[1]Balance(Stock Control)'!$AL$4:$AL$2103,MATCH(C143,'[1]Balance(Stock Control)'!$F$4:$F$1048576,0))</f>
        <v>#N/A</v>
      </c>
      <c r="G143" s="44">
        <f>INDEX('[2]Balance(Stock Control)'!$AK$4:$AK$951,MATCH(C143,'[2]Balance(Stock Control)'!$E$4:$E$950,0))</f>
        <v>6</v>
      </c>
      <c r="H143" s="63"/>
      <c r="I143" s="63"/>
      <c r="J143" s="63"/>
      <c r="K143" s="63"/>
      <c r="L143" s="63">
        <v>32.221538461538422</v>
      </c>
      <c r="M143" s="52">
        <f t="shared" si="12"/>
        <v>32.221538461538422</v>
      </c>
      <c r="N143" s="52" t="s">
        <v>211</v>
      </c>
      <c r="O143" s="46" t="s">
        <v>174</v>
      </c>
      <c r="P143" s="46" t="s">
        <v>171</v>
      </c>
      <c r="Q143" s="44" t="s">
        <v>160</v>
      </c>
      <c r="R143" s="45"/>
    </row>
    <row r="144" spans="1:18" hidden="1" x14ac:dyDescent="0.25">
      <c r="A144" s="42">
        <v>109</v>
      </c>
      <c r="B144" s="45" t="s">
        <v>140</v>
      </c>
      <c r="C144" s="46"/>
      <c r="D144" s="46"/>
      <c r="E144" s="46">
        <v>2</v>
      </c>
      <c r="F144" s="44" t="e">
        <f>INDEX('[1]Balance(Stock Control)'!$AL$4:$AL$2103,MATCH(C144,'[1]Balance(Stock Control)'!$F$4:$F$1048576,0))</f>
        <v>#N/A</v>
      </c>
      <c r="G144" s="44" t="e">
        <f>INDEX('[2]Balance(Stock Control)'!$AK$4:$AK$951,MATCH(C144,'[2]Balance(Stock Control)'!$E$4:$E$950,0))</f>
        <v>#N/A</v>
      </c>
      <c r="H144" s="63"/>
      <c r="I144" s="63">
        <v>25000</v>
      </c>
      <c r="J144" s="63">
        <f t="shared" si="18"/>
        <v>7.5757575757575761</v>
      </c>
      <c r="K144" s="63"/>
      <c r="L144" s="63">
        <f t="shared" si="17"/>
        <v>8.3333333333333339</v>
      </c>
      <c r="M144" s="52">
        <f t="shared" si="12"/>
        <v>16.666666666666668</v>
      </c>
      <c r="N144" s="52" t="s">
        <v>211</v>
      </c>
      <c r="O144" s="46" t="s">
        <v>172</v>
      </c>
      <c r="P144" s="46" t="s">
        <v>172</v>
      </c>
      <c r="Q144" s="44" t="s">
        <v>160</v>
      </c>
      <c r="R144" s="45"/>
    </row>
    <row r="145" spans="1:18" hidden="1" x14ac:dyDescent="0.25">
      <c r="A145" s="42">
        <v>110</v>
      </c>
      <c r="B145" s="45" t="s">
        <v>141</v>
      </c>
      <c r="C145" s="46"/>
      <c r="D145" s="46"/>
      <c r="E145" s="46">
        <v>1</v>
      </c>
      <c r="F145" s="44" t="e">
        <f>INDEX('[1]Balance(Stock Control)'!$AL$4:$AL$2103,MATCH(C145,'[1]Balance(Stock Control)'!$F$4:$F$1048576,0))</f>
        <v>#N/A</v>
      </c>
      <c r="G145" s="44" t="e">
        <f>INDEX('[2]Balance(Stock Control)'!$AK$4:$AK$951,MATCH(C145,'[2]Balance(Stock Control)'!$E$4:$E$950,0))</f>
        <v>#N/A</v>
      </c>
      <c r="H145" s="63"/>
      <c r="I145" s="63">
        <v>70000</v>
      </c>
      <c r="J145" s="63">
        <f t="shared" si="18"/>
        <v>21.212121212121211</v>
      </c>
      <c r="K145" s="63"/>
      <c r="L145" s="63">
        <f t="shared" si="17"/>
        <v>23.333333333333336</v>
      </c>
      <c r="M145" s="52">
        <f t="shared" si="12"/>
        <v>23.333333333333336</v>
      </c>
      <c r="N145" s="52" t="s">
        <v>211</v>
      </c>
      <c r="O145" s="46" t="s">
        <v>172</v>
      </c>
      <c r="P145" s="46" t="s">
        <v>172</v>
      </c>
      <c r="Q145" s="44" t="s">
        <v>160</v>
      </c>
      <c r="R145" s="45"/>
    </row>
    <row r="146" spans="1:18" hidden="1" x14ac:dyDescent="0.25">
      <c r="A146" s="42">
        <v>111</v>
      </c>
      <c r="B146" s="45" t="s">
        <v>142</v>
      </c>
      <c r="C146" s="46"/>
      <c r="D146" s="46"/>
      <c r="E146" s="46">
        <v>0</v>
      </c>
      <c r="F146" s="44" t="e">
        <f>INDEX('[1]Balance(Stock Control)'!$AL$4:$AL$2103,MATCH(C146,'[1]Balance(Stock Control)'!$F$4:$F$1048576,0))</f>
        <v>#N/A</v>
      </c>
      <c r="G146" s="44" t="e">
        <f>INDEX('[2]Balance(Stock Control)'!$AK$4:$AK$951,MATCH(C146,'[2]Balance(Stock Control)'!$E$4:$E$950,0))</f>
        <v>#N/A</v>
      </c>
      <c r="H146" s="63"/>
      <c r="I146" s="63">
        <v>4000</v>
      </c>
      <c r="J146" s="63">
        <f t="shared" si="18"/>
        <v>1.2121212121212122</v>
      </c>
      <c r="K146" s="63"/>
      <c r="L146" s="63">
        <f t="shared" si="17"/>
        <v>1.3333333333333335</v>
      </c>
      <c r="M146" s="52">
        <f t="shared" si="12"/>
        <v>0</v>
      </c>
      <c r="N146" s="31" t="s">
        <v>210</v>
      </c>
      <c r="O146" s="46" t="s">
        <v>172</v>
      </c>
      <c r="P146" s="46" t="s">
        <v>172</v>
      </c>
      <c r="Q146" s="44" t="s">
        <v>160</v>
      </c>
      <c r="R146" s="45"/>
    </row>
    <row r="147" spans="1:18" hidden="1" x14ac:dyDescent="0.25">
      <c r="A147" s="42">
        <v>112</v>
      </c>
      <c r="B147" s="45" t="s">
        <v>143</v>
      </c>
      <c r="C147" s="46">
        <v>14626786</v>
      </c>
      <c r="D147" s="46"/>
      <c r="E147" s="46">
        <v>1</v>
      </c>
      <c r="F147" s="44" t="e">
        <f>INDEX('[1]Balance(Stock Control)'!$AL$4:$AL$2103,MATCH(C147,'[1]Balance(Stock Control)'!$F$4:$F$1048576,0))</f>
        <v>#N/A</v>
      </c>
      <c r="G147" s="44" t="e">
        <f>INDEX('[2]Balance(Stock Control)'!$AK$4:$AK$951,MATCH(C147,'[2]Balance(Stock Control)'!$E$4:$E$950,0))</f>
        <v>#N/A</v>
      </c>
      <c r="H147" s="63"/>
      <c r="I147" s="63">
        <v>55000</v>
      </c>
      <c r="J147" s="63">
        <f t="shared" si="18"/>
        <v>16.666666666666668</v>
      </c>
      <c r="K147" s="63"/>
      <c r="L147" s="63">
        <f t="shared" si="17"/>
        <v>18.333333333333336</v>
      </c>
      <c r="M147" s="52">
        <f t="shared" si="12"/>
        <v>18.333333333333336</v>
      </c>
      <c r="N147" s="52" t="s">
        <v>211</v>
      </c>
      <c r="O147" s="46" t="s">
        <v>172</v>
      </c>
      <c r="P147" s="46" t="s">
        <v>172</v>
      </c>
      <c r="Q147" s="44" t="s">
        <v>160</v>
      </c>
      <c r="R147" s="45"/>
    </row>
    <row r="148" spans="1:18" hidden="1" x14ac:dyDescent="0.25">
      <c r="A148" s="42">
        <v>113</v>
      </c>
      <c r="B148" s="45" t="s">
        <v>144</v>
      </c>
      <c r="C148" s="46" t="s">
        <v>200</v>
      </c>
      <c r="D148" s="46">
        <v>14506789</v>
      </c>
      <c r="E148" s="46">
        <v>1</v>
      </c>
      <c r="F148" s="44" t="e">
        <f>INDEX('[1]Balance(Stock Control)'!$AL$4:$AL$2103,MATCH(C148,'[1]Balance(Stock Control)'!$F$4:$F$1048576,0))</f>
        <v>#N/A</v>
      </c>
      <c r="G148" s="44">
        <f>INDEX('[2]Balance(Stock Control)'!$AK$4:$AK$951,MATCH(C148,'[2]Balance(Stock Control)'!$E$4:$E$950,0))</f>
        <v>6</v>
      </c>
      <c r="H148" s="63"/>
      <c r="I148" s="63"/>
      <c r="J148" s="63"/>
      <c r="K148" s="63"/>
      <c r="L148" s="63">
        <v>20.138461538461573</v>
      </c>
      <c r="M148" s="52">
        <f t="shared" si="12"/>
        <v>20.138461538461573</v>
      </c>
      <c r="N148" s="52" t="s">
        <v>211</v>
      </c>
      <c r="O148" s="46" t="s">
        <v>174</v>
      </c>
      <c r="P148" s="46" t="s">
        <v>171</v>
      </c>
      <c r="Q148" s="44" t="s">
        <v>160</v>
      </c>
      <c r="R148" s="45"/>
    </row>
    <row r="149" spans="1:18" hidden="1" x14ac:dyDescent="0.25">
      <c r="A149" s="42">
        <v>114</v>
      </c>
      <c r="B149" s="45" t="s">
        <v>145</v>
      </c>
      <c r="C149" s="46" t="s">
        <v>201</v>
      </c>
      <c r="D149" s="46">
        <v>14506786</v>
      </c>
      <c r="E149" s="46">
        <v>1</v>
      </c>
      <c r="F149" s="44" t="e">
        <f>INDEX('[1]Balance(Stock Control)'!$AL$4:$AL$2103,MATCH(C149,'[1]Balance(Stock Control)'!$F$4:$F$1048576,0))</f>
        <v>#N/A</v>
      </c>
      <c r="G149" s="44">
        <f>INDEX('[2]Balance(Stock Control)'!$AK$4:$AK$951,MATCH(C149,'[2]Balance(Stock Control)'!$E$4:$E$950,0))</f>
        <v>13</v>
      </c>
      <c r="H149" s="63"/>
      <c r="I149" s="63"/>
      <c r="J149" s="63"/>
      <c r="K149" s="63"/>
      <c r="L149" s="63">
        <v>21.826771653543318</v>
      </c>
      <c r="M149" s="52">
        <f t="shared" si="12"/>
        <v>21.826771653543318</v>
      </c>
      <c r="N149" s="52" t="s">
        <v>211</v>
      </c>
      <c r="O149" s="46" t="s">
        <v>174</v>
      </c>
      <c r="P149" s="46" t="s">
        <v>171</v>
      </c>
      <c r="Q149" s="44" t="s">
        <v>160</v>
      </c>
      <c r="R149" s="45"/>
    </row>
    <row r="150" spans="1:18" hidden="1" x14ac:dyDescent="0.25">
      <c r="A150" s="42">
        <v>115</v>
      </c>
      <c r="B150" s="45" t="s">
        <v>22</v>
      </c>
      <c r="C150" s="46">
        <v>14532260</v>
      </c>
      <c r="D150" s="46"/>
      <c r="E150" s="46">
        <v>0</v>
      </c>
      <c r="F150" s="44">
        <f>INDEX('[1]Balance(Stock Control)'!$AL$4:$AL$2103,MATCH(C150,'[1]Balance(Stock Control)'!$F$4:$F$1048576,0))</f>
        <v>0</v>
      </c>
      <c r="G150" s="44">
        <f>INDEX('[2]Balance(Stock Control)'!$AK$4:$AK$951,MATCH(C150,'[2]Balance(Stock Control)'!$E$4:$E$950,0))</f>
        <v>12</v>
      </c>
      <c r="H150" s="63"/>
      <c r="I150" s="63"/>
      <c r="J150" s="63"/>
      <c r="K150" s="63"/>
      <c r="L150" s="63">
        <v>14.768599999999999</v>
      </c>
      <c r="M150" s="52">
        <f t="shared" si="12"/>
        <v>0</v>
      </c>
      <c r="N150" s="31" t="s">
        <v>210</v>
      </c>
      <c r="O150" s="46" t="s">
        <v>161</v>
      </c>
      <c r="P150" s="46" t="s">
        <v>171</v>
      </c>
      <c r="Q150" s="44" t="s">
        <v>160</v>
      </c>
      <c r="R150" s="45"/>
    </row>
    <row r="151" spans="1:18" hidden="1" x14ac:dyDescent="0.25">
      <c r="A151" s="42">
        <v>116</v>
      </c>
      <c r="B151" s="45" t="s">
        <v>146</v>
      </c>
      <c r="C151" s="46">
        <v>14881524</v>
      </c>
      <c r="D151" s="46"/>
      <c r="E151" s="46">
        <v>1</v>
      </c>
      <c r="F151" s="44">
        <f>INDEX('[1]Balance(Stock Control)'!$AL$4:$AL$2103,MATCH(C151,'[1]Balance(Stock Control)'!$F$4:$F$1048576,0))</f>
        <v>0</v>
      </c>
      <c r="G151" s="44" t="e">
        <f>INDEX('[2]Balance(Stock Control)'!$AK$4:$AK$951,MATCH(C151,'[2]Balance(Stock Control)'!$E$4:$E$950,0))</f>
        <v>#N/A</v>
      </c>
      <c r="H151" s="63"/>
      <c r="I151" s="63">
        <v>55000</v>
      </c>
      <c r="J151" s="63">
        <f t="shared" ref="J151" si="19">I151/3300</f>
        <v>16.666666666666668</v>
      </c>
      <c r="K151" s="63"/>
      <c r="L151" s="63">
        <f t="shared" ref="L151" si="20">J151*110%</f>
        <v>18.333333333333336</v>
      </c>
      <c r="M151" s="52">
        <f t="shared" si="12"/>
        <v>18.333333333333336</v>
      </c>
      <c r="N151" s="52" t="s">
        <v>211</v>
      </c>
      <c r="O151" s="46" t="s">
        <v>172</v>
      </c>
      <c r="P151" s="46" t="s">
        <v>172</v>
      </c>
      <c r="Q151" s="44" t="s">
        <v>160</v>
      </c>
      <c r="R151" s="45"/>
    </row>
    <row r="152" spans="1:18" hidden="1" x14ac:dyDescent="0.25">
      <c r="A152" s="42">
        <v>117</v>
      </c>
      <c r="B152" s="45" t="s">
        <v>147</v>
      </c>
      <c r="C152" s="46" t="s">
        <v>202</v>
      </c>
      <c r="D152" s="46">
        <v>14529103</v>
      </c>
      <c r="E152" s="46">
        <v>2</v>
      </c>
      <c r="F152" s="44" t="e">
        <f>INDEX('[1]Balance(Stock Control)'!$AL$4:$AL$2103,MATCH(C152,'[1]Balance(Stock Control)'!$F$4:$F$1048576,0))</f>
        <v>#N/A</v>
      </c>
      <c r="G152" s="44">
        <f>INDEX('[2]Balance(Stock Control)'!$AK$4:$AK$951,MATCH(C152,'[2]Balance(Stock Control)'!$E$4:$E$950,0))</f>
        <v>25</v>
      </c>
      <c r="H152" s="63"/>
      <c r="I152" s="63"/>
      <c r="J152" s="63"/>
      <c r="K152" s="63"/>
      <c r="L152" s="63">
        <v>21.744799999999991</v>
      </c>
      <c r="M152" s="52">
        <f t="shared" si="12"/>
        <v>43.489599999999982</v>
      </c>
      <c r="N152" s="52" t="s">
        <v>211</v>
      </c>
      <c r="O152" s="46" t="s">
        <v>174</v>
      </c>
      <c r="P152" s="46" t="s">
        <v>171</v>
      </c>
      <c r="Q152" s="44" t="s">
        <v>160</v>
      </c>
      <c r="R152" s="45"/>
    </row>
    <row r="153" spans="1:18" hidden="1" x14ac:dyDescent="0.25">
      <c r="A153" s="42">
        <v>118</v>
      </c>
      <c r="B153" s="45" t="s">
        <v>148</v>
      </c>
      <c r="C153" s="46" t="s">
        <v>203</v>
      </c>
      <c r="D153" s="46">
        <v>14524738</v>
      </c>
      <c r="E153" s="46">
        <v>1</v>
      </c>
      <c r="F153" s="44" t="e">
        <f>INDEX('[1]Balance(Stock Control)'!$AL$4:$AL$2103,MATCH(C153,'[1]Balance(Stock Control)'!$F$4:$F$1048576,0))</f>
        <v>#N/A</v>
      </c>
      <c r="G153" s="44">
        <f>INDEX('[2]Balance(Stock Control)'!$AK$4:$AK$951,MATCH(C153,'[2]Balance(Stock Control)'!$E$4:$E$950,0))</f>
        <v>6</v>
      </c>
      <c r="H153" s="63"/>
      <c r="I153" s="63"/>
      <c r="J153" s="63"/>
      <c r="K153" s="63"/>
      <c r="L153" s="63">
        <v>22.776939527559076</v>
      </c>
      <c r="M153" s="52">
        <f t="shared" si="12"/>
        <v>22.776939527559076</v>
      </c>
      <c r="N153" s="52" t="s">
        <v>211</v>
      </c>
      <c r="O153" s="46" t="s">
        <v>174</v>
      </c>
      <c r="P153" s="46" t="s">
        <v>171</v>
      </c>
      <c r="Q153" s="44" t="s">
        <v>160</v>
      </c>
      <c r="R153" s="45"/>
    </row>
    <row r="154" spans="1:18" hidden="1" x14ac:dyDescent="0.25">
      <c r="A154" s="42">
        <v>119</v>
      </c>
      <c r="B154" s="45" t="s">
        <v>149</v>
      </c>
      <c r="C154" s="46">
        <v>14508319</v>
      </c>
      <c r="D154" s="46"/>
      <c r="E154" s="46">
        <v>2</v>
      </c>
      <c r="F154" s="44">
        <f>INDEX('[1]Balance(Stock Control)'!$AL$4:$AL$2103,MATCH(C154,'[1]Balance(Stock Control)'!$F$4:$F$1048576,0))</f>
        <v>6</v>
      </c>
      <c r="G154" s="44">
        <f>INDEX('[2]Balance(Stock Control)'!$AK$4:$AK$951,MATCH(C154,'[2]Balance(Stock Control)'!$E$4:$E$950,0))</f>
        <v>0</v>
      </c>
      <c r="H154" s="63"/>
      <c r="I154" s="63"/>
      <c r="J154" s="63"/>
      <c r="K154" s="63">
        <v>70056.85443750002</v>
      </c>
      <c r="L154" s="63">
        <f>K154/3300</f>
        <v>21.229349829545459</v>
      </c>
      <c r="M154" s="52">
        <f t="shared" si="12"/>
        <v>42.458699659090918</v>
      </c>
      <c r="N154" s="52" t="s">
        <v>211</v>
      </c>
      <c r="O154" s="46" t="s">
        <v>162</v>
      </c>
      <c r="P154" s="46" t="s">
        <v>171</v>
      </c>
      <c r="Q154" s="44" t="s">
        <v>160</v>
      </c>
      <c r="R154" s="45"/>
    </row>
    <row r="155" spans="1:18" hidden="1" x14ac:dyDescent="0.25">
      <c r="A155" s="42">
        <v>120</v>
      </c>
      <c r="B155" s="45" t="s">
        <v>150</v>
      </c>
      <c r="C155" s="46">
        <v>914167</v>
      </c>
      <c r="D155" s="46"/>
      <c r="E155" s="46">
        <v>20</v>
      </c>
      <c r="F155" s="44">
        <f>INDEX('[1]Balance(Stock Control)'!$AL$4:$AL$2103,MATCH(C155,'[1]Balance(Stock Control)'!$F$4:$F$1048576,0))</f>
        <v>0</v>
      </c>
      <c r="G155" s="44" t="e">
        <f>INDEX('[2]Balance(Stock Control)'!$AK$4:$AK$951,MATCH(C155,'[2]Balance(Stock Control)'!$E$4:$E$950,0))</f>
        <v>#N/A</v>
      </c>
      <c r="H155" s="63"/>
      <c r="I155" s="63">
        <v>250</v>
      </c>
      <c r="J155" s="63">
        <f t="shared" ref="J155:J157" si="21">I155/3300</f>
        <v>7.575757575757576E-2</v>
      </c>
      <c r="K155" s="63"/>
      <c r="L155" s="63">
        <f t="shared" ref="L155:L157" si="22">J155*110%</f>
        <v>8.3333333333333343E-2</v>
      </c>
      <c r="M155" s="52">
        <f t="shared" si="12"/>
        <v>1.666666666666667</v>
      </c>
      <c r="N155" s="52" t="s">
        <v>211</v>
      </c>
      <c r="O155" s="46" t="s">
        <v>172</v>
      </c>
      <c r="P155" s="46" t="s">
        <v>172</v>
      </c>
      <c r="Q155" s="44" t="s">
        <v>160</v>
      </c>
      <c r="R155" s="45"/>
    </row>
    <row r="156" spans="1:18" hidden="1" x14ac:dyDescent="0.25">
      <c r="A156" s="42">
        <v>121</v>
      </c>
      <c r="B156" s="45" t="s">
        <v>151</v>
      </c>
      <c r="C156" s="46"/>
      <c r="D156" s="46"/>
      <c r="E156" s="46">
        <v>50</v>
      </c>
      <c r="F156" s="44" t="e">
        <f>INDEX('[1]Balance(Stock Control)'!$AL$4:$AL$2103,MATCH(C156,'[1]Balance(Stock Control)'!$F$4:$F$1048576,0))</f>
        <v>#N/A</v>
      </c>
      <c r="G156" s="44" t="e">
        <f>INDEX('[2]Balance(Stock Control)'!$AK$4:$AK$951,MATCH(C156,'[2]Balance(Stock Control)'!$E$4:$E$950,0))</f>
        <v>#N/A</v>
      </c>
      <c r="H156" s="63"/>
      <c r="I156" s="63">
        <v>1000</v>
      </c>
      <c r="J156" s="63">
        <f t="shared" si="21"/>
        <v>0.30303030303030304</v>
      </c>
      <c r="K156" s="63"/>
      <c r="L156" s="63">
        <f t="shared" si="22"/>
        <v>0.33333333333333337</v>
      </c>
      <c r="M156" s="52">
        <f t="shared" si="12"/>
        <v>16.666666666666668</v>
      </c>
      <c r="N156" s="52" t="s">
        <v>211</v>
      </c>
      <c r="O156" s="46" t="s">
        <v>172</v>
      </c>
      <c r="P156" s="46" t="s">
        <v>172</v>
      </c>
      <c r="Q156" s="44" t="s">
        <v>160</v>
      </c>
      <c r="R156" s="45"/>
    </row>
    <row r="157" spans="1:18" hidden="1" x14ac:dyDescent="0.25">
      <c r="A157" s="42">
        <v>122</v>
      </c>
      <c r="B157" s="45" t="s">
        <v>152</v>
      </c>
      <c r="C157" s="46">
        <v>14511327</v>
      </c>
      <c r="D157" s="46"/>
      <c r="E157" s="46">
        <v>30</v>
      </c>
      <c r="F157" s="44" t="e">
        <f>INDEX('[1]Balance(Stock Control)'!$AL$4:$AL$2103,MATCH(C157,'[1]Balance(Stock Control)'!$F$4:$F$1048576,0))</f>
        <v>#N/A</v>
      </c>
      <c r="G157" s="44" t="e">
        <f>INDEX('[2]Balance(Stock Control)'!$AK$4:$AK$951,MATCH(C157,'[2]Balance(Stock Control)'!$E$4:$E$950,0))</f>
        <v>#N/A</v>
      </c>
      <c r="H157" s="63"/>
      <c r="I157" s="63">
        <v>500</v>
      </c>
      <c r="J157" s="63">
        <f t="shared" si="21"/>
        <v>0.15151515151515152</v>
      </c>
      <c r="K157" s="63"/>
      <c r="L157" s="63">
        <f t="shared" si="22"/>
        <v>0.16666666666666669</v>
      </c>
      <c r="M157" s="52">
        <f t="shared" si="12"/>
        <v>5.0000000000000009</v>
      </c>
      <c r="N157" s="52" t="s">
        <v>211</v>
      </c>
      <c r="O157" s="46" t="s">
        <v>172</v>
      </c>
      <c r="P157" s="46" t="s">
        <v>172</v>
      </c>
      <c r="Q157" s="44" t="s">
        <v>160</v>
      </c>
      <c r="R157" s="45"/>
    </row>
    <row r="158" spans="1:18" hidden="1" x14ac:dyDescent="0.25">
      <c r="A158" s="42">
        <v>123</v>
      </c>
      <c r="B158" s="45" t="s">
        <v>153</v>
      </c>
      <c r="C158" s="46">
        <v>14532126</v>
      </c>
      <c r="D158" s="46"/>
      <c r="E158" s="46">
        <v>1</v>
      </c>
      <c r="F158" s="44">
        <f>INDEX('[1]Balance(Stock Control)'!$AL$4:$AL$2103,MATCH(C158,'[1]Balance(Stock Control)'!$F$4:$F$1048576,0))</f>
        <v>1</v>
      </c>
      <c r="G158" s="44">
        <f>INDEX('[2]Balance(Stock Control)'!$AK$4:$AK$951,MATCH(C158,'[2]Balance(Stock Control)'!$E$4:$E$950,0))</f>
        <v>0</v>
      </c>
      <c r="H158" s="63"/>
      <c r="I158" s="63"/>
      <c r="J158" s="63"/>
      <c r="K158" s="63">
        <v>301505.04247500002</v>
      </c>
      <c r="L158" s="63">
        <f t="shared" ref="L158:L162" si="23">K158/3300</f>
        <v>91.365164386363645</v>
      </c>
      <c r="M158" s="52">
        <f t="shared" si="12"/>
        <v>91.365164386363645</v>
      </c>
      <c r="N158" s="52" t="s">
        <v>211</v>
      </c>
      <c r="O158" s="46" t="s">
        <v>162</v>
      </c>
      <c r="P158" s="46" t="s">
        <v>171</v>
      </c>
      <c r="Q158" s="44" t="s">
        <v>160</v>
      </c>
      <c r="R158" s="45"/>
    </row>
    <row r="159" spans="1:18" hidden="1" x14ac:dyDescent="0.25">
      <c r="A159" s="42">
        <v>124</v>
      </c>
      <c r="B159" s="45" t="s">
        <v>153</v>
      </c>
      <c r="C159" s="46">
        <v>14640081</v>
      </c>
      <c r="D159" s="46"/>
      <c r="E159" s="46">
        <v>0</v>
      </c>
      <c r="F159" s="44">
        <f>INDEX('[1]Balance(Stock Control)'!$AL$4:$AL$2103,MATCH(C159,'[1]Balance(Stock Control)'!$F$4:$F$1048576,0))</f>
        <v>8</v>
      </c>
      <c r="G159" s="44">
        <f>INDEX('[2]Balance(Stock Control)'!$AK$4:$AK$951,MATCH(C159,'[2]Balance(Stock Control)'!$E$4:$E$950,0))</f>
        <v>0</v>
      </c>
      <c r="H159" s="63"/>
      <c r="I159" s="63"/>
      <c r="J159" s="63"/>
      <c r="K159" s="63">
        <v>1993644.8532000002</v>
      </c>
      <c r="L159" s="63">
        <f t="shared" si="23"/>
        <v>604.13480400000003</v>
      </c>
      <c r="M159" s="52">
        <f t="shared" si="12"/>
        <v>0</v>
      </c>
      <c r="N159" s="31" t="s">
        <v>210</v>
      </c>
      <c r="O159" s="46" t="s">
        <v>162</v>
      </c>
      <c r="P159" s="46" t="s">
        <v>171</v>
      </c>
      <c r="Q159" s="44" t="s">
        <v>160</v>
      </c>
      <c r="R159" s="45"/>
    </row>
    <row r="160" spans="1:18" hidden="1" x14ac:dyDescent="0.25">
      <c r="A160" s="42">
        <v>125</v>
      </c>
      <c r="B160" s="45" t="s">
        <v>153</v>
      </c>
      <c r="C160" s="46">
        <v>3183620</v>
      </c>
      <c r="D160" s="46"/>
      <c r="E160" s="46">
        <v>1</v>
      </c>
      <c r="F160" s="44">
        <f>INDEX('[1]Balance(Stock Control)'!$AL$4:$AL$2103,MATCH(C160,'[1]Balance(Stock Control)'!$F$4:$F$1048576,0))</f>
        <v>22</v>
      </c>
      <c r="G160" s="44" t="e">
        <f>INDEX('[2]Balance(Stock Control)'!$AK$4:$AK$951,MATCH(C160,'[2]Balance(Stock Control)'!$E$4:$E$950,0))</f>
        <v>#N/A</v>
      </c>
      <c r="H160" s="63"/>
      <c r="I160" s="63"/>
      <c r="J160" s="63"/>
      <c r="K160" s="63">
        <v>671617.94700000004</v>
      </c>
      <c r="L160" s="63">
        <f t="shared" si="23"/>
        <v>203.52059000000003</v>
      </c>
      <c r="M160" s="52">
        <f t="shared" si="12"/>
        <v>203.52059000000003</v>
      </c>
      <c r="N160" s="52" t="s">
        <v>211</v>
      </c>
      <c r="O160" s="46" t="s">
        <v>162</v>
      </c>
      <c r="P160" s="46" t="s">
        <v>171</v>
      </c>
      <c r="Q160" s="44" t="s">
        <v>160</v>
      </c>
      <c r="R160" s="45"/>
    </row>
    <row r="161" spans="1:18" hidden="1" x14ac:dyDescent="0.25">
      <c r="A161" s="42">
        <v>126</v>
      </c>
      <c r="B161" s="45" t="s">
        <v>153</v>
      </c>
      <c r="C161" s="46">
        <v>15084140</v>
      </c>
      <c r="D161" s="46"/>
      <c r="E161" s="46">
        <v>1</v>
      </c>
      <c r="F161" s="44">
        <f>INDEX('[1]Balance(Stock Control)'!$AL$4:$AL$2103,MATCH(C161,'[1]Balance(Stock Control)'!$F$4:$F$1048576,0))</f>
        <v>1</v>
      </c>
      <c r="G161" s="44">
        <f>INDEX('[2]Balance(Stock Control)'!$AK$4:$AK$951,MATCH(C161,'[2]Balance(Stock Control)'!$E$4:$E$950,0))</f>
        <v>5</v>
      </c>
      <c r="H161" s="63"/>
      <c r="I161" s="63"/>
      <c r="J161" s="63"/>
      <c r="K161" s="63"/>
      <c r="L161" s="63">
        <v>285.57110091743135</v>
      </c>
      <c r="M161" s="52">
        <f t="shared" si="12"/>
        <v>285.57110091743135</v>
      </c>
      <c r="N161" s="52" t="s">
        <v>211</v>
      </c>
      <c r="O161" s="46" t="s">
        <v>161</v>
      </c>
      <c r="P161" s="46" t="s">
        <v>171</v>
      </c>
      <c r="Q161" s="44" t="s">
        <v>160</v>
      </c>
      <c r="R161" s="45"/>
    </row>
    <row r="162" spans="1:18" hidden="1" x14ac:dyDescent="0.25">
      <c r="A162" s="42">
        <v>127</v>
      </c>
      <c r="B162" s="45" t="s">
        <v>153</v>
      </c>
      <c r="C162" s="46">
        <v>14640080</v>
      </c>
      <c r="D162" s="46"/>
      <c r="E162" s="46">
        <v>1</v>
      </c>
      <c r="F162" s="44">
        <f>INDEX('[1]Balance(Stock Control)'!$AL$4:$AL$2103,MATCH(C162,'[1]Balance(Stock Control)'!$F$4:$F$1048576,0))</f>
        <v>10</v>
      </c>
      <c r="G162" s="44" t="e">
        <f>INDEX('[2]Balance(Stock Control)'!$AK$4:$AK$951,MATCH(C162,'[2]Balance(Stock Control)'!$E$4:$E$950,0))</f>
        <v>#N/A</v>
      </c>
      <c r="H162" s="63"/>
      <c r="I162" s="63"/>
      <c r="J162" s="63"/>
      <c r="K162" s="63">
        <v>1388706.67845</v>
      </c>
      <c r="L162" s="63">
        <f t="shared" si="23"/>
        <v>420.8202055909091</v>
      </c>
      <c r="M162" s="52">
        <f t="shared" si="12"/>
        <v>420.8202055909091</v>
      </c>
      <c r="N162" s="52" t="s">
        <v>211</v>
      </c>
      <c r="O162" s="46" t="s">
        <v>162</v>
      </c>
      <c r="P162" s="46" t="s">
        <v>171</v>
      </c>
      <c r="Q162" s="44" t="s">
        <v>160</v>
      </c>
      <c r="R162" s="45"/>
    </row>
    <row r="163" spans="1:18" hidden="1" x14ac:dyDescent="0.25">
      <c r="A163" s="42">
        <v>128</v>
      </c>
      <c r="B163" s="45" t="s">
        <v>154</v>
      </c>
      <c r="C163" s="46">
        <v>14550884</v>
      </c>
      <c r="D163" s="46"/>
      <c r="E163" s="46">
        <v>5</v>
      </c>
      <c r="F163" s="44">
        <f>INDEX('[1]Balance(Stock Control)'!$AL$4:$AL$2103,MATCH(C163,'[1]Balance(Stock Control)'!$F$4:$F$1048576,0))</f>
        <v>0</v>
      </c>
      <c r="G163" s="44">
        <f>INDEX('[2]Balance(Stock Control)'!$AK$4:$AK$951,MATCH(C163,'[2]Balance(Stock Control)'!$E$4:$E$950,0))</f>
        <v>3</v>
      </c>
      <c r="H163" s="63"/>
      <c r="I163" s="63"/>
      <c r="J163" s="63"/>
      <c r="K163" s="63"/>
      <c r="L163" s="63">
        <v>114.22844036697246</v>
      </c>
      <c r="M163" s="52">
        <f t="shared" si="12"/>
        <v>571.14220183486236</v>
      </c>
      <c r="N163" s="52" t="s">
        <v>211</v>
      </c>
      <c r="O163" s="46" t="s">
        <v>161</v>
      </c>
      <c r="P163" s="46" t="s">
        <v>171</v>
      </c>
      <c r="Q163" s="44" t="s">
        <v>160</v>
      </c>
      <c r="R163" s="45"/>
    </row>
    <row r="164" spans="1:18" hidden="1" x14ac:dyDescent="0.25">
      <c r="A164" s="42">
        <v>129</v>
      </c>
      <c r="B164" s="45" t="s">
        <v>155</v>
      </c>
      <c r="C164" s="46" t="s">
        <v>204</v>
      </c>
      <c r="D164" s="46">
        <v>21814758</v>
      </c>
      <c r="E164" s="46">
        <v>1</v>
      </c>
      <c r="F164" s="44" t="e">
        <f>INDEX('[1]Balance(Stock Control)'!$AL$4:$AL$2103,MATCH(C164,'[1]Balance(Stock Control)'!$F$4:$F$1048576,0))</f>
        <v>#N/A</v>
      </c>
      <c r="G164" s="44">
        <f>INDEX('[2]Balance(Stock Control)'!$AK$4:$AK$951,MATCH(C164,'[2]Balance(Stock Control)'!$E$4:$E$950,0))</f>
        <v>3</v>
      </c>
      <c r="H164" s="63"/>
      <c r="I164" s="63"/>
      <c r="J164" s="63"/>
      <c r="K164" s="63"/>
      <c r="L164" s="63">
        <v>239.15294117647085</v>
      </c>
      <c r="M164" s="52">
        <f t="shared" si="12"/>
        <v>239.15294117647085</v>
      </c>
      <c r="N164" s="52" t="s">
        <v>211</v>
      </c>
      <c r="O164" s="46" t="s">
        <v>174</v>
      </c>
      <c r="P164" s="46" t="s">
        <v>171</v>
      </c>
      <c r="Q164" s="44" t="s">
        <v>160</v>
      </c>
      <c r="R164" s="45"/>
    </row>
    <row r="165" spans="1:18" hidden="1" x14ac:dyDescent="0.25">
      <c r="A165" s="42">
        <v>130</v>
      </c>
      <c r="B165" s="45" t="s">
        <v>156</v>
      </c>
      <c r="C165" s="46">
        <v>14526158</v>
      </c>
      <c r="D165" s="46"/>
      <c r="E165" s="46">
        <v>1</v>
      </c>
      <c r="F165" s="44">
        <f>INDEX('[1]Balance(Stock Control)'!$AL$4:$AL$2103,MATCH(C165,'[1]Balance(Stock Control)'!$F$4:$F$1048576,0))</f>
        <v>0</v>
      </c>
      <c r="G165" s="44">
        <f>INDEX('[2]Balance(Stock Control)'!$AK$4:$AK$951,MATCH(C165,'[2]Balance(Stock Control)'!$E$4:$E$950,0))</f>
        <v>0</v>
      </c>
      <c r="H165" s="63"/>
      <c r="I165" s="63">
        <v>65000</v>
      </c>
      <c r="J165" s="63">
        <f>I165/3300</f>
        <v>19.696969696969695</v>
      </c>
      <c r="K165" s="63"/>
      <c r="L165" s="63">
        <f t="shared" ref="L165" si="24">J165*110%</f>
        <v>21.666666666666668</v>
      </c>
      <c r="M165" s="52">
        <f t="shared" ref="M165:M170" si="25">SUM(L165*E165)</f>
        <v>21.666666666666668</v>
      </c>
      <c r="N165" s="52" t="s">
        <v>211</v>
      </c>
      <c r="O165" s="46" t="s">
        <v>172</v>
      </c>
      <c r="P165" s="46" t="s">
        <v>172</v>
      </c>
      <c r="Q165" s="44" t="s">
        <v>160</v>
      </c>
      <c r="R165" s="45"/>
    </row>
    <row r="166" spans="1:18" hidden="1" x14ac:dyDescent="0.25">
      <c r="A166" s="42">
        <v>131</v>
      </c>
      <c r="B166" s="45" t="s">
        <v>157</v>
      </c>
      <c r="C166" s="51" t="s">
        <v>205</v>
      </c>
      <c r="D166" s="51">
        <v>14565606</v>
      </c>
      <c r="E166" s="46">
        <v>1</v>
      </c>
      <c r="F166" s="44" t="e">
        <f>INDEX('[1]Balance(Stock Control)'!$AL$4:$AL$2103,MATCH(C166,'[1]Balance(Stock Control)'!$F$4:$F$1048576,0))</f>
        <v>#N/A</v>
      </c>
      <c r="G166" s="44">
        <f>INDEX('[2]Balance(Stock Control)'!$AK$4:$AK$951,MATCH(C166,'[2]Balance(Stock Control)'!$E$4:$E$950,0))</f>
        <v>2</v>
      </c>
      <c r="H166" s="63"/>
      <c r="I166" s="63"/>
      <c r="J166" s="63"/>
      <c r="K166" s="63"/>
      <c r="L166" s="55">
        <v>675.35160000000008</v>
      </c>
      <c r="M166" s="52">
        <f t="shared" si="25"/>
        <v>675.35160000000008</v>
      </c>
      <c r="N166" s="52" t="s">
        <v>211</v>
      </c>
      <c r="O166" s="46" t="s">
        <v>174</v>
      </c>
      <c r="P166" s="46" t="s">
        <v>171</v>
      </c>
      <c r="Q166" s="44" t="s">
        <v>160</v>
      </c>
      <c r="R166" s="45"/>
    </row>
    <row r="167" spans="1:18" hidden="1" x14ac:dyDescent="0.25">
      <c r="A167" s="42">
        <v>132</v>
      </c>
      <c r="B167" s="45" t="s">
        <v>158</v>
      </c>
      <c r="C167" s="46">
        <v>14532269</v>
      </c>
      <c r="D167" s="46"/>
      <c r="E167" s="46">
        <v>1</v>
      </c>
      <c r="F167" s="44" t="e">
        <f>INDEX('[1]Balance(Stock Control)'!$AL$4:$AL$2103,MATCH(C167,'[1]Balance(Stock Control)'!$F$4:$F$1048576,0))</f>
        <v>#N/A</v>
      </c>
      <c r="G167" s="44" t="e">
        <f>INDEX('[2]Balance(Stock Control)'!$AK$4:$AK$951,MATCH(C167,'[2]Balance(Stock Control)'!$E$4:$E$950,0))</f>
        <v>#N/A</v>
      </c>
      <c r="H167" s="55">
        <v>201.25</v>
      </c>
      <c r="I167" s="63"/>
      <c r="J167" s="63"/>
      <c r="K167" s="63"/>
      <c r="L167" s="63">
        <f>H167*110%</f>
        <v>221.37500000000003</v>
      </c>
      <c r="M167" s="52">
        <f t="shared" si="25"/>
        <v>221.37500000000003</v>
      </c>
      <c r="N167" s="52" t="s">
        <v>211</v>
      </c>
      <c r="O167" s="51" t="s">
        <v>186</v>
      </c>
      <c r="P167" s="46" t="s">
        <v>183</v>
      </c>
      <c r="Q167" s="44" t="s">
        <v>160</v>
      </c>
      <c r="R167" s="45"/>
    </row>
    <row r="168" spans="1:18" s="34" customFormat="1" hidden="1" x14ac:dyDescent="0.25">
      <c r="A168" s="28">
        <v>133</v>
      </c>
      <c r="B168" s="71" t="s">
        <v>159</v>
      </c>
      <c r="C168" s="72">
        <v>14573697</v>
      </c>
      <c r="D168" s="72"/>
      <c r="E168" s="72">
        <v>0</v>
      </c>
      <c r="F168" s="31">
        <f>INDEX('[1]Balance(Stock Control)'!$AL$4:$AL$2103,MATCH(C168,'[1]Balance(Stock Control)'!$F$4:$F$1048576,0))</f>
        <v>3</v>
      </c>
      <c r="G168" s="31">
        <f>INDEX('[2]Balance(Stock Control)'!$AK$4:$AK$951,MATCH(C168,'[2]Balance(Stock Control)'!$E$4:$E$950,0))</f>
        <v>0</v>
      </c>
      <c r="H168" s="73"/>
      <c r="I168" s="73"/>
      <c r="J168" s="73"/>
      <c r="K168" s="74">
        <v>380034.44324999995</v>
      </c>
      <c r="L168" s="73">
        <f t="shared" ref="L168:L170" si="26">K168/3300</f>
        <v>115.16195249999998</v>
      </c>
      <c r="M168" s="75">
        <f t="shared" si="25"/>
        <v>0</v>
      </c>
      <c r="N168" s="76" t="s">
        <v>210</v>
      </c>
      <c r="O168" s="76" t="s">
        <v>210</v>
      </c>
      <c r="P168" s="72" t="s">
        <v>171</v>
      </c>
      <c r="Q168" s="31" t="s">
        <v>160</v>
      </c>
      <c r="R168" s="71"/>
    </row>
    <row r="169" spans="1:18" s="34" customFormat="1" hidden="1" x14ac:dyDescent="0.25">
      <c r="A169" s="28">
        <v>134</v>
      </c>
      <c r="B169" s="71" t="s">
        <v>159</v>
      </c>
      <c r="C169" s="72">
        <v>14576153</v>
      </c>
      <c r="D169" s="72"/>
      <c r="E169" s="72">
        <v>0</v>
      </c>
      <c r="F169" s="31">
        <f>INDEX('[1]Balance(Stock Control)'!$AL$4:$AL$2103,MATCH(C169,'[1]Balance(Stock Control)'!$F$4:$F$1048576,0))</f>
        <v>6</v>
      </c>
      <c r="G169" s="31" t="e">
        <f>INDEX('[2]Balance(Stock Control)'!$AK$4:$AK$951,MATCH(C169,'[2]Balance(Stock Control)'!$E$4:$E$950,0))</f>
        <v>#N/A</v>
      </c>
      <c r="H169" s="73"/>
      <c r="I169" s="73"/>
      <c r="J169" s="73"/>
      <c r="K169" s="74">
        <v>499091.57943750004</v>
      </c>
      <c r="L169" s="73">
        <f t="shared" si="26"/>
        <v>151.2398725568182</v>
      </c>
      <c r="M169" s="75">
        <f t="shared" si="25"/>
        <v>0</v>
      </c>
      <c r="N169" s="76" t="s">
        <v>210</v>
      </c>
      <c r="O169" s="76" t="s">
        <v>210</v>
      </c>
      <c r="P169" s="72" t="s">
        <v>171</v>
      </c>
      <c r="Q169" s="31" t="s">
        <v>160</v>
      </c>
      <c r="R169" s="71"/>
    </row>
    <row r="170" spans="1:18" hidden="1" x14ac:dyDescent="0.25">
      <c r="A170" s="42">
        <v>135</v>
      </c>
      <c r="B170" s="45" t="s">
        <v>159</v>
      </c>
      <c r="C170" s="46">
        <v>14573702</v>
      </c>
      <c r="D170" s="46"/>
      <c r="E170" s="46">
        <v>1</v>
      </c>
      <c r="F170" s="44">
        <f>INDEX('[1]Balance(Stock Control)'!$AL$4:$AL$2103,MATCH(C170,'[1]Balance(Stock Control)'!$F$4:$F$1048576,0))</f>
        <v>3</v>
      </c>
      <c r="G170" s="44">
        <f>INDEX('[2]Balance(Stock Control)'!$AK$4:$AK$951,MATCH(C170,'[2]Balance(Stock Control)'!$E$4:$E$950,0))</f>
        <v>0</v>
      </c>
      <c r="H170" s="63"/>
      <c r="I170" s="63"/>
      <c r="J170" s="63"/>
      <c r="K170" s="55">
        <v>228799.70268750007</v>
      </c>
      <c r="L170" s="63">
        <f t="shared" si="26"/>
        <v>69.333243238636385</v>
      </c>
      <c r="M170" s="52">
        <f t="shared" si="25"/>
        <v>69.333243238636385</v>
      </c>
      <c r="N170" s="52" t="s">
        <v>211</v>
      </c>
      <c r="O170" s="51" t="s">
        <v>162</v>
      </c>
      <c r="P170" s="46" t="s">
        <v>171</v>
      </c>
      <c r="Q170" s="44" t="s">
        <v>160</v>
      </c>
      <c r="R170" s="45"/>
    </row>
    <row r="171" spans="1:18" ht="27.75" hidden="1" customHeight="1" x14ac:dyDescent="0.25">
      <c r="H171" s="56"/>
      <c r="I171" s="56"/>
      <c r="J171" s="56"/>
      <c r="K171" s="56"/>
      <c r="L171" s="57" t="s">
        <v>206</v>
      </c>
      <c r="M171" s="58">
        <f>SUM(M36:M170)</f>
        <v>27351.23335721164</v>
      </c>
      <c r="N171" s="77"/>
    </row>
    <row r="173" spans="1:18" x14ac:dyDescent="0.25">
      <c r="B173" s="59" t="s">
        <v>207</v>
      </c>
      <c r="C173" s="60">
        <v>45152</v>
      </c>
    </row>
    <row r="174" spans="1:18" x14ac:dyDescent="0.25">
      <c r="B174" s="59" t="s">
        <v>208</v>
      </c>
      <c r="C174" s="60">
        <v>45159</v>
      </c>
    </row>
    <row r="175" spans="1:18" x14ac:dyDescent="0.25">
      <c r="B175" s="59" t="s">
        <v>209</v>
      </c>
      <c r="C175" s="61"/>
    </row>
  </sheetData>
  <autoFilter ref="A12:R171">
    <filterColumn colId="3">
      <filters>
        <filter val="14390065"/>
      </filters>
    </filterColumn>
  </autoFilter>
  <mergeCells count="7">
    <mergeCell ref="E2:R2"/>
    <mergeCell ref="E3:R3"/>
    <mergeCell ref="I81:I82"/>
    <mergeCell ref="J81:J82"/>
    <mergeCell ref="K81:K82"/>
    <mergeCell ref="L81:L82"/>
    <mergeCell ref="M81:M82"/>
  </mergeCells>
  <conditionalFormatting sqref="C65">
    <cfRule type="duplicateValues" dxfId="2" priority="2"/>
  </conditionalFormatting>
  <conditionalFormatting sqref="C65">
    <cfRule type="duplicateValues" dxfId="1" priority="3"/>
  </conditionalFormatting>
  <conditionalFormatting sqref="C6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11.3.2022</vt:lpstr>
      <vt:lpstr>11.3.2022 (Quo)</vt:lpstr>
      <vt:lpstr>CCO 13.11.2023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2023-11-13T03:59:14Z</dcterms:modified>
</cp:coreProperties>
</file>