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3~2024\New folder\CE3\PO\"/>
    </mc:Choice>
  </mc:AlternateContent>
  <bookViews>
    <workbookView xWindow="0" yWindow="0" windowWidth="19200" windowHeight="8235" firstSheet="6" activeTab="17"/>
  </bookViews>
  <sheets>
    <sheet name="001" sheetId="51" r:id="rId1"/>
    <sheet name="002" sheetId="52" r:id="rId2"/>
    <sheet name="003" sheetId="53" r:id="rId3"/>
    <sheet name="Sheet1" sheetId="31" r:id="rId4"/>
    <sheet name="004" sheetId="54" r:id="rId5"/>
    <sheet name="005" sheetId="55" r:id="rId6"/>
    <sheet name="006" sheetId="56" r:id="rId7"/>
    <sheet name="007" sheetId="57" r:id="rId8"/>
    <sheet name="008" sheetId="58" r:id="rId9"/>
    <sheet name="009" sheetId="60" r:id="rId10"/>
    <sheet name="010" sheetId="61" r:id="rId11"/>
    <sheet name="011" sheetId="62" r:id="rId12"/>
    <sheet name="012" sheetId="63" r:id="rId13"/>
    <sheet name="013" sheetId="64" r:id="rId14"/>
    <sheet name="014" sheetId="65" r:id="rId15"/>
    <sheet name="015" sheetId="66" r:id="rId16"/>
    <sheet name="016" sheetId="67" r:id="rId17"/>
    <sheet name="017" sheetId="68" r:id="rId1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68" l="1"/>
  <c r="I6" i="68"/>
  <c r="I5" i="68"/>
  <c r="I7" i="68" l="1"/>
  <c r="M7" i="67"/>
  <c r="J7" i="67"/>
  <c r="O7" i="67"/>
  <c r="I5" i="67"/>
  <c r="J7" i="66"/>
  <c r="M7" i="66"/>
  <c r="N7" i="66"/>
  <c r="O7" i="66"/>
  <c r="O5" i="66"/>
  <c r="I5" i="66"/>
  <c r="I7" i="66" s="1"/>
  <c r="I5" i="65" l="1"/>
  <c r="I7" i="65" s="1"/>
  <c r="I8" i="64" l="1"/>
  <c r="I6" i="64"/>
  <c r="I5" i="64"/>
  <c r="O5" i="61"/>
  <c r="I6" i="61"/>
  <c r="I8" i="62"/>
  <c r="I5" i="62" l="1"/>
  <c r="I5" i="61" l="1"/>
  <c r="G9" i="60"/>
  <c r="I6" i="60" l="1"/>
  <c r="J9" i="60"/>
  <c r="L9" i="60"/>
  <c r="O5" i="60" l="1"/>
  <c r="I5" i="60"/>
  <c r="I9" i="60" s="1"/>
  <c r="O6" i="58" l="1"/>
  <c r="I5" i="58"/>
  <c r="O9" i="57"/>
  <c r="I7" i="57"/>
  <c r="I9" i="57" s="1"/>
  <c r="I6" i="57"/>
  <c r="I5" i="57"/>
  <c r="I7" i="56" l="1"/>
  <c r="G7" i="56"/>
  <c r="I6" i="56" l="1"/>
  <c r="I5" i="56" l="1"/>
  <c r="I6" i="55"/>
  <c r="I5" i="55" l="1"/>
  <c r="G8" i="54" l="1"/>
  <c r="I8" i="54"/>
  <c r="I6" i="54"/>
  <c r="I7" i="54"/>
  <c r="I5" i="54"/>
  <c r="L5" i="53" l="1"/>
  <c r="L6" i="53"/>
  <c r="L7" i="53"/>
  <c r="L8" i="53"/>
  <c r="O10" i="53" l="1"/>
  <c r="L10" i="53"/>
  <c r="I10" i="53"/>
  <c r="I5" i="52" l="1"/>
  <c r="O10" i="52"/>
  <c r="I10" i="52"/>
  <c r="L10" i="52"/>
  <c r="O7" i="51" l="1"/>
  <c r="I6" i="51"/>
  <c r="L5" i="51"/>
  <c r="O10" i="51" l="1"/>
  <c r="L10" i="51"/>
  <c r="I10" i="51"/>
</calcChain>
</file>

<file path=xl/sharedStrings.xml><?xml version="1.0" encoding="utf-8"?>
<sst xmlns="http://schemas.openxmlformats.org/spreadsheetml/2006/main" count="550" uniqueCount="125">
  <si>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</si>
  <si>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</si>
  <si>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</si>
  <si>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</si>
  <si>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</si>
  <si>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</si>
  <si>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</si>
  <si>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</si>
  <si>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</si>
  <si>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</si>
  <si>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</si>
  <si>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</si>
  <si>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</si>
  <si>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</si>
  <si>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</si>
  <si>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</si>
  <si>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</si>
  <si>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Air Con Belt(V13*1160) for ME210LC</t>
  </si>
  <si>
    <t>04123-A1160-CEIII</t>
  </si>
  <si>
    <t xml:space="preserve">                Supplier - C
Name - Tet Lu Co.,Ltd (Heavy Machinery S'Part)
Contact No.-09 784010861
Address -No.56, Naung Yoe Street, Ma Yan Gone , Yangon.
</t>
  </si>
  <si>
    <t>CPO-CE3-MYK-2024-04-0002, Customer Name- U Aung Myo</t>
  </si>
  <si>
    <r>
      <t xml:space="preserve">
BU Name         :   ……CE3 BU…………
Proposal No.    :   ………001……………
Proposal Date  :   ……3.4.2024………..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MYK Customer</t>
    </r>
  </si>
  <si>
    <r>
      <t xml:space="preserve">
BU Name         :   ……CE3 BU…………
Proposal No.    :   ………002……………
Proposal Date  :   ……3.4.2024………..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MYK Customer</t>
    </r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</si>
  <si>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</si>
  <si>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Arm Cylinder Seal Kit for ME210 </t>
  </si>
  <si>
    <t>TPJ221-86D-300000-X(NG)-CEIII</t>
  </si>
  <si>
    <t>TPJ221-86D-400000-X-(N)CEIII</t>
  </si>
  <si>
    <t>Seal Kit, Bucket Cylinder For ME210</t>
  </si>
  <si>
    <t>TPJ221-86D-100000-X(NG)-CEIII</t>
  </si>
  <si>
    <t xml:space="preserve">Boom Cylinder Seal Kit for ME210 </t>
  </si>
  <si>
    <t>Air Filter (Out) of SD16</t>
  </si>
  <si>
    <t>6I0275T-CEIII</t>
  </si>
  <si>
    <t>SD16</t>
  </si>
  <si>
    <t>1) to 3) CPO-CE3-KDE-2024-04-0001, Customer Name- Daw Arr May  4) CPO-CE3-NPT-2024-4-002</t>
  </si>
  <si>
    <r>
      <t xml:space="preserve">
BU Name         :   ……CE3 BU…………
Proposal No.    :   ………003……………
Proposal Date  :   ……4.4.2024………..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KHD BR, NPT BR and Inventory Stock</t>
    </r>
  </si>
  <si>
    <r>
      <t xml:space="preserve">
BU Name         :   ……CE3 BU…………
Proposal No.    :   ………004……………
Proposal Date  :   ……5.4.2024………..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SBO BR and Inventory Stock</t>
    </r>
  </si>
  <si>
    <t>Oil Suction Strainer</t>
  </si>
  <si>
    <t>Hydraulic pilot filter element(old-4 Seriies)</t>
  </si>
  <si>
    <t>J221-78B-041000</t>
  </si>
  <si>
    <t>J213-84A-021000-CElll</t>
  </si>
  <si>
    <t>J213-92A-000040</t>
  </si>
  <si>
    <t xml:space="preserve">Lever Sensor for ME210 </t>
  </si>
  <si>
    <t xml:space="preserve">               Supplier -C
Name-  Zawe
Contact No.- 09-450159886, 09-254006057, 09-775687554
Address - Block(12),Room(16),Bayint Naung Market.
</t>
  </si>
  <si>
    <t>1,2) SBO-CPO-CE3-0001-04-2024, Customer Name- U Nyein Maung , Unit FOC For Customer - U LAH SENG (ME210 (66SE22EWNM0000579))</t>
  </si>
  <si>
    <t>Bushing (Boom Cylinder Pin)70*95*80 for ME210</t>
  </si>
  <si>
    <t>H71392100(L)</t>
  </si>
  <si>
    <r>
      <t xml:space="preserve">
BU Name         :   ……CE3 BU…………
Proposal No.    :   ………005……………
Proposal Date  :   ……5.4.2024………..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BR</t>
    </r>
  </si>
  <si>
    <t>MGK-CPO-PT-CE3-2024-04-001, Customer Name- Ko Khin Maung Myint</t>
  </si>
  <si>
    <r>
      <t xml:space="preserve">               Supplier - A
Name: King Roller Co.,Ltd (Heavy Machinery S'Part)
Contact No.01_686447 /  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</si>
  <si>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</si>
  <si>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Water Separator for ME210/ML30/ML50/MC10/ME315</t>
  </si>
  <si>
    <t xml:space="preserve">Fuel filter for ML50 </t>
  </si>
  <si>
    <t>ML50</t>
  </si>
  <si>
    <t>1) SBO-CPO-CE3-0001-04-2024 Customer Name - U Nyein Maung and Inventory Stock , 2) CPO-CE3-YGN-2024-04-0001 Customer Name - GLOBAL EARTH</t>
  </si>
  <si>
    <r>
      <t xml:space="preserve">
BU Name         :   ……CE3 BU…………
Proposal No.    :   ………006……………
Proposal Date  :   ……5.4.2024………..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SB and YGN BR, Inventory Stock</t>
    </r>
  </si>
  <si>
    <r>
      <t xml:space="preserve">
BU Name         :   ……CE3 BU…………
Proposal No.    :   ………007……………
Proposal Date  :   ……6.4.2024………..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MGK BR Customer-U Win Naing Oo</t>
    </r>
  </si>
  <si>
    <r>
      <t xml:space="preserve">               Supplier - A
Name:  APOLO SUNSHINE CO.,LTD
Contact No.09450046080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(NaNa/21) 66 Road , Master Phoe La Gyi Street Between San Pu street , Zone (1) , Mandalay</t>
    </r>
  </si>
  <si>
    <t>Motor Shaft for ME210</t>
  </si>
  <si>
    <t>J221-41C-100000-7-NG</t>
  </si>
  <si>
    <t>Sun Gear Shaft for ME210</t>
  </si>
  <si>
    <t>J221-41C-100000-8-NG</t>
  </si>
  <si>
    <t>Travel Motor Seal Kit for ME210</t>
  </si>
  <si>
    <t>J222-41G-010000TM(L)</t>
  </si>
  <si>
    <t>MGK-CPO-PT-CE3-2024-04-002(Selling Price- $ 434 /MMK 1,684,000)</t>
  </si>
  <si>
    <r>
      <t xml:space="preserve">
BU Name         :   ……CE3 BU…………
Proposal No.    :   ………008……………
Proposal Date  :   ……6.4.2024………..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MGK BR Customer-U Win Naing Oo</t>
    </r>
  </si>
  <si>
    <r>
      <t xml:space="preserve">               Supplier - A
Name:  King Roller Co.,Ltd (Heavy Machinery S'Part)
Contact No.09_765140335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</si>
  <si>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t xml:space="preserve">Bucket Main Flang Bushing (80*110*95) for ME210 </t>
  </si>
  <si>
    <t xml:space="preserve">J221-63H-00085(L) </t>
  </si>
  <si>
    <t>MGK-CPO-PT-CE3-2024-04-002(Selling Price- $ 64 /MMK 248,400)</t>
  </si>
  <si>
    <t>J221-41C-100000-9-NG</t>
  </si>
  <si>
    <t>L key Bolt For Travel Motor(Gear ) ME210</t>
  </si>
  <si>
    <t>02-CE3-PRT-FRM-003-02</t>
  </si>
  <si>
    <t>JA2M5017A(NG)-CEIII</t>
  </si>
  <si>
    <t xml:space="preserve">Pusher ass'y of RCV Seal for ME210LC </t>
  </si>
  <si>
    <t>1) MGK-CPO-PT-CE3-2024-04-002 , 2) MGK-CPO-PT-CE3-2024-04-003</t>
  </si>
  <si>
    <r>
      <t xml:space="preserve">
BU Name         :   ……CE3 BU…………
Proposal No.    :   ………010……………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(Machine Repair) </t>
    </r>
  </si>
  <si>
    <r>
      <t xml:space="preserve">               Supplier - A
Name: Proven Distribution Co.,Ltd
Contact No. 01- 527667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No. F/S-14, Shwe Sabai Yeik Mon, Bayint Naung Road, Kamayut Township, Yangon</t>
    </r>
  </si>
  <si>
    <t xml:space="preserve">Battery </t>
  </si>
  <si>
    <t>ML20</t>
  </si>
  <si>
    <r>
      <t xml:space="preserve">               Supplier - C
Name:   Than Toe Aung Battery
Contact No. 09 776015077, 09 422668861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…Anawyahtar Road, 11 Quarter, No.4/B 12 Near Thama Gone Bus Stop, Hlaing Thar Ya</t>
    </r>
  </si>
  <si>
    <r>
      <t xml:space="preserve">               Supplier - C
Name:  King Roller Co.,Ltd (Heavy Machinery S'Part)
Contact No.09_765140335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</si>
  <si>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t>Swing Ring Gear for ME210</t>
  </si>
  <si>
    <t>J221-23A-010000-CEIII</t>
  </si>
  <si>
    <r>
      <t xml:space="preserve">               Supplier -A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</si>
  <si>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 King Roller Co.,Ltd (Heavy Machinery S'Part)
Contact No.09_765140335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</si>
  <si>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r>
      <t xml:space="preserve">
BU Name         :   ……CE3 BU…………
Proposal No.    :   ………011……………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MKN BR </t>
    </r>
  </si>
  <si>
    <t>1)  CPO-CE 3-MKN-2024-04-0001 ,  Cus; - U AUNG THINT</t>
  </si>
  <si>
    <t>Service Use for machine repair , Model - ML20</t>
  </si>
  <si>
    <r>
      <t xml:space="preserve">
BU Name         :   ……CE3 BU…………
Proposal No.    :   ………012……………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(Machine Repair) </t>
    </r>
  </si>
  <si>
    <t>Alternator Belt(13*1330) for ML30</t>
  </si>
  <si>
    <t>ML30</t>
  </si>
  <si>
    <r>
      <t xml:space="preserve">               Supplier - C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</si>
  <si>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 A
Name: Ngwe La Thar 
Contact No. 01-682393, 01-686367, 01-528687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Ka-36 No(4+5), Bayint Naung Market ,Yangon</t>
    </r>
  </si>
  <si>
    <r>
      <t xml:space="preserve">
BU Name         :   ……CE3 BU…………
Proposal No.    :   ………013……………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(Machine Repair) </t>
    </r>
  </si>
  <si>
    <t>140-S-H</t>
  </si>
  <si>
    <t>80-S-H</t>
  </si>
  <si>
    <r>
      <t xml:space="preserve">               Supplier - A
Name: KO HLA NWE WITH BROTHERS(2)  
Contact No.  09 5145546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BAYINT NAUNG</t>
    </r>
  </si>
  <si>
    <t>Bucket Head Seal Kit For ML30</t>
  </si>
  <si>
    <t>Steering Head Seal Kit For ML30</t>
  </si>
  <si>
    <t>Service Use for machine repair , Model - ML30, Sr No. - 1003118( MR NO-0001/4/2024)</t>
  </si>
  <si>
    <r>
      <t xml:space="preserve">
BU Name         :   ……CE3 BU…………
Proposal No.    :   ………014……………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KHD BR</t>
    </r>
  </si>
  <si>
    <r>
      <t xml:space="preserve">               Supplier - A
Name: Diamond Queen (Glass Accessory Sale)
Contact No.  09 420 092 155 /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Da Nyin Gone/ Insein.</t>
    </r>
  </si>
  <si>
    <t>Front Glass of ME315</t>
  </si>
  <si>
    <t>ME315</t>
  </si>
  <si>
    <t>J213-33D-400200</t>
  </si>
  <si>
    <t>CPO/CE3/KDE/2024/04/0002, Customer - U Kyaw Min Aung , RV No. 35491</t>
  </si>
  <si>
    <r>
      <t xml:space="preserve">
BU Name         :   ……CE3 BU…………
Proposal No.    :   ………009……………
Proposal Date  :   ……9.4.2024………..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MGK BR Customer-U Win Naing Oo</t>
    </r>
  </si>
  <si>
    <t>12V/70Ah</t>
  </si>
  <si>
    <t xml:space="preserve">Service Use for machine repair , Model - ML30, Sr No. - 3880 (MR No. - 0002) </t>
  </si>
  <si>
    <r>
      <t xml:space="preserve">
BU Name         :   ……CE3 BU…………
Proposal No.    :   ………015……………
Proposal Date  :   ……26.4.2024………..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for ready to sale ( MR No -0001/4/2024)</t>
    </r>
  </si>
  <si>
    <t xml:space="preserve">                Supplier - A
Name - Tet Lu Co.,Ltd (Heavy Machinery S'Part)
Contact No.-09 784010861
Address -No.56, Naung Yoe Street, Ma Yan Gone , Yangon.
</t>
  </si>
  <si>
    <t>221-45A-100100/10</t>
  </si>
  <si>
    <t>Bolt &amp; Nut of Track Shoe for ME210</t>
  </si>
  <si>
    <t xml:space="preserve">Service Use for ready to sale ( MR No -0001/4/2024), Model - ME210LC, Sr No. - 309 </t>
  </si>
  <si>
    <r>
      <t xml:space="preserve">
BU Name         :   ……CE3 BU…………
Proposal No.    :   ………016……………
Proposal Date  :   ……26.4.2024………..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for ready to sale ( MR No -0001/4/2024)</t>
    </r>
  </si>
  <si>
    <t xml:space="preserve"> </t>
  </si>
  <si>
    <t>20Y-32-00023</t>
  </si>
  <si>
    <t>Track link for ME210</t>
  </si>
  <si>
    <r>
      <t xml:space="preserve">               Supplier - B
Name: Ngwe La Thar 
Contact No. 01-682393, 01-686367, 01-528687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Ka-36 No(4+5), Bayint Naung Market ,Yangon</t>
    </r>
  </si>
  <si>
    <t xml:space="preserve">1000422382-CEIII </t>
  </si>
  <si>
    <t>Fuel Main Filter For ME315/ME210/ME375</t>
  </si>
  <si>
    <t xml:space="preserve">1000442627-CEIII </t>
  </si>
  <si>
    <t xml:space="preserve">Engine Oil Filter For ME315/ME210 </t>
  </si>
  <si>
    <r>
      <t xml:space="preserve">
BU Name         :   ……CE3 BU…………
Proposal No.    :   ………017……………
Proposal Date  :   ……4.5.2024………..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FOC (4500 Hrs) and Inventory Stock</t>
    </r>
  </si>
  <si>
    <t>For Unit FOC (4500 Hrs) and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</si>
</sst>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0" fontId="3" fillId="0" borderId="4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1" applyFont="1" applyBorder="1" applyAlignment="1" applyProtection="1">
      <alignment horizontal="center" vertical="center"/>
      <protection locked="0"/>
    </xf>
    <xf numFmtId="2" fontId="5" fillId="0" borderId="15" xfId="1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Protection="1"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44" fontId="3" fillId="0" borderId="7" xfId="1" applyFont="1" applyBorder="1" applyAlignment="1" applyProtection="1">
      <alignment horizontal="center" vertical="center"/>
      <protection locked="0"/>
    </xf>
    <xf numFmtId="44" fontId="5" fillId="0" borderId="5" xfId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164" fontId="5" fillId="0" borderId="5" xfId="2" applyNumberFormat="1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3" fontId="3" fillId="0" borderId="20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164" fontId="5" fillId="0" borderId="5" xfId="2" applyNumberFormat="1" applyFont="1" applyBorder="1" applyAlignment="1" applyProtection="1">
      <alignment horizontal="left" vertical="center"/>
      <protection locked="0"/>
    </xf>
    <xf numFmtId="164" fontId="3" fillId="0" borderId="10" xfId="2" applyNumberFormat="1" applyFont="1" applyBorder="1" applyAlignment="1" applyProtection="1">
      <alignment horizontal="center" vertical="center"/>
      <protection locked="0"/>
    </xf>
    <xf numFmtId="3" fontId="3" fillId="0" borderId="22" xfId="0" applyNumberFormat="1" applyFont="1" applyBorder="1" applyAlignment="1" applyProtection="1">
      <alignment horizontal="center" vertical="center"/>
      <protection locked="0"/>
    </xf>
    <xf numFmtId="164" fontId="3" fillId="0" borderId="15" xfId="2" applyNumberFormat="1" applyFont="1" applyBorder="1" applyAlignment="1" applyProtection="1">
      <alignment horizontal="center" vertical="center"/>
      <protection locked="0"/>
    </xf>
    <xf numFmtId="0" fontId="3" fillId="0" borderId="23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24" xfId="0" applyFont="1" applyBorder="1" applyProtection="1">
      <protection locked="0"/>
    </xf>
    <xf numFmtId="0" fontId="3" fillId="0" borderId="25" xfId="0" applyFont="1" applyBorder="1" applyProtection="1">
      <protection locked="0"/>
    </xf>
    <xf numFmtId="164" fontId="3" fillId="0" borderId="3" xfId="0" applyNumberFormat="1" applyFont="1" applyBorder="1" applyProtection="1">
      <protection locked="0"/>
    </xf>
    <xf numFmtId="164" fontId="3" fillId="0" borderId="3" xfId="0" applyNumberFormat="1" applyFont="1" applyBorder="1" applyAlignment="1" applyProtection="1">
      <alignment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Protection="1"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44" fontId="3" fillId="0" borderId="3" xfId="1" applyFont="1" applyBorder="1" applyAlignment="1" applyProtection="1">
      <alignment vertical="center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19" xfId="0" applyFont="1" applyBorder="1" applyAlignment="1" applyProtection="1">
      <alignment horizontal="left" vertical="top" wrapText="1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34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34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10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34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057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8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057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067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048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5372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9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5372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5381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5362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400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11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400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:Hnin Nu Nu Hlaing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410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11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391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5524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8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5524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:Hnin Nu Nu Hlaing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5534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5514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2009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72009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857875" y="72104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258300" y="71913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322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484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293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484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293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484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293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162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162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1722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1531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8674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8483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8674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8483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9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5724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57054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21</v>
      </c>
      <c r="C3" s="67"/>
      <c r="D3" s="67"/>
      <c r="E3" s="67"/>
      <c r="G3" s="67" t="s">
        <v>15</v>
      </c>
      <c r="H3" s="67"/>
      <c r="I3" s="67"/>
      <c r="J3" s="67" t="s">
        <v>23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/>
      <c r="D5" s="10"/>
      <c r="E5" s="28"/>
      <c r="F5" s="29"/>
      <c r="G5" s="9"/>
      <c r="H5" s="11"/>
      <c r="I5" s="12"/>
      <c r="J5" s="9">
        <v>5</v>
      </c>
      <c r="K5" s="11">
        <v>59000</v>
      </c>
      <c r="L5" s="12">
        <f>J5*K5</f>
        <v>295000</v>
      </c>
      <c r="M5" s="9">
        <v>0</v>
      </c>
      <c r="N5" s="11" t="s">
        <v>13</v>
      </c>
      <c r="O5" s="26"/>
    </row>
    <row r="6" spans="2:15" ht="27" customHeight="1" x14ac:dyDescent="0.25">
      <c r="B6" s="9">
        <v>2</v>
      </c>
      <c r="C6" s="10"/>
      <c r="D6" s="10"/>
      <c r="E6" s="28"/>
      <c r="F6" s="14"/>
      <c r="G6" s="9"/>
      <c r="H6" s="11"/>
      <c r="I6" s="12">
        <f>G6*H6</f>
        <v>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26"/>
    </row>
    <row r="7" spans="2:15" ht="27" customHeight="1" x14ac:dyDescent="0.25">
      <c r="B7" s="9">
        <v>3</v>
      </c>
      <c r="C7" s="10"/>
      <c r="D7" s="10"/>
      <c r="E7" s="31"/>
      <c r="F7" s="14"/>
      <c r="G7" s="9"/>
      <c r="H7" s="11"/>
      <c r="I7" s="12"/>
      <c r="J7" s="9">
        <v>0</v>
      </c>
      <c r="K7" s="11" t="s">
        <v>13</v>
      </c>
      <c r="L7" s="12"/>
      <c r="M7" s="9">
        <v>4</v>
      </c>
      <c r="N7" s="11">
        <v>55000</v>
      </c>
      <c r="O7" s="12">
        <f>M7*N7</f>
        <v>220000</v>
      </c>
    </row>
    <row r="8" spans="2:15" ht="27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7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56" t="s">
        <v>10</v>
      </c>
      <c r="C10" s="57"/>
      <c r="D10" s="57"/>
      <c r="E10" s="57"/>
      <c r="F10" s="58"/>
      <c r="G10" s="17"/>
      <c r="H10" s="18"/>
      <c r="I10" s="20">
        <f>I5+I6+I7+I8+I9</f>
        <v>0</v>
      </c>
      <c r="J10" s="30"/>
      <c r="K10" s="19"/>
      <c r="L10" s="20">
        <f>L5+L6+L7+L8+L9</f>
        <v>295000</v>
      </c>
      <c r="M10" s="21"/>
      <c r="N10" s="22"/>
      <c r="O10" s="27">
        <f>O5+O6+O7+O8+O9</f>
        <v>220000</v>
      </c>
    </row>
    <row r="11" spans="2:15" ht="12" customHeight="1" thickBot="1" x14ac:dyDescent="0.3">
      <c r="B11" s="23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0"/>
    </row>
    <row r="12" spans="2:15" ht="49.5" customHeight="1" thickBot="1" x14ac:dyDescent="0.3">
      <c r="B12" s="56" t="s">
        <v>11</v>
      </c>
      <c r="C12" s="58"/>
      <c r="D12" s="61" t="s">
        <v>20</v>
      </c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3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>
      <c r="E20" s="25"/>
    </row>
    <row r="21" spans="5:15" ht="15" customHeight="1" x14ac:dyDescent="0.25"/>
    <row r="22" spans="5:15" x14ac:dyDescent="0.25">
      <c r="K22" s="24"/>
      <c r="M22" s="64" t="s">
        <v>12</v>
      </c>
      <c r="N22" s="64"/>
      <c r="O22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E7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22</v>
      </c>
      <c r="C3" s="67"/>
      <c r="D3" s="67"/>
      <c r="E3" s="67"/>
      <c r="G3" s="67" t="s">
        <v>15</v>
      </c>
      <c r="H3" s="67"/>
      <c r="I3" s="67"/>
      <c r="J3" s="67" t="s">
        <v>16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28" t="s">
        <v>17</v>
      </c>
      <c r="F5" s="14" t="s">
        <v>18</v>
      </c>
      <c r="G5" s="9">
        <v>1</v>
      </c>
      <c r="H5" s="11">
        <v>25000</v>
      </c>
      <c r="I5" s="12">
        <f>G5*H5</f>
        <v>25000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6"/>
    </row>
    <row r="6" spans="2:15" ht="27" customHeight="1" x14ac:dyDescent="0.25">
      <c r="B6" s="9"/>
      <c r="C6" s="10"/>
      <c r="D6" s="10"/>
      <c r="E6" s="28"/>
      <c r="F6" s="14"/>
      <c r="G6" s="9"/>
      <c r="H6" s="11"/>
      <c r="I6" s="12"/>
      <c r="J6" s="9"/>
      <c r="K6" s="11"/>
      <c r="L6" s="12"/>
      <c r="M6" s="9"/>
      <c r="N6" s="11"/>
      <c r="O6" s="12"/>
    </row>
    <row r="7" spans="2:15" ht="27" customHeight="1" x14ac:dyDescent="0.25">
      <c r="B7" s="9"/>
      <c r="C7" s="10"/>
      <c r="D7" s="10"/>
      <c r="E7" s="31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7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7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56" t="s">
        <v>10</v>
      </c>
      <c r="C10" s="57"/>
      <c r="D10" s="57"/>
      <c r="E10" s="57"/>
      <c r="F10" s="58"/>
      <c r="G10" s="17"/>
      <c r="H10" s="18"/>
      <c r="I10" s="20">
        <f>I5+I6+I7+I8+I9</f>
        <v>25000</v>
      </c>
      <c r="J10" s="30"/>
      <c r="K10" s="19"/>
      <c r="L10" s="20">
        <f>L5+L6+L7+L8+L9</f>
        <v>0</v>
      </c>
      <c r="M10" s="21"/>
      <c r="N10" s="22"/>
      <c r="O10" s="20">
        <f>O5+O6+O7+O8+O9</f>
        <v>0</v>
      </c>
    </row>
    <row r="11" spans="2:15" ht="12" customHeight="1" thickBot="1" x14ac:dyDescent="0.3">
      <c r="B11" s="23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0"/>
    </row>
    <row r="12" spans="2:15" ht="49.5" customHeight="1" thickBot="1" x14ac:dyDescent="0.3">
      <c r="B12" s="56" t="s">
        <v>11</v>
      </c>
      <c r="C12" s="58"/>
      <c r="D12" s="61" t="s">
        <v>20</v>
      </c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3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>
      <c r="E20" s="25"/>
    </row>
    <row r="21" spans="5:15" ht="15" customHeight="1" x14ac:dyDescent="0.25"/>
    <row r="22" spans="5:15" x14ac:dyDescent="0.25">
      <c r="K22" s="24"/>
      <c r="M22" s="64" t="s">
        <v>12</v>
      </c>
      <c r="N22" s="64"/>
      <c r="O22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D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34</v>
      </c>
      <c r="C3" s="67"/>
      <c r="D3" s="67"/>
      <c r="E3" s="67"/>
      <c r="G3" s="67" t="s">
        <v>15</v>
      </c>
      <c r="H3" s="67"/>
      <c r="I3" s="67"/>
      <c r="J3" s="67" t="s">
        <v>23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28" t="s">
        <v>24</v>
      </c>
      <c r="F5" s="14" t="s">
        <v>25</v>
      </c>
      <c r="G5" s="9">
        <v>0</v>
      </c>
      <c r="H5" s="11" t="s">
        <v>13</v>
      </c>
      <c r="I5" s="12"/>
      <c r="J5" s="9">
        <v>5</v>
      </c>
      <c r="K5" s="32">
        <v>34.96</v>
      </c>
      <c r="L5" s="26">
        <f t="shared" ref="L5:L7" si="0">J5*K5</f>
        <v>174.8</v>
      </c>
      <c r="M5" s="9">
        <v>0</v>
      </c>
      <c r="N5" s="11" t="s">
        <v>13</v>
      </c>
      <c r="O5" s="26"/>
    </row>
    <row r="6" spans="2:15" ht="27" customHeight="1" x14ac:dyDescent="0.25">
      <c r="B6" s="9">
        <v>2</v>
      </c>
      <c r="C6" s="10" t="s">
        <v>9</v>
      </c>
      <c r="D6" s="10" t="s">
        <v>14</v>
      </c>
      <c r="E6" s="28" t="s">
        <v>27</v>
      </c>
      <c r="F6" s="14" t="s">
        <v>26</v>
      </c>
      <c r="G6" s="9">
        <v>0</v>
      </c>
      <c r="H6" s="11" t="s">
        <v>13</v>
      </c>
      <c r="I6" s="12"/>
      <c r="J6" s="9">
        <v>5</v>
      </c>
      <c r="K6" s="32">
        <v>28.7</v>
      </c>
      <c r="L6" s="26">
        <f t="shared" si="0"/>
        <v>143.5</v>
      </c>
      <c r="M6" s="9">
        <v>0</v>
      </c>
      <c r="N6" s="11" t="s">
        <v>13</v>
      </c>
      <c r="O6" s="12"/>
    </row>
    <row r="7" spans="2:15" ht="27" customHeight="1" x14ac:dyDescent="0.25">
      <c r="B7" s="9">
        <v>3</v>
      </c>
      <c r="C7" s="10" t="s">
        <v>14</v>
      </c>
      <c r="D7" s="10" t="s">
        <v>14</v>
      </c>
      <c r="E7" s="31" t="s">
        <v>29</v>
      </c>
      <c r="F7" s="14" t="s">
        <v>28</v>
      </c>
      <c r="G7" s="9">
        <v>0</v>
      </c>
      <c r="H7" s="11" t="s">
        <v>13</v>
      </c>
      <c r="I7" s="12"/>
      <c r="J7" s="9">
        <v>10</v>
      </c>
      <c r="K7" s="32">
        <v>31.41</v>
      </c>
      <c r="L7" s="26">
        <f t="shared" si="0"/>
        <v>314.10000000000002</v>
      </c>
      <c r="M7" s="9">
        <v>0</v>
      </c>
      <c r="N7" s="11" t="s">
        <v>13</v>
      </c>
      <c r="O7" s="12"/>
    </row>
    <row r="8" spans="2:15" ht="27" customHeight="1" x14ac:dyDescent="0.25">
      <c r="B8" s="9">
        <v>4</v>
      </c>
      <c r="C8" s="10" t="s">
        <v>14</v>
      </c>
      <c r="D8" s="10" t="s">
        <v>32</v>
      </c>
      <c r="E8" s="34" t="s">
        <v>30</v>
      </c>
      <c r="F8" s="13" t="s">
        <v>31</v>
      </c>
      <c r="G8" s="9">
        <v>0</v>
      </c>
      <c r="H8" s="11" t="s">
        <v>13</v>
      </c>
      <c r="I8" s="12"/>
      <c r="J8" s="9">
        <v>1</v>
      </c>
      <c r="K8" s="32">
        <v>24.05</v>
      </c>
      <c r="L8" s="26">
        <f>J8*K8</f>
        <v>24.05</v>
      </c>
      <c r="M8" s="9">
        <v>0</v>
      </c>
      <c r="N8" s="11" t="s">
        <v>13</v>
      </c>
      <c r="O8" s="12"/>
    </row>
    <row r="9" spans="2:15" ht="27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56" t="s">
        <v>10</v>
      </c>
      <c r="C10" s="57"/>
      <c r="D10" s="57"/>
      <c r="E10" s="57"/>
      <c r="F10" s="58"/>
      <c r="G10" s="17"/>
      <c r="H10" s="18"/>
      <c r="I10" s="20">
        <f>I5+I6+I7+I8+I9</f>
        <v>0</v>
      </c>
      <c r="J10" s="30"/>
      <c r="K10" s="19"/>
      <c r="L10" s="33">
        <f>L5+L6+L7+L8+L9</f>
        <v>656.45</v>
      </c>
      <c r="M10" s="21"/>
      <c r="N10" s="22"/>
      <c r="O10" s="20">
        <f>O5+O6+O7+O8+O9</f>
        <v>0</v>
      </c>
    </row>
    <row r="11" spans="2:15" ht="12" customHeight="1" thickBot="1" x14ac:dyDescent="0.3">
      <c r="B11" s="23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0"/>
    </row>
    <row r="12" spans="2:15" ht="49.5" customHeight="1" thickBot="1" x14ac:dyDescent="0.3">
      <c r="B12" s="56" t="s">
        <v>11</v>
      </c>
      <c r="C12" s="58"/>
      <c r="D12" s="61" t="s">
        <v>33</v>
      </c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3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>
      <c r="E20" s="25"/>
    </row>
    <row r="21" spans="5:15" ht="15" customHeight="1" x14ac:dyDescent="0.25"/>
    <row r="22" spans="5:15" x14ac:dyDescent="0.25">
      <c r="K22" s="24"/>
      <c r="M22" s="64" t="s">
        <v>12</v>
      </c>
      <c r="N22" s="64"/>
      <c r="O22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0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35</v>
      </c>
      <c r="C3" s="67"/>
      <c r="D3" s="67"/>
      <c r="E3" s="67"/>
      <c r="G3" s="67" t="s">
        <v>15</v>
      </c>
      <c r="H3" s="67"/>
      <c r="I3" s="67"/>
      <c r="J3" s="67" t="s">
        <v>23</v>
      </c>
      <c r="K3" s="67"/>
      <c r="L3" s="67"/>
      <c r="M3" s="68" t="s">
        <v>42</v>
      </c>
      <c r="N3" s="68"/>
      <c r="O3" s="68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37" t="s">
        <v>36</v>
      </c>
      <c r="F5" s="35" t="s">
        <v>38</v>
      </c>
      <c r="G5" s="9">
        <v>5</v>
      </c>
      <c r="H5" s="11">
        <v>95000</v>
      </c>
      <c r="I5" s="12">
        <f>G5*H5</f>
        <v>475000</v>
      </c>
      <c r="J5" s="9">
        <v>5</v>
      </c>
      <c r="K5" s="32" t="s">
        <v>13</v>
      </c>
      <c r="L5" s="26"/>
      <c r="M5" s="9">
        <v>5</v>
      </c>
      <c r="N5" s="11">
        <v>100000</v>
      </c>
      <c r="O5" s="26"/>
    </row>
    <row r="6" spans="2:15" ht="27" customHeight="1" x14ac:dyDescent="0.25">
      <c r="B6" s="9">
        <v>2</v>
      </c>
      <c r="C6" s="10" t="s">
        <v>9</v>
      </c>
      <c r="D6" s="10" t="s">
        <v>14</v>
      </c>
      <c r="E6" s="37" t="s">
        <v>37</v>
      </c>
      <c r="F6" s="35" t="s">
        <v>39</v>
      </c>
      <c r="G6" s="9">
        <v>10</v>
      </c>
      <c r="H6" s="11">
        <v>55000</v>
      </c>
      <c r="I6" s="12">
        <f t="shared" ref="I6:I7" si="0">G6*H6</f>
        <v>550000</v>
      </c>
      <c r="J6" s="9">
        <v>5</v>
      </c>
      <c r="K6" s="32" t="s">
        <v>13</v>
      </c>
      <c r="L6" s="26"/>
      <c r="M6" s="9">
        <v>5</v>
      </c>
      <c r="N6" s="11">
        <v>60000</v>
      </c>
      <c r="O6" s="12"/>
    </row>
    <row r="7" spans="2:15" ht="27" customHeight="1" thickBot="1" x14ac:dyDescent="0.3">
      <c r="B7" s="9">
        <v>3</v>
      </c>
      <c r="C7" s="10" t="s">
        <v>9</v>
      </c>
      <c r="D7" s="10" t="s">
        <v>14</v>
      </c>
      <c r="E7" s="31" t="s">
        <v>41</v>
      </c>
      <c r="F7" s="14" t="s">
        <v>40</v>
      </c>
      <c r="G7" s="9">
        <v>10</v>
      </c>
      <c r="H7" s="11">
        <v>75000</v>
      </c>
      <c r="I7" s="12">
        <f t="shared" si="0"/>
        <v>750000</v>
      </c>
      <c r="J7" s="9">
        <v>10</v>
      </c>
      <c r="K7" s="32" t="s">
        <v>13</v>
      </c>
      <c r="L7" s="26"/>
      <c r="M7" s="9">
        <v>10</v>
      </c>
      <c r="N7" s="11" t="s">
        <v>13</v>
      </c>
      <c r="O7" s="12"/>
    </row>
    <row r="8" spans="2:15" ht="24" customHeight="1" thickBot="1" x14ac:dyDescent="0.3">
      <c r="B8" s="56" t="s">
        <v>10</v>
      </c>
      <c r="C8" s="57"/>
      <c r="D8" s="57"/>
      <c r="E8" s="57"/>
      <c r="F8" s="58"/>
      <c r="G8" s="36">
        <f>G5+G6+G7</f>
        <v>25</v>
      </c>
      <c r="H8" s="18"/>
      <c r="I8" s="36">
        <f>I5+I6+I7</f>
        <v>1775000</v>
      </c>
      <c r="J8" s="30"/>
      <c r="K8" s="19"/>
      <c r="L8" s="33"/>
      <c r="M8" s="21"/>
      <c r="N8" s="22"/>
      <c r="O8" s="33"/>
    </row>
    <row r="9" spans="2:15" ht="12" customHeight="1" thickBot="1" x14ac:dyDescent="0.3">
      <c r="B9" s="23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60"/>
    </row>
    <row r="10" spans="2:15" ht="49.5" customHeight="1" thickBot="1" x14ac:dyDescent="0.3">
      <c r="B10" s="56" t="s">
        <v>11</v>
      </c>
      <c r="C10" s="58"/>
      <c r="D10" s="61" t="s">
        <v>43</v>
      </c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3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/>
    <row r="20" spans="5:15" x14ac:dyDescent="0.25">
      <c r="K20" s="24"/>
      <c r="M20" s="64" t="s">
        <v>12</v>
      </c>
      <c r="N20" s="64"/>
      <c r="O20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8:F8"/>
    <mergeCell ref="C9:O9"/>
    <mergeCell ref="B10:C10"/>
    <mergeCell ref="D10:O10"/>
    <mergeCell ref="M20:O20"/>
  </mergeCells>
  <pageMargins left="0" right="0" top="0" bottom="0" header="0" footer="0"/>
  <pageSetup paperSize="9" scale="6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8"/>
  <sheetViews>
    <sheetView showGridLines="0" topLeftCell="A4" zoomScaleNormal="100" workbookViewId="0">
      <selection activeCell="K15" sqref="K1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46</v>
      </c>
      <c r="C3" s="67"/>
      <c r="D3" s="67"/>
      <c r="E3" s="67"/>
      <c r="G3" s="67" t="s">
        <v>48</v>
      </c>
      <c r="H3" s="67"/>
      <c r="I3" s="67"/>
      <c r="J3" s="67" t="s">
        <v>23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14</v>
      </c>
      <c r="E5" s="37" t="s">
        <v>44</v>
      </c>
      <c r="F5" s="35" t="s">
        <v>45</v>
      </c>
      <c r="G5" s="41">
        <v>2</v>
      </c>
      <c r="H5" s="38">
        <v>55000</v>
      </c>
      <c r="I5" s="12">
        <f>G5*H5</f>
        <v>110000</v>
      </c>
      <c r="J5" s="9">
        <v>2</v>
      </c>
      <c r="K5" s="32" t="s">
        <v>13</v>
      </c>
      <c r="L5" s="26"/>
      <c r="M5" s="9">
        <v>2</v>
      </c>
      <c r="N5" s="11" t="s">
        <v>13</v>
      </c>
      <c r="O5" s="26"/>
    </row>
    <row r="6" spans="2:15" ht="24" customHeight="1" thickBot="1" x14ac:dyDescent="0.3">
      <c r="B6" s="56" t="s">
        <v>10</v>
      </c>
      <c r="C6" s="57"/>
      <c r="D6" s="57"/>
      <c r="E6" s="57"/>
      <c r="F6" s="58"/>
      <c r="G6" s="40">
        <v>2</v>
      </c>
      <c r="H6" s="39"/>
      <c r="I6" s="36">
        <f>I5</f>
        <v>110000</v>
      </c>
      <c r="J6" s="30"/>
      <c r="K6" s="19"/>
      <c r="L6" s="33"/>
      <c r="M6" s="21"/>
      <c r="N6" s="22"/>
      <c r="O6" s="33"/>
    </row>
    <row r="7" spans="2:15" ht="12" customHeight="1" thickBot="1" x14ac:dyDescent="0.3">
      <c r="B7" s="23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60"/>
    </row>
    <row r="8" spans="2:15" ht="49.5" customHeight="1" thickBot="1" x14ac:dyDescent="0.3">
      <c r="B8" s="56" t="s">
        <v>11</v>
      </c>
      <c r="C8" s="58"/>
      <c r="D8" s="61" t="s">
        <v>47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3"/>
    </row>
    <row r="9" spans="2:15" ht="15" customHeight="1" x14ac:dyDescent="0.25">
      <c r="E9" s="25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11:15" ht="15" customHeight="1" x14ac:dyDescent="0.25"/>
    <row r="18" spans="11:15" x14ac:dyDescent="0.25">
      <c r="K18" s="24"/>
      <c r="M18" s="64" t="s">
        <v>12</v>
      </c>
      <c r="N18" s="64"/>
      <c r="O18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8:O18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9"/>
  <sheetViews>
    <sheetView showGridLines="0" topLeftCell="C1" zoomScaleNormal="100" workbookViewId="0">
      <selection activeCell="E21" sqref="E21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54</v>
      </c>
      <c r="C3" s="67"/>
      <c r="D3" s="67"/>
      <c r="E3" s="67"/>
      <c r="G3" s="67" t="s">
        <v>49</v>
      </c>
      <c r="H3" s="67"/>
      <c r="I3" s="67"/>
      <c r="J3" s="67" t="s">
        <v>23</v>
      </c>
      <c r="K3" s="67"/>
      <c r="L3" s="67"/>
      <c r="M3" s="68" t="s">
        <v>42</v>
      </c>
      <c r="N3" s="68"/>
      <c r="O3" s="68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14</v>
      </c>
      <c r="E5" s="37" t="s">
        <v>50</v>
      </c>
      <c r="F5" s="35">
        <v>1000495963</v>
      </c>
      <c r="G5" s="41">
        <v>20</v>
      </c>
      <c r="H5" s="38">
        <v>49000</v>
      </c>
      <c r="I5" s="12">
        <f>G5*H5</f>
        <v>980000</v>
      </c>
      <c r="J5" s="41">
        <v>20</v>
      </c>
      <c r="K5" s="32" t="s">
        <v>13</v>
      </c>
      <c r="L5" s="26"/>
      <c r="M5" s="41">
        <v>20</v>
      </c>
      <c r="N5" s="11" t="s">
        <v>13</v>
      </c>
      <c r="O5" s="26"/>
    </row>
    <row r="6" spans="2:15" ht="27" customHeight="1" thickBot="1" x14ac:dyDescent="0.3">
      <c r="B6" s="9">
        <v>2</v>
      </c>
      <c r="C6" s="10" t="s">
        <v>9</v>
      </c>
      <c r="D6" s="10" t="s">
        <v>52</v>
      </c>
      <c r="E6" s="37" t="s">
        <v>51</v>
      </c>
      <c r="F6" s="35">
        <v>1000422384</v>
      </c>
      <c r="G6" s="41">
        <v>20</v>
      </c>
      <c r="H6" s="38">
        <v>31500</v>
      </c>
      <c r="I6" s="12">
        <f>G6*H6</f>
        <v>630000</v>
      </c>
      <c r="J6" s="41">
        <v>20</v>
      </c>
      <c r="K6" s="32" t="s">
        <v>13</v>
      </c>
      <c r="L6" s="26"/>
      <c r="M6" s="41">
        <v>20</v>
      </c>
      <c r="N6" s="11" t="s">
        <v>13</v>
      </c>
      <c r="O6" s="26"/>
    </row>
    <row r="7" spans="2:15" ht="24" customHeight="1" thickBot="1" x14ac:dyDescent="0.3">
      <c r="B7" s="56" t="s">
        <v>10</v>
      </c>
      <c r="C7" s="57"/>
      <c r="D7" s="57"/>
      <c r="E7" s="57"/>
      <c r="F7" s="58"/>
      <c r="G7" s="40">
        <f>G5+G6</f>
        <v>40</v>
      </c>
      <c r="H7" s="39"/>
      <c r="I7" s="36">
        <f>I5+I6</f>
        <v>1610000</v>
      </c>
      <c r="J7" s="30"/>
      <c r="K7" s="19"/>
      <c r="L7" s="33"/>
      <c r="M7" s="21"/>
      <c r="N7" s="22"/>
      <c r="O7" s="33"/>
    </row>
    <row r="8" spans="2:15" ht="12" customHeight="1" thickBot="1" x14ac:dyDescent="0.3">
      <c r="B8" s="23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60"/>
    </row>
    <row r="9" spans="2:15" ht="49.5" customHeight="1" thickBot="1" x14ac:dyDescent="0.3">
      <c r="B9" s="56" t="s">
        <v>11</v>
      </c>
      <c r="C9" s="58"/>
      <c r="D9" s="61" t="s">
        <v>53</v>
      </c>
      <c r="E9" s="62"/>
      <c r="F9" s="62"/>
      <c r="G9" s="62"/>
      <c r="H9" s="62"/>
      <c r="I9" s="62"/>
      <c r="J9" s="62"/>
      <c r="K9" s="62"/>
      <c r="L9" s="62"/>
      <c r="M9" s="62"/>
      <c r="N9" s="62"/>
      <c r="O9" s="63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/>
    <row r="19" spans="5:15" x14ac:dyDescent="0.25">
      <c r="K19" s="24"/>
      <c r="M19" s="64" t="s">
        <v>12</v>
      </c>
      <c r="N19" s="64"/>
      <c r="O19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7:F7"/>
    <mergeCell ref="C8:O8"/>
    <mergeCell ref="B9:C9"/>
    <mergeCell ref="D9:O9"/>
    <mergeCell ref="M19:O19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55</v>
      </c>
      <c r="C3" s="67"/>
      <c r="D3" s="67"/>
      <c r="E3" s="67"/>
      <c r="G3" s="67" t="s">
        <v>56</v>
      </c>
      <c r="H3" s="67"/>
      <c r="I3" s="67"/>
      <c r="J3" s="67" t="s">
        <v>23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28" t="s">
        <v>57</v>
      </c>
      <c r="F5" s="14" t="s">
        <v>58</v>
      </c>
      <c r="G5" s="9">
        <v>2</v>
      </c>
      <c r="H5" s="11">
        <v>185000</v>
      </c>
      <c r="I5" s="12">
        <f>G5*H5</f>
        <v>370000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26"/>
    </row>
    <row r="6" spans="2:15" ht="27" customHeight="1" x14ac:dyDescent="0.25">
      <c r="B6" s="9">
        <v>2</v>
      </c>
      <c r="C6" s="10" t="s">
        <v>9</v>
      </c>
      <c r="D6" s="10" t="s">
        <v>14</v>
      </c>
      <c r="E6" s="28" t="s">
        <v>59</v>
      </c>
      <c r="F6" s="14" t="s">
        <v>60</v>
      </c>
      <c r="G6" s="9">
        <v>2</v>
      </c>
      <c r="H6" s="11">
        <v>180000</v>
      </c>
      <c r="I6" s="12">
        <f t="shared" ref="I6:I7" si="0">G6*H6</f>
        <v>360000</v>
      </c>
      <c r="J6" s="9">
        <v>0</v>
      </c>
      <c r="K6" s="11" t="s">
        <v>13</v>
      </c>
      <c r="L6" s="26"/>
      <c r="M6" s="9">
        <v>0</v>
      </c>
      <c r="N6" s="11" t="s">
        <v>13</v>
      </c>
      <c r="O6" s="12"/>
    </row>
    <row r="7" spans="2:15" ht="27" customHeight="1" x14ac:dyDescent="0.25">
      <c r="B7" s="9">
        <v>3</v>
      </c>
      <c r="C7" s="10" t="s">
        <v>14</v>
      </c>
      <c r="D7" s="10" t="s">
        <v>14</v>
      </c>
      <c r="E7" s="31" t="s">
        <v>61</v>
      </c>
      <c r="F7" s="14" t="s">
        <v>62</v>
      </c>
      <c r="G7" s="9">
        <v>2</v>
      </c>
      <c r="H7" s="11">
        <v>180000</v>
      </c>
      <c r="I7" s="12">
        <f t="shared" si="0"/>
        <v>360000</v>
      </c>
      <c r="J7" s="9">
        <v>0</v>
      </c>
      <c r="K7" s="11" t="s">
        <v>13</v>
      </c>
      <c r="L7" s="26"/>
      <c r="M7" s="9">
        <v>0</v>
      </c>
      <c r="N7" s="11" t="s">
        <v>13</v>
      </c>
      <c r="O7" s="12"/>
    </row>
    <row r="8" spans="2:15" ht="27" customHeight="1" thickBot="1" x14ac:dyDescent="0.3">
      <c r="B8" s="9"/>
      <c r="C8" s="10"/>
      <c r="D8" s="10"/>
      <c r="E8" s="15"/>
      <c r="F8" s="14"/>
      <c r="G8" s="16"/>
      <c r="H8" s="11"/>
      <c r="I8" s="12"/>
      <c r="J8" s="9"/>
      <c r="K8" s="11"/>
      <c r="L8" s="12"/>
      <c r="M8" s="12"/>
      <c r="N8" s="11"/>
      <c r="O8" s="12"/>
    </row>
    <row r="9" spans="2:15" ht="24" customHeight="1" thickBot="1" x14ac:dyDescent="0.3">
      <c r="B9" s="56" t="s">
        <v>10</v>
      </c>
      <c r="C9" s="57"/>
      <c r="D9" s="57"/>
      <c r="E9" s="57"/>
      <c r="F9" s="58"/>
      <c r="G9" s="17"/>
      <c r="H9" s="18"/>
      <c r="I9" s="42">
        <f>I7+I6+I5</f>
        <v>1090000</v>
      </c>
      <c r="J9" s="30"/>
      <c r="K9" s="19"/>
      <c r="L9" s="33"/>
      <c r="M9" s="21"/>
      <c r="N9" s="22"/>
      <c r="O9" s="20" t="e">
        <f>O5+O6+O7+#REF!+O8</f>
        <v>#REF!</v>
      </c>
    </row>
    <row r="10" spans="2:15" ht="12" customHeight="1" thickBot="1" x14ac:dyDescent="0.3">
      <c r="B10" s="23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</row>
    <row r="11" spans="2:15" ht="49.5" customHeight="1" thickBot="1" x14ac:dyDescent="0.3">
      <c r="B11" s="56" t="s">
        <v>11</v>
      </c>
      <c r="C11" s="58"/>
      <c r="D11" s="61" t="s">
        <v>63</v>
      </c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3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/>
    <row r="21" spans="5:15" x14ac:dyDescent="0.25">
      <c r="K21" s="24"/>
      <c r="M21" s="64" t="s">
        <v>12</v>
      </c>
      <c r="N21" s="64"/>
      <c r="O21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9:F9"/>
    <mergeCell ref="C10:O10"/>
    <mergeCell ref="B11:C11"/>
    <mergeCell ref="D11:O11"/>
    <mergeCell ref="M21:O21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8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64</v>
      </c>
      <c r="C3" s="67"/>
      <c r="D3" s="67"/>
      <c r="E3" s="67"/>
      <c r="G3" s="67" t="s">
        <v>65</v>
      </c>
      <c r="H3" s="67"/>
      <c r="I3" s="67"/>
      <c r="J3" s="67" t="s">
        <v>23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66</v>
      </c>
      <c r="F5" s="14" t="s">
        <v>67</v>
      </c>
      <c r="G5" s="9">
        <v>2</v>
      </c>
      <c r="H5" s="11">
        <v>80000</v>
      </c>
      <c r="I5" s="43">
        <f>G5*H5</f>
        <v>160000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26"/>
    </row>
    <row r="6" spans="2:15" ht="24" customHeight="1" thickBot="1" x14ac:dyDescent="0.3">
      <c r="B6" s="56" t="s">
        <v>10</v>
      </c>
      <c r="C6" s="57"/>
      <c r="D6" s="57"/>
      <c r="E6" s="57"/>
      <c r="F6" s="58"/>
      <c r="G6" s="17"/>
      <c r="H6" s="18"/>
      <c r="I6" s="42">
        <v>160000</v>
      </c>
      <c r="J6" s="30"/>
      <c r="K6" s="19"/>
      <c r="L6" s="33"/>
      <c r="M6" s="21"/>
      <c r="N6" s="22"/>
      <c r="O6" s="20" t="e">
        <f>O5+#REF!+#REF!+#REF!+#REF!</f>
        <v>#REF!</v>
      </c>
    </row>
    <row r="7" spans="2:15" ht="12" customHeight="1" thickBot="1" x14ac:dyDescent="0.3">
      <c r="B7" s="23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60"/>
    </row>
    <row r="8" spans="2:15" ht="49.5" customHeight="1" thickBot="1" x14ac:dyDescent="0.3">
      <c r="B8" s="56" t="s">
        <v>11</v>
      </c>
      <c r="C8" s="58"/>
      <c r="D8" s="61" t="s">
        <v>68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3"/>
    </row>
    <row r="9" spans="2:15" ht="15" customHeight="1" x14ac:dyDescent="0.25">
      <c r="E9" s="25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11:15" ht="15" customHeight="1" x14ac:dyDescent="0.25"/>
    <row r="18" spans="11:15" x14ac:dyDescent="0.25">
      <c r="K18" s="24"/>
      <c r="M18" s="64" t="s">
        <v>12</v>
      </c>
      <c r="N18" s="64"/>
      <c r="O18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8:O18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workbookViewId="0">
      <selection activeCell="F13" sqref="F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106</v>
      </c>
      <c r="C3" s="67"/>
      <c r="D3" s="67"/>
      <c r="E3" s="67"/>
      <c r="G3" s="67" t="s">
        <v>15</v>
      </c>
      <c r="H3" s="67"/>
      <c r="I3" s="67"/>
      <c r="J3" s="67" t="s">
        <v>23</v>
      </c>
      <c r="K3" s="67"/>
      <c r="L3" s="67"/>
      <c r="M3" s="67" t="s">
        <v>80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70</v>
      </c>
      <c r="F5" s="14" t="s">
        <v>69</v>
      </c>
      <c r="G5" s="9">
        <v>32</v>
      </c>
      <c r="H5" s="44">
        <v>2500</v>
      </c>
      <c r="I5" s="45">
        <f>G5*H5</f>
        <v>80000</v>
      </c>
      <c r="J5" s="9">
        <v>0</v>
      </c>
      <c r="K5" s="11" t="s">
        <v>13</v>
      </c>
      <c r="L5" s="26"/>
      <c r="M5" s="9">
        <v>32</v>
      </c>
      <c r="N5" s="11">
        <v>2700</v>
      </c>
      <c r="O5" s="45">
        <f>M5*N5</f>
        <v>86400</v>
      </c>
    </row>
    <row r="6" spans="2:15" ht="37.5" customHeight="1" thickBot="1" x14ac:dyDescent="0.3">
      <c r="B6" s="9">
        <v>2</v>
      </c>
      <c r="C6" s="10" t="s">
        <v>9</v>
      </c>
      <c r="D6" s="10" t="s">
        <v>14</v>
      </c>
      <c r="E6" s="28" t="s">
        <v>73</v>
      </c>
      <c r="F6" s="14" t="s">
        <v>72</v>
      </c>
      <c r="G6" s="9">
        <v>2</v>
      </c>
      <c r="H6" s="44">
        <v>150000</v>
      </c>
      <c r="I6" s="45">
        <f>G6*H6</f>
        <v>300000</v>
      </c>
      <c r="J6" s="9">
        <v>0</v>
      </c>
      <c r="K6" s="11" t="s">
        <v>13</v>
      </c>
      <c r="L6" s="49"/>
      <c r="M6" s="9">
        <v>0</v>
      </c>
      <c r="N6" s="11" t="s">
        <v>13</v>
      </c>
      <c r="O6" s="47"/>
    </row>
    <row r="7" spans="2:15" ht="24" customHeight="1" x14ac:dyDescent="0.25">
      <c r="B7" s="46"/>
      <c r="C7" s="15"/>
      <c r="D7" s="15"/>
      <c r="E7" s="15"/>
      <c r="F7" s="47"/>
      <c r="G7" s="46"/>
      <c r="H7" s="15"/>
      <c r="I7" s="47"/>
      <c r="J7" s="48"/>
      <c r="K7" s="15"/>
      <c r="L7" s="49"/>
      <c r="M7" s="46"/>
      <c r="N7" s="15"/>
      <c r="O7" s="47"/>
    </row>
    <row r="8" spans="2:15" ht="24" customHeight="1" thickBot="1" x14ac:dyDescent="0.3">
      <c r="B8" s="46"/>
      <c r="C8" s="15"/>
      <c r="D8" s="15"/>
      <c r="E8" s="15"/>
      <c r="F8" s="47"/>
      <c r="G8" s="46"/>
      <c r="H8" s="15"/>
      <c r="I8" s="47"/>
      <c r="J8" s="48"/>
      <c r="K8" s="15"/>
      <c r="L8" s="49"/>
      <c r="M8" s="46"/>
      <c r="N8" s="15"/>
      <c r="O8" s="47"/>
    </row>
    <row r="9" spans="2:15" ht="27" customHeight="1" thickBot="1" x14ac:dyDescent="0.3">
      <c r="B9" s="56" t="s">
        <v>10</v>
      </c>
      <c r="C9" s="57"/>
      <c r="D9" s="57"/>
      <c r="E9" s="57"/>
      <c r="F9" s="58"/>
      <c r="G9" s="51">
        <f>G5+G6+G7+G8</f>
        <v>34</v>
      </c>
      <c r="H9" s="18"/>
      <c r="I9" s="51">
        <f>I5+I6+I7+I8</f>
        <v>380000</v>
      </c>
      <c r="J9" s="50">
        <f>J5+J6+J7+J8</f>
        <v>0</v>
      </c>
      <c r="K9" s="50"/>
      <c r="L9" s="50">
        <f>L5+L6+L7+L8</f>
        <v>0</v>
      </c>
      <c r="M9" s="50"/>
      <c r="N9" s="50"/>
      <c r="O9" s="50"/>
    </row>
    <row r="10" spans="2:15" ht="10.5" customHeight="1" thickBot="1" x14ac:dyDescent="0.3">
      <c r="B10" s="23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</row>
    <row r="11" spans="2:15" ht="50.25" customHeight="1" thickBot="1" x14ac:dyDescent="0.3">
      <c r="B11" s="56" t="s">
        <v>11</v>
      </c>
      <c r="C11" s="58"/>
      <c r="D11" s="69" t="s">
        <v>74</v>
      </c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/>
    <row r="18" spans="5:15" ht="15" customHeight="1" x14ac:dyDescent="0.25">
      <c r="E18" s="25"/>
    </row>
    <row r="19" spans="5:15" ht="15" customHeight="1" x14ac:dyDescent="0.25"/>
    <row r="20" spans="5:15" ht="11.25" customHeight="1" x14ac:dyDescent="0.25"/>
    <row r="21" spans="5:15" ht="11.25" customHeight="1" x14ac:dyDescent="0.25"/>
    <row r="22" spans="5:15" x14ac:dyDescent="0.25">
      <c r="K22" s="24"/>
      <c r="M22" s="64" t="s">
        <v>71</v>
      </c>
      <c r="N22" s="64"/>
      <c r="O22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9:F9"/>
    <mergeCell ref="C10:O10"/>
    <mergeCell ref="B11:C11"/>
    <mergeCell ref="D11:O11"/>
    <mergeCell ref="M22:O22"/>
    <mergeCell ref="B1:O1"/>
    <mergeCell ref="C2:O2"/>
    <mergeCell ref="B3:E3"/>
    <mergeCell ref="G3:I3"/>
    <mergeCell ref="J3:L3"/>
    <mergeCell ref="M3:O3"/>
  </mergeCells>
  <pageMargins left="0" right="0" top="0.19" bottom="0.27" header="0.21" footer="0.21"/>
  <pageSetup paperSize="9" scale="70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75</v>
      </c>
      <c r="C3" s="67"/>
      <c r="D3" s="67"/>
      <c r="E3" s="67"/>
      <c r="G3" s="67" t="s">
        <v>76</v>
      </c>
      <c r="H3" s="67"/>
      <c r="I3" s="67"/>
      <c r="J3" s="67" t="s">
        <v>23</v>
      </c>
      <c r="K3" s="67"/>
      <c r="L3" s="67"/>
      <c r="M3" s="67" t="s">
        <v>79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78</v>
      </c>
      <c r="E5" s="28" t="s">
        <v>77</v>
      </c>
      <c r="F5" s="14" t="s">
        <v>107</v>
      </c>
      <c r="G5" s="52">
        <v>4</v>
      </c>
      <c r="H5" s="44">
        <v>188100</v>
      </c>
      <c r="I5" s="45">
        <f>G5*H5</f>
        <v>752400</v>
      </c>
      <c r="J5" s="9">
        <v>0</v>
      </c>
      <c r="K5" s="11" t="s">
        <v>13</v>
      </c>
      <c r="L5" s="26"/>
      <c r="M5" s="52">
        <v>4</v>
      </c>
      <c r="N5" s="11">
        <v>290000</v>
      </c>
      <c r="O5" s="45">
        <f>M5*N5</f>
        <v>1160000</v>
      </c>
    </row>
    <row r="6" spans="2:15" ht="27" customHeight="1" thickBot="1" x14ac:dyDescent="0.3">
      <c r="B6" s="56" t="s">
        <v>10</v>
      </c>
      <c r="C6" s="57"/>
      <c r="D6" s="57"/>
      <c r="E6" s="57"/>
      <c r="F6" s="58"/>
      <c r="G6" s="41">
        <v>4</v>
      </c>
      <c r="H6" s="39"/>
      <c r="I6" s="45">
        <f>I5</f>
        <v>752400</v>
      </c>
      <c r="J6" s="50"/>
      <c r="K6" s="50"/>
      <c r="L6" s="50"/>
      <c r="M6" s="41">
        <v>4</v>
      </c>
      <c r="N6" s="53"/>
      <c r="O6" s="45">
        <v>1160000</v>
      </c>
    </row>
    <row r="7" spans="2:15" ht="10.5" customHeight="1" thickBot="1" x14ac:dyDescent="0.3">
      <c r="B7" s="23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60"/>
    </row>
    <row r="8" spans="2:15" ht="50.25" customHeight="1" thickBot="1" x14ac:dyDescent="0.3">
      <c r="B8" s="56" t="s">
        <v>11</v>
      </c>
      <c r="C8" s="58"/>
      <c r="D8" s="69" t="s">
        <v>87</v>
      </c>
      <c r="E8" s="69"/>
      <c r="F8" s="69"/>
      <c r="G8" s="69"/>
      <c r="H8" s="69"/>
      <c r="I8" s="69"/>
      <c r="J8" s="69"/>
      <c r="K8" s="69"/>
      <c r="L8" s="69"/>
      <c r="M8" s="69"/>
      <c r="N8" s="69"/>
      <c r="O8" s="70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64" t="s">
        <v>71</v>
      </c>
      <c r="N19" s="64"/>
      <c r="O19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9:O19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85</v>
      </c>
      <c r="C3" s="67"/>
      <c r="D3" s="67"/>
      <c r="E3" s="67"/>
      <c r="G3" s="67" t="s">
        <v>83</v>
      </c>
      <c r="H3" s="67"/>
      <c r="I3" s="67"/>
      <c r="J3" s="67" t="s">
        <v>84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81</v>
      </c>
      <c r="F5" s="14" t="s">
        <v>82</v>
      </c>
      <c r="G5" s="9">
        <v>1</v>
      </c>
      <c r="H5" s="44">
        <v>1026</v>
      </c>
      <c r="I5" s="45">
        <f>G5*H5</f>
        <v>1026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x14ac:dyDescent="0.25">
      <c r="B6" s="46"/>
      <c r="C6" s="15"/>
      <c r="D6" s="15"/>
      <c r="E6" s="15"/>
      <c r="F6" s="47"/>
      <c r="G6" s="46"/>
      <c r="H6" s="15"/>
      <c r="I6" s="47"/>
      <c r="J6" s="48"/>
      <c r="K6" s="15"/>
      <c r="L6" s="49"/>
      <c r="M6" s="46"/>
      <c r="N6" s="15"/>
      <c r="O6" s="47"/>
    </row>
    <row r="7" spans="2:15" ht="24" customHeight="1" thickBot="1" x14ac:dyDescent="0.3">
      <c r="B7" s="46"/>
      <c r="C7" s="15"/>
      <c r="D7" s="15"/>
      <c r="E7" s="15"/>
      <c r="F7" s="47"/>
      <c r="G7" s="46"/>
      <c r="H7" s="15"/>
      <c r="I7" s="47"/>
      <c r="J7" s="48"/>
      <c r="K7" s="15"/>
      <c r="L7" s="49"/>
      <c r="M7" s="46"/>
      <c r="N7" s="15"/>
      <c r="O7" s="47"/>
    </row>
    <row r="8" spans="2:15" ht="27" customHeight="1" thickBot="1" x14ac:dyDescent="0.3">
      <c r="B8" s="56" t="s">
        <v>10</v>
      </c>
      <c r="C8" s="57"/>
      <c r="D8" s="57"/>
      <c r="E8" s="57"/>
      <c r="F8" s="58"/>
      <c r="G8" s="51">
        <v>1</v>
      </c>
      <c r="H8" s="18"/>
      <c r="I8" s="51">
        <f>I5+I6+I7</f>
        <v>1026</v>
      </c>
      <c r="J8" s="50"/>
      <c r="K8" s="50"/>
      <c r="L8" s="50"/>
      <c r="M8" s="50"/>
      <c r="N8" s="50"/>
      <c r="O8" s="50"/>
    </row>
    <row r="9" spans="2:15" ht="10.5" customHeight="1" thickBot="1" x14ac:dyDescent="0.3">
      <c r="B9" s="23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60"/>
    </row>
    <row r="10" spans="2:15" ht="50.25" customHeight="1" thickBot="1" x14ac:dyDescent="0.3">
      <c r="B10" s="56" t="s">
        <v>11</v>
      </c>
      <c r="C10" s="58"/>
      <c r="D10" s="69" t="s">
        <v>86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64" t="s">
        <v>71</v>
      </c>
      <c r="N21" s="64"/>
      <c r="O21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8:F8"/>
    <mergeCell ref="C9:O9"/>
    <mergeCell ref="B10:C10"/>
    <mergeCell ref="D10:O10"/>
    <mergeCell ref="M21:O21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88</v>
      </c>
      <c r="C3" s="67"/>
      <c r="D3" s="67"/>
      <c r="E3" s="67"/>
      <c r="G3" s="67" t="s">
        <v>92</v>
      </c>
      <c r="H3" s="67"/>
      <c r="I3" s="67"/>
      <c r="J3" s="67" t="s">
        <v>23</v>
      </c>
      <c r="K3" s="67"/>
      <c r="L3" s="67"/>
      <c r="M3" s="67" t="s">
        <v>91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90</v>
      </c>
      <c r="E5" s="28" t="s">
        <v>89</v>
      </c>
      <c r="F5" s="14">
        <v>13023543</v>
      </c>
      <c r="G5" s="9">
        <v>1</v>
      </c>
      <c r="H5" s="44">
        <v>18500</v>
      </c>
      <c r="I5" s="45">
        <v>18500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x14ac:dyDescent="0.25">
      <c r="B6" s="46"/>
      <c r="C6" s="15"/>
      <c r="D6" s="15"/>
      <c r="E6" s="15"/>
      <c r="F6" s="47"/>
      <c r="G6" s="46"/>
      <c r="H6" s="15"/>
      <c r="I6" s="47"/>
      <c r="J6" s="48"/>
      <c r="K6" s="15"/>
      <c r="L6" s="49"/>
      <c r="M6" s="46"/>
      <c r="N6" s="15"/>
      <c r="O6" s="47"/>
    </row>
    <row r="7" spans="2:15" ht="24" customHeight="1" thickBot="1" x14ac:dyDescent="0.3">
      <c r="B7" s="46"/>
      <c r="C7" s="15"/>
      <c r="D7" s="15"/>
      <c r="E7" s="15"/>
      <c r="F7" s="47"/>
      <c r="G7" s="46"/>
      <c r="H7" s="15"/>
      <c r="I7" s="47"/>
      <c r="J7" s="48"/>
      <c r="K7" s="15"/>
      <c r="L7" s="49"/>
      <c r="M7" s="46"/>
      <c r="N7" s="15"/>
      <c r="O7" s="47"/>
    </row>
    <row r="8" spans="2:15" ht="27" customHeight="1" thickBot="1" x14ac:dyDescent="0.3">
      <c r="B8" s="56" t="s">
        <v>10</v>
      </c>
      <c r="C8" s="57"/>
      <c r="D8" s="57"/>
      <c r="E8" s="57"/>
      <c r="F8" s="58"/>
      <c r="G8" s="51">
        <v>1</v>
      </c>
      <c r="H8" s="18"/>
      <c r="I8" s="51">
        <v>18500</v>
      </c>
      <c r="J8" s="50"/>
      <c r="K8" s="50"/>
      <c r="L8" s="50"/>
      <c r="M8" s="50"/>
      <c r="N8" s="50"/>
      <c r="O8" s="50"/>
    </row>
    <row r="9" spans="2:15" ht="10.5" customHeight="1" thickBot="1" x14ac:dyDescent="0.3">
      <c r="B9" s="23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60"/>
    </row>
    <row r="10" spans="2:15" ht="50.25" customHeight="1" thickBot="1" x14ac:dyDescent="0.3">
      <c r="B10" s="56" t="s">
        <v>11</v>
      </c>
      <c r="C10" s="58"/>
      <c r="D10" s="69" t="s">
        <v>108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64" t="s">
        <v>71</v>
      </c>
      <c r="N21" s="64"/>
      <c r="O21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8:F8"/>
    <mergeCell ref="C9:O9"/>
    <mergeCell ref="B10:C10"/>
    <mergeCell ref="D10:O10"/>
    <mergeCell ref="M21:O21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C1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93</v>
      </c>
      <c r="C3" s="67"/>
      <c r="D3" s="67"/>
      <c r="E3" s="67"/>
      <c r="G3" s="67" t="s">
        <v>96</v>
      </c>
      <c r="H3" s="67"/>
      <c r="I3" s="67"/>
      <c r="J3" s="67" t="s">
        <v>23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90</v>
      </c>
      <c r="E5" s="28" t="s">
        <v>97</v>
      </c>
      <c r="F5" s="14" t="s">
        <v>94</v>
      </c>
      <c r="G5" s="9">
        <v>1</v>
      </c>
      <c r="H5" s="44">
        <v>86000</v>
      </c>
      <c r="I5" s="45">
        <f>G5*H5</f>
        <v>86000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30.75" customHeight="1" thickBot="1" x14ac:dyDescent="0.3">
      <c r="B6" s="46">
        <v>2</v>
      </c>
      <c r="C6" s="10" t="s">
        <v>9</v>
      </c>
      <c r="D6" s="10" t="s">
        <v>90</v>
      </c>
      <c r="E6" s="54" t="s">
        <v>98</v>
      </c>
      <c r="F6" s="29" t="s">
        <v>95</v>
      </c>
      <c r="G6" s="9">
        <v>2</v>
      </c>
      <c r="H6" s="44">
        <v>51000</v>
      </c>
      <c r="I6" s="45">
        <f>G6*H6</f>
        <v>102000</v>
      </c>
      <c r="J6" s="9">
        <v>0</v>
      </c>
      <c r="K6" s="11" t="s">
        <v>13</v>
      </c>
      <c r="L6" s="49"/>
      <c r="M6" s="9">
        <v>0</v>
      </c>
      <c r="N6" s="11" t="s">
        <v>13</v>
      </c>
      <c r="O6" s="47"/>
    </row>
    <row r="7" spans="2:15" ht="24" customHeight="1" thickBot="1" x14ac:dyDescent="0.3">
      <c r="B7" s="46"/>
      <c r="C7" s="15"/>
      <c r="D7" s="15"/>
      <c r="E7" s="15"/>
      <c r="F7" s="47"/>
      <c r="G7" s="16"/>
      <c r="H7" s="15"/>
      <c r="I7" s="47"/>
      <c r="J7" s="48"/>
      <c r="K7" s="15"/>
      <c r="L7" s="49"/>
      <c r="M7" s="46"/>
      <c r="N7" s="15"/>
      <c r="O7" s="47"/>
    </row>
    <row r="8" spans="2:15" ht="27" customHeight="1" thickBot="1" x14ac:dyDescent="0.3">
      <c r="B8" s="56" t="s">
        <v>10</v>
      </c>
      <c r="C8" s="57"/>
      <c r="D8" s="57"/>
      <c r="E8" s="57"/>
      <c r="F8" s="58"/>
      <c r="G8" s="41">
        <v>3</v>
      </c>
      <c r="H8" s="39"/>
      <c r="I8" s="51">
        <f>I5+I6+I7</f>
        <v>188000</v>
      </c>
      <c r="J8" s="50"/>
      <c r="K8" s="50"/>
      <c r="L8" s="50"/>
      <c r="M8" s="50"/>
      <c r="N8" s="50"/>
      <c r="O8" s="50"/>
    </row>
    <row r="9" spans="2:15" ht="10.5" customHeight="1" thickBot="1" x14ac:dyDescent="0.3">
      <c r="B9" s="23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60"/>
    </row>
    <row r="10" spans="2:15" ht="50.25" customHeight="1" thickBot="1" x14ac:dyDescent="0.3">
      <c r="B10" s="56" t="s">
        <v>11</v>
      </c>
      <c r="C10" s="58"/>
      <c r="D10" s="69" t="s">
        <v>99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64" t="s">
        <v>71</v>
      </c>
      <c r="N21" s="64"/>
      <c r="O21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8:F8"/>
    <mergeCell ref="C9:O9"/>
    <mergeCell ref="B10:C10"/>
    <mergeCell ref="D10:O10"/>
    <mergeCell ref="M21:O21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workbookViewId="0">
      <selection activeCell="F3" sqref="F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100</v>
      </c>
      <c r="C3" s="67"/>
      <c r="D3" s="67"/>
      <c r="E3" s="67"/>
      <c r="G3" s="67" t="s">
        <v>101</v>
      </c>
      <c r="H3" s="67"/>
      <c r="I3" s="67"/>
      <c r="J3" s="67" t="s">
        <v>23</v>
      </c>
      <c r="K3" s="67"/>
      <c r="L3" s="67"/>
      <c r="M3" s="67" t="s">
        <v>19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103</v>
      </c>
      <c r="E5" s="28" t="s">
        <v>102</v>
      </c>
      <c r="F5" s="14" t="s">
        <v>104</v>
      </c>
      <c r="G5" s="9">
        <v>1</v>
      </c>
      <c r="H5" s="44">
        <v>350000</v>
      </c>
      <c r="I5" s="45">
        <f>G5*H5</f>
        <v>350000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56" t="s">
        <v>10</v>
      </c>
      <c r="C7" s="57"/>
      <c r="D7" s="57"/>
      <c r="E7" s="57"/>
      <c r="F7" s="58"/>
      <c r="G7" s="41">
        <v>1</v>
      </c>
      <c r="H7" s="39"/>
      <c r="I7" s="51">
        <f>I5+I6</f>
        <v>350000</v>
      </c>
      <c r="J7" s="50"/>
      <c r="K7" s="50"/>
      <c r="L7" s="50"/>
      <c r="M7" s="50"/>
      <c r="N7" s="50"/>
      <c r="O7" s="50"/>
    </row>
    <row r="8" spans="2:15" ht="10.5" customHeight="1" thickBot="1" x14ac:dyDescent="0.3">
      <c r="B8" s="23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60"/>
    </row>
    <row r="9" spans="2:15" ht="50.25" customHeight="1" thickBot="1" x14ac:dyDescent="0.3">
      <c r="B9" s="56" t="s">
        <v>11</v>
      </c>
      <c r="C9" s="58"/>
      <c r="D9" s="69" t="s">
        <v>105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7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64" t="s">
        <v>71</v>
      </c>
      <c r="N20" s="64"/>
      <c r="O20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B4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109</v>
      </c>
      <c r="C3" s="67"/>
      <c r="D3" s="67"/>
      <c r="E3" s="67"/>
      <c r="G3" s="67" t="s">
        <v>110</v>
      </c>
      <c r="H3" s="67"/>
      <c r="I3" s="67"/>
      <c r="J3" s="67" t="s">
        <v>23</v>
      </c>
      <c r="K3" s="67"/>
      <c r="L3" s="67"/>
      <c r="M3" s="67" t="s">
        <v>91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112</v>
      </c>
      <c r="F5" s="14" t="s">
        <v>111</v>
      </c>
      <c r="G5" s="9">
        <v>200</v>
      </c>
      <c r="H5" s="44">
        <v>2900</v>
      </c>
      <c r="I5" s="45">
        <f>G5*H5</f>
        <v>580000</v>
      </c>
      <c r="J5" s="9">
        <v>0</v>
      </c>
      <c r="K5" s="11" t="s">
        <v>13</v>
      </c>
      <c r="L5" s="26"/>
      <c r="M5" s="9">
        <v>200</v>
      </c>
      <c r="N5" s="11">
        <v>3800</v>
      </c>
      <c r="O5" s="45">
        <f>M5*N5</f>
        <v>760000</v>
      </c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56" t="s">
        <v>10</v>
      </c>
      <c r="C7" s="57"/>
      <c r="D7" s="57"/>
      <c r="E7" s="57"/>
      <c r="F7" s="58"/>
      <c r="G7" s="41">
        <v>200</v>
      </c>
      <c r="H7" s="39"/>
      <c r="I7" s="51">
        <f>I5+I6</f>
        <v>580000</v>
      </c>
      <c r="J7" s="51">
        <f t="shared" ref="J7:O7" si="0">J5+J6</f>
        <v>0</v>
      </c>
      <c r="K7" s="51"/>
      <c r="L7" s="51"/>
      <c r="M7" s="51">
        <f t="shared" si="0"/>
        <v>200</v>
      </c>
      <c r="N7" s="51">
        <f t="shared" si="0"/>
        <v>3800</v>
      </c>
      <c r="O7" s="51">
        <f t="shared" si="0"/>
        <v>760000</v>
      </c>
    </row>
    <row r="8" spans="2:15" ht="10.5" customHeight="1" thickBot="1" x14ac:dyDescent="0.3">
      <c r="B8" s="23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60"/>
    </row>
    <row r="9" spans="2:15" ht="50.25" customHeight="1" thickBot="1" x14ac:dyDescent="0.3">
      <c r="B9" s="56" t="s">
        <v>11</v>
      </c>
      <c r="C9" s="58"/>
      <c r="D9" s="69" t="s">
        <v>113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7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64" t="s">
        <v>71</v>
      </c>
      <c r="N20" s="64"/>
      <c r="O20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D1" workbookViewId="0">
      <selection activeCell="N7" sqref="N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114</v>
      </c>
      <c r="C3" s="67"/>
      <c r="D3" s="67"/>
      <c r="E3" s="67"/>
      <c r="G3" s="67" t="s">
        <v>83</v>
      </c>
      <c r="H3" s="67"/>
      <c r="I3" s="67"/>
      <c r="J3" s="67" t="s">
        <v>118</v>
      </c>
      <c r="K3" s="67"/>
      <c r="L3" s="67"/>
      <c r="M3" s="67" t="s">
        <v>91</v>
      </c>
      <c r="N3" s="67"/>
      <c r="O3" s="67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117</v>
      </c>
      <c r="F5" s="14" t="s">
        <v>116</v>
      </c>
      <c r="G5" s="9">
        <v>1</v>
      </c>
      <c r="H5" s="44">
        <v>1963.32</v>
      </c>
      <c r="I5" s="45">
        <f>G5*H5</f>
        <v>1963.32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56" t="s">
        <v>10</v>
      </c>
      <c r="C7" s="57"/>
      <c r="D7" s="57"/>
      <c r="E7" s="57"/>
      <c r="F7" s="58"/>
      <c r="G7" s="41">
        <v>200</v>
      </c>
      <c r="H7" s="39"/>
      <c r="I7" s="55">
        <v>1963.32</v>
      </c>
      <c r="J7" s="51">
        <f t="shared" ref="J7:O7" si="0">J5+J6</f>
        <v>0</v>
      </c>
      <c r="K7" s="51"/>
      <c r="L7" s="51"/>
      <c r="M7" s="51">
        <f t="shared" si="0"/>
        <v>0</v>
      </c>
      <c r="N7" s="51"/>
      <c r="O7" s="51">
        <f t="shared" si="0"/>
        <v>0</v>
      </c>
    </row>
    <row r="8" spans="2:15" ht="10.5" customHeight="1" thickBot="1" x14ac:dyDescent="0.3">
      <c r="B8" s="23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60"/>
    </row>
    <row r="9" spans="2:15" ht="50.25" customHeight="1" thickBot="1" x14ac:dyDescent="0.3">
      <c r="B9" s="56" t="s">
        <v>11</v>
      </c>
      <c r="C9" s="58"/>
      <c r="D9" s="69" t="s">
        <v>113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7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64" t="s">
        <v>71</v>
      </c>
      <c r="N20" s="64"/>
      <c r="O20" s="64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9"/>
  <sheetViews>
    <sheetView showGridLines="0" tabSelected="1" zoomScaleNormal="100" workbookViewId="0">
      <selection activeCell="E21" sqref="E21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2:15" ht="11.25" customHeight="1" x14ac:dyDescent="0.3">
      <c r="B2" s="2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15" ht="226.5" customHeight="1" thickBot="1" x14ac:dyDescent="0.3">
      <c r="B3" s="67" t="s">
        <v>123</v>
      </c>
      <c r="C3" s="67"/>
      <c r="D3" s="67"/>
      <c r="E3" s="67"/>
      <c r="G3" s="67" t="s">
        <v>49</v>
      </c>
      <c r="H3" s="67"/>
      <c r="I3" s="67"/>
      <c r="J3" s="67" t="s">
        <v>23</v>
      </c>
      <c r="K3" s="67"/>
      <c r="L3" s="67"/>
      <c r="M3" s="68" t="s">
        <v>42</v>
      </c>
      <c r="N3" s="68"/>
      <c r="O3" s="68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14</v>
      </c>
      <c r="E5" s="37" t="s">
        <v>120</v>
      </c>
      <c r="F5" s="35" t="s">
        <v>119</v>
      </c>
      <c r="G5" s="41">
        <v>30</v>
      </c>
      <c r="H5" s="38">
        <v>104000</v>
      </c>
      <c r="I5" s="12">
        <f>G5*H5</f>
        <v>3120000</v>
      </c>
      <c r="J5" s="41"/>
      <c r="K5" s="32" t="s">
        <v>13</v>
      </c>
      <c r="L5" s="26"/>
      <c r="M5" s="41"/>
      <c r="N5" s="11" t="s">
        <v>13</v>
      </c>
      <c r="O5" s="26"/>
    </row>
    <row r="6" spans="2:15" ht="27" customHeight="1" thickBot="1" x14ac:dyDescent="0.3">
      <c r="B6" s="9">
        <v>2</v>
      </c>
      <c r="C6" s="10" t="s">
        <v>9</v>
      </c>
      <c r="D6" s="10" t="s">
        <v>14</v>
      </c>
      <c r="E6" s="37" t="s">
        <v>122</v>
      </c>
      <c r="F6" s="35" t="s">
        <v>121</v>
      </c>
      <c r="G6" s="41">
        <v>30</v>
      </c>
      <c r="H6" s="38">
        <v>44000</v>
      </c>
      <c r="I6" s="12">
        <f>G6*H6</f>
        <v>1320000</v>
      </c>
      <c r="J6" s="41"/>
      <c r="K6" s="32" t="s">
        <v>13</v>
      </c>
      <c r="L6" s="26"/>
      <c r="M6" s="41"/>
      <c r="N6" s="11" t="s">
        <v>13</v>
      </c>
      <c r="O6" s="26"/>
    </row>
    <row r="7" spans="2:15" ht="24" customHeight="1" thickBot="1" x14ac:dyDescent="0.3">
      <c r="B7" s="56" t="s">
        <v>10</v>
      </c>
      <c r="C7" s="57"/>
      <c r="D7" s="57"/>
      <c r="E7" s="57"/>
      <c r="F7" s="58"/>
      <c r="G7" s="40">
        <f>G5+G6</f>
        <v>60</v>
      </c>
      <c r="H7" s="39"/>
      <c r="I7" s="36">
        <f>I5+I6</f>
        <v>4440000</v>
      </c>
      <c r="J7" s="30"/>
      <c r="K7" s="19"/>
      <c r="L7" s="33"/>
      <c r="M7" s="21"/>
      <c r="N7" s="22"/>
      <c r="O7" s="33"/>
    </row>
    <row r="8" spans="2:15" ht="12" customHeight="1" thickBot="1" x14ac:dyDescent="0.3">
      <c r="B8" s="23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60"/>
    </row>
    <row r="9" spans="2:15" ht="49.5" customHeight="1" thickBot="1" x14ac:dyDescent="0.3">
      <c r="B9" s="56" t="s">
        <v>11</v>
      </c>
      <c r="C9" s="58"/>
      <c r="D9" s="61" t="s">
        <v>124</v>
      </c>
      <c r="E9" s="62"/>
      <c r="F9" s="62"/>
      <c r="G9" s="62"/>
      <c r="H9" s="62"/>
      <c r="I9" s="62"/>
      <c r="J9" s="62"/>
      <c r="K9" s="62"/>
      <c r="L9" s="62"/>
      <c r="M9" s="62"/>
      <c r="N9" s="62"/>
      <c r="O9" s="63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/>
    <row r="19" spans="5:15" x14ac:dyDescent="0.25">
      <c r="K19" s="24"/>
      <c r="M19" s="64" t="s">
        <v>12</v>
      </c>
      <c r="N19" s="64"/>
      <c r="O19" s="64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7:F7"/>
    <mergeCell ref="C8:O8"/>
    <mergeCell ref="B9:C9"/>
    <mergeCell ref="D9:O9"/>
    <mergeCell ref="M19:O19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001</vt:lpstr>
      <vt:lpstr>002</vt:lpstr>
      <vt:lpstr>003</vt:lpstr>
      <vt:lpstr>Sheet1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2024-04-26T04:31:05Z</cp:lastPrinted>
  <dcterms:created xsi:type="dcterms:W3CDTF">2023-12-05T02:51:54Z</dcterms:created>
  <dcterms:modified xsi:type="dcterms:W3CDTF">2024-05-04T08:49:15Z</dcterms:modified>
</cp:coreProperties>
</file>