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5" activeTab="16"/>
  </bookViews>
  <sheets>
    <sheet name="046 (KHMA) " sheetId="41" r:id="rId1"/>
    <sheet name="047 (KHMA)" sheetId="42" r:id="rId2"/>
    <sheet name="048 (LLH)" sheetId="43" r:id="rId3"/>
    <sheet name="049 (Aung Apex)" sheetId="44" r:id="rId4"/>
    <sheet name="050 (KHMA)" sheetId="46" r:id="rId5"/>
    <sheet name="051 (ANG)" sheetId="47" r:id="rId6"/>
    <sheet name="052 (MTO)" sheetId="48" r:id="rId7"/>
    <sheet name="053(KZMH)" sheetId="50" r:id="rId8"/>
    <sheet name="054(KHMA)" sheetId="51" r:id="rId9"/>
    <sheet name="055(KHMA)" sheetId="52" r:id="rId10"/>
    <sheet name="056 (KHMA)" sheetId="53" r:id="rId11"/>
    <sheet name="057 (MTO)" sheetId="54" r:id="rId12"/>
    <sheet name="058 (MTO)" sheetId="55" r:id="rId13"/>
    <sheet name="059 (ANG)" sheetId="56" r:id="rId14"/>
    <sheet name="060(ANG)" sheetId="57" r:id="rId15"/>
    <sheet name="061 (5 Lakh ADV)" sheetId="58" r:id="rId16"/>
    <sheet name="062 (ANG to Paid)" sheetId="59" r:id="rId17"/>
    <sheet name="063(KHMA)" sheetId="60" r:id="rId18"/>
    <sheet name="064 (KHMA)" sheetId="61" r:id="rId19"/>
    <sheet name="065" sheetId="63" r:id="rId20"/>
    <sheet name="066" sheetId="64" r:id="rId21"/>
    <sheet name="067(Customer Income)" sheetId="65" r:id="rId22"/>
    <sheet name="068" sheetId="66" r:id="rId23"/>
    <sheet name="069 (KHMA)" sheetId="67" r:id="rId24"/>
  </sheets>
  <calcPr calcId="152511"/>
</workbook>
</file>

<file path=xl/calcChain.xml><?xml version="1.0" encoding="utf-8"?>
<calcChain xmlns="http://schemas.openxmlformats.org/spreadsheetml/2006/main">
  <c r="D17" i="65" l="1"/>
  <c r="G9" i="67" l="1"/>
  <c r="F9" i="67" l="1"/>
  <c r="H8" i="67"/>
  <c r="H7" i="67"/>
  <c r="H6" i="67"/>
  <c r="H5" i="67"/>
  <c r="H9" i="67" l="1"/>
  <c r="G9" i="66"/>
  <c r="F9" i="66"/>
  <c r="H8" i="66"/>
  <c r="H7" i="66"/>
  <c r="H6" i="66"/>
  <c r="H5" i="66"/>
  <c r="H9" i="66" s="1"/>
  <c r="G9" i="65" l="1"/>
  <c r="F9" i="65"/>
  <c r="H8" i="65"/>
  <c r="H7" i="65"/>
  <c r="H6" i="65"/>
  <c r="H5" i="65"/>
  <c r="H9" i="65" l="1"/>
  <c r="G13" i="64"/>
  <c r="F13" i="64"/>
  <c r="H12" i="64"/>
  <c r="H11" i="64"/>
  <c r="H10" i="64"/>
  <c r="H9" i="64"/>
  <c r="H8" i="64"/>
  <c r="H7" i="64"/>
  <c r="H6" i="64"/>
  <c r="H5" i="64"/>
  <c r="H13" i="64" l="1"/>
  <c r="H6" i="63"/>
  <c r="H7" i="63"/>
  <c r="H8" i="63"/>
  <c r="H9" i="63"/>
  <c r="H10" i="63"/>
  <c r="H11" i="63"/>
  <c r="H12" i="63"/>
  <c r="G13" i="63" l="1"/>
  <c r="F13" i="63"/>
  <c r="H5" i="63"/>
  <c r="H13" i="63" l="1"/>
  <c r="G9" i="61" l="1"/>
  <c r="F9" i="61"/>
  <c r="H8" i="61"/>
  <c r="H7" i="61"/>
  <c r="H6" i="61"/>
  <c r="H5" i="61"/>
  <c r="H9" i="61" l="1"/>
  <c r="G9" i="60"/>
  <c r="F9" i="60"/>
  <c r="H8" i="60"/>
  <c r="H7" i="60"/>
  <c r="H6" i="60"/>
  <c r="H5" i="60"/>
  <c r="H9" i="60" l="1"/>
  <c r="G9" i="59"/>
  <c r="F9" i="59"/>
  <c r="H8" i="59"/>
  <c r="H7" i="59"/>
  <c r="H6" i="59"/>
  <c r="H5" i="59"/>
  <c r="H9" i="59" l="1"/>
  <c r="G9" i="58" l="1"/>
  <c r="F9" i="58"/>
  <c r="H8" i="58"/>
  <c r="H7" i="58"/>
  <c r="H6" i="58"/>
  <c r="H5" i="58"/>
  <c r="H9" i="58" l="1"/>
  <c r="G9" i="57"/>
  <c r="F9" i="57"/>
  <c r="H8" i="57"/>
  <c r="H7" i="57"/>
  <c r="H6" i="57"/>
  <c r="H5" i="57"/>
  <c r="H9" i="57" s="1"/>
  <c r="G9" i="56" l="1"/>
  <c r="F9" i="56"/>
  <c r="H8" i="56"/>
  <c r="H7" i="56"/>
  <c r="H6" i="56"/>
  <c r="H5" i="56"/>
  <c r="H9" i="56" l="1"/>
  <c r="G9" i="55"/>
  <c r="F9" i="55"/>
  <c r="H8" i="55"/>
  <c r="H7" i="55"/>
  <c r="H6" i="55"/>
  <c r="H5" i="55"/>
  <c r="H9" i="55" s="1"/>
  <c r="G9" i="54" l="1"/>
  <c r="F9" i="54"/>
  <c r="H8" i="54"/>
  <c r="H7" i="54"/>
  <c r="H6" i="54"/>
  <c r="H5" i="54"/>
  <c r="H9" i="54" l="1"/>
  <c r="G9" i="53"/>
  <c r="F9" i="53"/>
  <c r="H8" i="53"/>
  <c r="H7" i="53"/>
  <c r="H6" i="53"/>
  <c r="H5" i="53"/>
  <c r="H9" i="53" l="1"/>
  <c r="G9" i="52"/>
  <c r="F9" i="52"/>
  <c r="H8" i="52"/>
  <c r="H7" i="52"/>
  <c r="H6" i="52"/>
  <c r="H5" i="52"/>
  <c r="H9" i="52" l="1"/>
  <c r="G9" i="51"/>
  <c r="F9" i="51"/>
  <c r="H8" i="51"/>
  <c r="H7" i="51"/>
  <c r="H6" i="51"/>
  <c r="H5" i="51"/>
  <c r="G9" i="50"/>
  <c r="F9" i="50"/>
  <c r="H8" i="50"/>
  <c r="H7" i="50"/>
  <c r="H6" i="50"/>
  <c r="H5" i="50"/>
  <c r="H9" i="51" l="1"/>
  <c r="H9" i="50"/>
  <c r="G9" i="48" l="1"/>
  <c r="F9" i="48"/>
  <c r="H8" i="48"/>
  <c r="H7" i="48"/>
  <c r="H6" i="48"/>
  <c r="H5" i="48"/>
  <c r="H9" i="48" s="1"/>
  <c r="G9" i="47" l="1"/>
  <c r="F9" i="47"/>
  <c r="H8" i="47"/>
  <c r="H7" i="47"/>
  <c r="H6" i="47"/>
  <c r="H5" i="47"/>
  <c r="H9" i="47" s="1"/>
  <c r="G9" i="46"/>
  <c r="F9" i="46"/>
  <c r="H8" i="46"/>
  <c r="H7" i="46"/>
  <c r="H6" i="46"/>
  <c r="H5" i="46"/>
  <c r="H9" i="46" l="1"/>
  <c r="G9" i="44" l="1"/>
  <c r="F9" i="44"/>
  <c r="H8" i="44"/>
  <c r="H7" i="44"/>
  <c r="H6" i="44"/>
  <c r="H5" i="44"/>
  <c r="G9" i="43"/>
  <c r="F9" i="43"/>
  <c r="H8" i="43"/>
  <c r="H7" i="43"/>
  <c r="H9" i="43" s="1"/>
  <c r="H6" i="43"/>
  <c r="H5" i="43"/>
  <c r="H9" i="44" l="1"/>
  <c r="G9" i="42" l="1"/>
  <c r="F9" i="42"/>
  <c r="H8" i="42"/>
  <c r="H7" i="42"/>
  <c r="H6" i="42"/>
  <c r="H5" i="42"/>
  <c r="H9" i="42" s="1"/>
  <c r="G9" i="41" l="1"/>
  <c r="F9" i="41"/>
  <c r="H8" i="41"/>
  <c r="H7" i="41"/>
  <c r="H6" i="41"/>
  <c r="H5" i="41"/>
  <c r="H9" i="41" l="1"/>
</calcChain>
</file>

<file path=xl/sharedStrings.xml><?xml version="1.0" encoding="utf-8"?>
<sst xmlns="http://schemas.openxmlformats.org/spreadsheetml/2006/main" count="718" uniqueCount="138">
  <si>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</si>
  <si>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</si>
  <si>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</si>
  <si>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</si>
  <si>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</si>
  <si>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</si>
  <si>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</si>
  <si>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</si>
  <si>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</si>
  <si>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</si>
  <si>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</si>
  <si>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</si>
  <si>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</si>
  <si>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</si>
  <si>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>ME220</t>
  </si>
  <si>
    <r>
      <t xml:space="preserve">               Supplier -A
Name-Tet Lu Co.,Ltd (Heavy Machinery S'Part)
Contact No.-09 784010861
Address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No.56, Naung Yoe Street, Ma Yan Gone , Yangon</t>
    </r>
    <r>
      <rPr>
        <sz val="12"/>
        <color theme="1"/>
        <rFont val="Times New Roman"/>
        <family val="1"/>
      </rPr>
      <t xml:space="preserve">.
</t>
    </r>
  </si>
  <si>
    <t xml:space="preserve">                Supplier - C
Name- MBM.Heavy Machinery Spare Part Trading Co.,Ltd
Contact No - 09-779955640
Address - Building (B/23), Room (3, 4, 5), Bayint Naung Market, Yangon
</t>
  </si>
  <si>
    <t>Supplier - A 
Name - APOLO SUNSHINE CO.,LTD ( Heavy Machinery Part Sale 
Contact No. - 09-256605660
Address - No (NaNa/21) 66 Road , Master Phoe La Gyi Street Between San Pu street , Zone (1) , Mandalay</t>
  </si>
  <si>
    <t>Main Controller for ME220</t>
  </si>
  <si>
    <t>720245000008-NG</t>
  </si>
  <si>
    <t>Belt; Cooling Fan for ME220</t>
  </si>
  <si>
    <t>8981529060-CNC</t>
  </si>
  <si>
    <t xml:space="preserve">Key Switch(housing) For ME220 </t>
  </si>
  <si>
    <r>
      <t xml:space="preserve">
BU Name         :  C&amp;C
Proposal No.    :  BCE-PRT-2023-06-046
Proposal Date  :  1-June-2023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</si>
  <si>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Anae Gyi
Contact No - 09 977402221
Address - Building (Ka/40), Room (5/6), Market Road, Bayint Naung Market
</t>
  </si>
  <si>
    <t xml:space="preserve">Have Stock But Rusting Condition </t>
  </si>
  <si>
    <t>CPO-CNC-MKN-2023-05-0019, Selling Price- 230000 MMK</t>
  </si>
  <si>
    <r>
      <t xml:space="preserve">
BU Name         :  C&amp;C
Proposal No.    :  BCE-PRT-2023-06-048
Proposal Date  :  2-June-2023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</si>
  <si>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BCE-PRT-2023-06-047
Proposal Date  :  2-June-2023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</si>
  <si>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Starter Moter</t>
  </si>
  <si>
    <t>750201010801-CNC</t>
  </si>
  <si>
    <t>CPO-CNC-LAS-2023-05-0008, Customer-U Aik Yan, Selling Price- 569,584 MMK</t>
  </si>
  <si>
    <t>CPO-CNC-MKN-2023-06-0021, Customer- U KHAM SAN, Selling Price- 3,662,100 MMK</t>
  </si>
  <si>
    <r>
      <t xml:space="preserve">
BU Name         :  C&amp;C
Proposal No.    :  BCE-PRT-2023-06-049
Proposal Date  :  1-June-2023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</si>
  <si>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Alternator Pulley for ME220</t>
  </si>
  <si>
    <t>1812221362-CNC</t>
  </si>
  <si>
    <t>ISUZU</t>
  </si>
  <si>
    <t>ITEM(1) CE3-PRT-PO-23060002, Selling Price-  133,432.23 MMK &amp; ITEM(2) Machine Modified- ME210, Sr No- 86SE22EWNK0000144 (Stock) Bamouk BR</t>
  </si>
  <si>
    <r>
      <t xml:space="preserve">               Supplier -A
Name-Aung Apex
Contact No.-09 400000621
                                               Address </t>
    </r>
    <r>
      <rPr>
        <sz val="12"/>
        <color theme="1"/>
        <rFont val="Times New Roman"/>
        <family val="1"/>
      </rPr>
      <t>-No.25, Building 5, 88 Street, Nawadday Shophouse, Hlaing Thayar Tsp, Yangon</t>
    </r>
  </si>
  <si>
    <r>
      <t xml:space="preserve">
BU Name         :  C&amp;C
Proposal No.    :  BCE-PRT-2023-06-050
Proposal Date  :  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</si>
  <si>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Travel Motor Seal Kit for ME220(KYB)</t>
  </si>
  <si>
    <t>220(C)-TM(KYB)-CNC</t>
  </si>
  <si>
    <t>Engine Full Set Kit for ME220</t>
  </si>
  <si>
    <t>1878123116-CNC</t>
  </si>
  <si>
    <t>MAH-CPO-CNC-2023-05-0011, Selling Price-582,000 MMK</t>
  </si>
  <si>
    <r>
      <t xml:space="preserve">
BU Name         :  C&amp;C
Proposal No.    :  BCE-PRT-2023-06-051
Proposal Date  :  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</si>
  <si>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MAH-CPO-CNC-2023-05-0012, Customer- U Soe Min, Sellig Price -546000 MMK</t>
  </si>
  <si>
    <t>Engine Oil Pump for SWE60</t>
  </si>
  <si>
    <t xml:space="preserve">7256790- CNC </t>
  </si>
  <si>
    <r>
      <t xml:space="preserve">               Supplier -A
Name-SUPER 5
Contact No.-09 450088815, 09 770088815
                                               Address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No (155), Bo Gyoke Street and Ta Pin Shwe Htee Corner, Bayint Naung Market</t>
    </r>
  </si>
  <si>
    <t>SWE60E Engine 4TNV94</t>
  </si>
  <si>
    <t>CPO-CNC-NGU-2023-06-02, Selling Price-210,000 MMK</t>
  </si>
  <si>
    <r>
      <t xml:space="preserve">
BU Name         :  C&amp;C
Proposal No.    :  BCE-PRT-2023-06-052
Proposal Date  :  9-June-2023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</si>
  <si>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BCE-PRT-2023-06-053
Proposal Date  :  9-June-2023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</si>
  <si>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Name-Polar Seal Group Co.,Ltd
                                                Contact No.-09 450088815, 09 770088815                             Address </t>
    </r>
    <r>
      <rPr>
        <sz val="12"/>
        <color theme="1"/>
        <rFont val="Times New Roman"/>
        <family val="1"/>
      </rPr>
      <t>-NaNa 3/73, 67th Street, Between 132nd &amp; 133rd Street, Industrial Zonw(1), Pyi Gyi Takhon T/S, Mandalay</t>
    </r>
  </si>
  <si>
    <t xml:space="preserve"> </t>
  </si>
  <si>
    <t>Ring,Dust  of Bucket for ME210</t>
  </si>
  <si>
    <t>Y221-64A-080000(N)</t>
  </si>
  <si>
    <t xml:space="preserve">Service Request for Reprocess ME210, Serial No-572 </t>
  </si>
  <si>
    <t>PULLEY; WATER PUMP For ME220</t>
  </si>
  <si>
    <t>1136412100-CNC</t>
  </si>
  <si>
    <t xml:space="preserve">for stock machine modify , Model – ME220, Sr No.- SH3006,SH03008,SH03015,SH03094,SH03013(Stock) Mandalay BR.(5units) &amp; CPO-C&amp;C-HML-2023-05-004, Selling Price - MMK 4,145,595 </t>
  </si>
  <si>
    <r>
      <t xml:space="preserve">
BU Name         :  C&amp;C
Proposal No.    :  BCE-PRT-2023-06-055
Proposal Date  :  12-June-2023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</si>
  <si>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Seal Kit, Bucket Cylinder for ME210</t>
  </si>
  <si>
    <t xml:space="preserve">TPJ221-86D-400000-X-CNC </t>
  </si>
  <si>
    <t>Supplier - C
Name -Ko Mu Sar
                                                Contact No. - 09 73039028
                                              Address - Building (13), Room (107), Bayint Naung Market, Mayang Gone, Yangon</t>
  </si>
  <si>
    <t>Powershift /Electromagnetism Proportional Valve foe ME 220</t>
  </si>
  <si>
    <t>730399900028-CNC</t>
  </si>
  <si>
    <r>
      <t xml:space="preserve">
BU Name         :  C&amp;C
Proposal No.    :  BCE-PRT-2023-06-056
Proposal Date  :  13-June-2023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</si>
  <si>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CPO-CNC-MKN-2023-06-0025, Selling Price- 561000  MMK</t>
  </si>
  <si>
    <r>
      <t xml:space="preserve">
BU Name         :  C&amp;C
Proposal No.    :  BCE-PRT-2023-06-057
Proposal Date  :  13-June-2023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</si>
  <si>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Main Pump Coupling for ME220</t>
  </si>
  <si>
    <t>Supplier - B
Name - APOLO SUNSHINE CO.,LTD ( Heavy Machinery Part Sale 
Contact No. - 09-256605660
Address - No (NaNa/21) 66 Road , Master Phoe La Gyi Street Between San Pu street , Zone (1) , Mandalay</t>
  </si>
  <si>
    <t xml:space="preserve"> CPO-CNC-MKN-2023-06-0025, Selling Price- 642,500  MMK</t>
  </si>
  <si>
    <r>
      <t xml:space="preserve">
BU Name         :  C&amp;C
Proposal No.    :  BCE-PRT-2023-06-058
Proposal Date  :  12-June-2023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</si>
  <si>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Water Pump (6BG1)For ME220</t>
  </si>
  <si>
    <t>8972530281-CNC</t>
  </si>
  <si>
    <t>CPO-C&amp;C-HML-2023-06-005 &amp; CPO-CNC-MKN-2023-06-0026,Selling Price- 1,248,514  MMK</t>
  </si>
  <si>
    <t xml:space="preserve"> CPO-CNC-MKN-2023-06-0024, Customer- U Soe Moe Aung, Selling Price- 3,786,239  MMK</t>
  </si>
  <si>
    <r>
      <t xml:space="preserve">
BU Name         :  C&amp;C
Proposal No.    :  BCE-PRT-2023-06-059
Proposal Date  :  13-June-2023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</si>
  <si>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Engine Oil Filter for ME220</t>
  </si>
  <si>
    <t>4658521-CNC</t>
  </si>
  <si>
    <t>Main Fuel Filter For ME220</t>
  </si>
  <si>
    <t>4616545-CNC</t>
  </si>
  <si>
    <r>
      <t xml:space="preserve">
BU Name         :  C&amp;C
Proposal No.    :  BCE-PRT-2023-06-060
Proposal Date  :  13-June-2023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</si>
  <si>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CPO-CNC-PHK-2023-06-0003, Customer-Pwint Htoo San, Selling Price : 1,298,300 MMK</t>
  </si>
  <si>
    <t>CPO-CNC-PHK-2023-06-0003, Customer-Pwint Htoo San, Selling Price : 819,160 MMK</t>
  </si>
  <si>
    <r>
      <t xml:space="preserve">
BU Name         :  C&amp;C
Proposal No.    :  BCE-PRT-2023-06-054
Proposal Date  :  9-June-2023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</si>
  <si>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BCE-PRT-2023-06-061
Proposal Date  :  16-June-2023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</si>
  <si>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302490020302-CNC</t>
  </si>
  <si>
    <t>Door Back Glass For ME220</t>
  </si>
  <si>
    <t>Supplier - A 
Name -Diamond Queen (Glass Accessory Sale)
                                                Contact No. - 09 420092155
                                              Address - Da Nyin Gone/ Insein.</t>
  </si>
  <si>
    <t>Glass of Front Window</t>
  </si>
  <si>
    <t>Item No (1) CPO-CNC-MKN-2023-06-0027 &amp; Item No (2) BU Directly Sale. Selling Price : 1,071,000 MMK</t>
  </si>
  <si>
    <r>
      <t xml:space="preserve">
BU Name         :  C&amp;C
Proposal No.    :  BCE-PRT-2023-06-062
Proposal Date  :  17-June-2023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</si>
  <si>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CPO-CNC-PHK-2023-06-0005, Branch Stock , Selling Price : 1,058,730 MMK</t>
  </si>
  <si>
    <t>Supplier - A
Name - APOLO SUNSHINE CO.,LTD ( Heavy Machinery Part Sale 
Contact No. - 09-256605660
Address - No (NaNa/21) 66 Road , Master Phoe La Gyi Street Between San Pu street , Zone (1) , Mandalay</t>
  </si>
  <si>
    <t xml:space="preserve">                Supplier -B
Name - Anae Gyi
Contact No - 09 977402221
Address - Building (Ka/40), Room (5/6), Market Road, Bayint Naung Market
</t>
  </si>
  <si>
    <t>750550000149-CNC</t>
  </si>
  <si>
    <t>Swing Bearing (Swing Ring Gear) For ME220</t>
  </si>
  <si>
    <t>CPO-CNC-NLP-2023-6-002, Selling Price for 7,000,000 (No BU and BR Landed because of this part will take by customer, BU Margin 10 %), Deposit-5,000,000</t>
  </si>
  <si>
    <r>
      <t xml:space="preserve">
BU Name         :  C&amp;C
Proposal No.    :  BCE-PRT-2023-06-063
Proposal Date  :  21-June-2023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</si>
  <si>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BCE-PRT-2023-06-064
Proposal Date  :  21-June-2023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</si>
  <si>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Engine Cushion (Front) of ME220 </t>
  </si>
  <si>
    <t>750201011619(L)-CNC</t>
  </si>
  <si>
    <t>750201011620(L)-CNC</t>
  </si>
  <si>
    <t xml:space="preserve">Engine Cushion(Rear) of ME220 </t>
  </si>
  <si>
    <t xml:space="preserve">MAH-CPO-CNC-2023-06-0013, Selling Price - 598928 MMK </t>
  </si>
  <si>
    <t xml:space="preserve">                Supplier - A
Name - Multi Part
Contact No - 09456518155
Address - Za 17, Bayint Naung Main Road, No-1 Quarter, Mayangorne Tsp, Yangon
</t>
  </si>
  <si>
    <t>Supplier -B 
Name -Diamond Queen (Glass Accessory Sale)
                                                Contact No. - 09 420092155
                                              Address - Da Nyin Gone/ Insein.</t>
  </si>
  <si>
    <t>Bucket For ME220</t>
  </si>
  <si>
    <t>836355990003.9(OEM)</t>
  </si>
  <si>
    <t>H Link for ME220</t>
  </si>
  <si>
    <t>836354200000-CNC</t>
  </si>
  <si>
    <t>Shaft(Pin) (Arm to Bucket connecting Link pin,80*460,540) for ME220</t>
  </si>
  <si>
    <t>304020000521/522(L)-CNC</t>
  </si>
  <si>
    <t>Shaft(Pin) (Arm~Link,75*460) for ME220</t>
  </si>
  <si>
    <t>304020000506(L)-CNC</t>
  </si>
  <si>
    <t>Arm-bucket link pin For ME220</t>
  </si>
  <si>
    <t xml:space="preserve"> Item (1,2,3,4) MGK-CPO-PT-CNC-2023-05-004 with Selling Price- 10,443,671 MMK , Item (5) CPO/CNC/KDE/2023/6/0006 with selling price- 403,426 MMK, Item (6) CPO-CNC-MKN-2023-06-0030 with Sellimg Price- 461,104 MMK</t>
  </si>
  <si>
    <r>
      <t xml:space="preserve">
BU Name         :  C&amp;C
Proposal No.    :  BCE-PRT-2023-06-066
Proposal Date  :  23-June-2023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</si>
  <si>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BCE-PRT-2023-06-065
Proposal Date  :  23-June-2023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</si>
  <si>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-B
Name - Multi Part
Contact No - 09456518155
Address - Za 17, Bayint Naung Main Road, No-1 Quarter, Mayangorne Tsp, Yangon
</t>
  </si>
  <si>
    <t xml:space="preserve">                Supplier - A
Name - BUDOZAR
Contact No - 09421069372
                                              Address - Head Office
</t>
  </si>
  <si>
    <t>Turbocharger Ass'y for ME220</t>
  </si>
  <si>
    <t>114400-3770-CNC</t>
  </si>
  <si>
    <t>8982404830-CNC</t>
  </si>
  <si>
    <t>Piston ring Set for ME220</t>
  </si>
  <si>
    <t>MAH-CPO-CNC-2023-06-0014, Selling Price - 1,198,553 MMK</t>
  </si>
  <si>
    <r>
      <t xml:space="preserve">
BU Name         :  C&amp;C
Proposal No.    :  BCE-PRT-2023-06-067
Proposal Date  :  26-June-2023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</si>
  <si>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Unit Customer, BU Directly Sale- 350,000</t>
  </si>
  <si>
    <t>Supplier - A 
Name -Ko Myo Win
                                                Contact No. - 09969411414
                                              Address - Ywar Ma Gawe</t>
  </si>
  <si>
    <r>
      <t xml:space="preserve">
BU Name         :  C&amp;C
Proposal No.    :  BCE-PRT-2023-06-068
Proposal Date  :  26-June-2023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</si>
  <si>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Jacket</t>
  </si>
  <si>
    <t>Customer- Nay Lin Aung, BU Directly Sale- 150,000, Have  BMK BR, But Swing Bearing Customer Need to Use Tomorrow so Cann't waite Transportation Time</t>
  </si>
  <si>
    <t>EG Motor Drive For ME220</t>
  </si>
  <si>
    <t>MGK-CPO-PT-CNC-2023-06-006, Selling Price - MMK 750,461 (With Tax)</t>
  </si>
  <si>
    <r>
      <t xml:space="preserve">
BU Name         :  C&amp;C
Proposal No.    :  BCE-PRT-2023-06-069
Proposal Date  :  21-June-2023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</si>
</sst>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3" fontId="7" fillId="0" borderId="0" xfId="0" applyNumberFormat="1" applyFont="1" applyProtection="1">
      <protection locked="0"/>
    </xf>
    <xf numFmtId="1" fontId="0" fillId="0" borderId="6" xfId="0" applyNumberFormat="1" applyBorder="1" applyAlignment="1">
      <alignment horizontal="center" vertical="center"/>
    </xf>
    <xf numFmtId="3" fontId="6" fillId="0" borderId="11" xfId="0" applyNumberFormat="1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0" fontId="7" fillId="0" borderId="24" xfId="0" applyFont="1" applyBorder="1" applyAlignment="1" applyProtection="1">
      <alignment vertical="center"/>
      <protection locked="0"/>
    </xf>
    <xf numFmtId="0" fontId="7" fillId="0" borderId="15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22" xfId="0" applyFont="1" applyBorder="1" applyAlignment="1" applyProtection="1">
      <alignment vertical="center"/>
      <protection locked="0"/>
    </xf>
    <xf numFmtId="0" fontId="7" fillId="0" borderId="25" xfId="0" applyFont="1" applyBorder="1" applyAlignment="1" applyProtection="1">
      <alignment vertical="center"/>
      <protection locked="0"/>
    </xf>
    <xf numFmtId="0" fontId="0" fillId="2" borderId="6" xfId="0" applyFont="1" applyFill="1" applyBorder="1" applyAlignment="1">
      <alignment horizontal="center" vertical="center"/>
    </xf>
    <xf numFmtId="1" fontId="0" fillId="2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3" fontId="0" fillId="0" borderId="0" xfId="0" applyNumberFormat="1"/>
    <xf numFmtId="165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1" fontId="8" fillId="0" borderId="6" xfId="0" quotePrefix="1" applyNumberFormat="1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vertical="top" wrapText="1"/>
      <protection locked="0"/>
    </xf>
  </cellXfs>
  <cellStyles count="3">
    <cellStyle name="Comma" xfId="1" builtinId="3"/>
    <cellStyle name="Normal" xfId="0" builtinId="0"/>
    <cellStyle name="Normal 2 10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8" name="TextBox 7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9" name="TextBox 8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0" name="TextBox 9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1" name="TextBox 10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13" name="Picture 12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11567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15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15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15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15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740293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15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7715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15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7715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15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8067675" y="7715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15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525250" y="7696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740293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92075" y="28575"/>
          <a:ext cx="1016518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05852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53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11</xdr:row>
      <xdr:rowOff>85725</xdr:rowOff>
    </xdr:from>
    <xdr:ext cx="2019299" cy="1466849"/>
    <xdr:sp macro="" textlink="">
      <xdr:nvSpPr>
        <xdr:cNvPr id="2" name="TextBox 1"/>
        <xdr:cNvSpPr txBox="1"/>
      </xdr:nvSpPr>
      <xdr:spPr>
        <a:xfrm>
          <a:off x="4762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3" name="TextBox 2"/>
        <xdr:cNvSpPr txBox="1"/>
      </xdr:nvSpPr>
      <xdr:spPr>
        <a:xfrm>
          <a:off x="394335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734300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1115675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123824</xdr:colOff>
      <xdr:row>2</xdr:row>
      <xdr:rowOff>38100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P19"/>
  <sheetViews>
    <sheetView workbookViewId="0">
      <selection activeCell="D5" sqref="D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23</v>
      </c>
      <c r="B3" s="42"/>
      <c r="C3" s="42"/>
      <c r="D3" s="42"/>
      <c r="E3" s="2"/>
      <c r="F3" s="43" t="s">
        <v>24</v>
      </c>
      <c r="G3" s="43"/>
      <c r="H3" s="43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22</v>
      </c>
      <c r="E5" s="23" t="s">
        <v>19</v>
      </c>
      <c r="F5" s="8">
        <v>1</v>
      </c>
      <c r="G5" s="11">
        <v>150000</v>
      </c>
      <c r="H5" s="12">
        <f>F5*G5</f>
        <v>150000</v>
      </c>
      <c r="I5" s="45" t="s">
        <v>12</v>
      </c>
      <c r="J5" s="46"/>
      <c r="K5" s="47"/>
      <c r="L5" s="25">
        <v>1</v>
      </c>
      <c r="M5" s="26">
        <v>135000</v>
      </c>
      <c r="N5" s="63" t="s">
        <v>25</v>
      </c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27"/>
      <c r="M6" s="28"/>
      <c r="N6" s="64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27"/>
      <c r="M7" s="28"/>
      <c r="N7" s="64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29"/>
      <c r="M8" s="30"/>
      <c r="N8" s="65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150000</v>
      </c>
      <c r="H9" s="20">
        <f>SUM(H5:H8)</f>
        <v>150000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26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A19" s="10"/>
      <c r="B19" s="10"/>
      <c r="C19" s="10"/>
      <c r="D19" s="10"/>
      <c r="E19" s="10"/>
      <c r="F19" s="10"/>
      <c r="G19" s="10"/>
      <c r="H19" s="20">
        <v>0</v>
      </c>
      <c r="I19" s="10"/>
      <c r="J19" s="10"/>
      <c r="K19" s="10"/>
      <c r="L19" s="10"/>
      <c r="M19" s="10"/>
      <c r="N19" s="10"/>
    </row>
  </sheetData>
  <mergeCells count="13">
    <mergeCell ref="O3:P3"/>
    <mergeCell ref="I5:K8"/>
    <mergeCell ref="A9:E9"/>
    <mergeCell ref="B10:N10"/>
    <mergeCell ref="A11:B11"/>
    <mergeCell ref="C11:N11"/>
    <mergeCell ref="N5:N8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9"/>
  <sheetViews>
    <sheetView topLeftCell="A3" workbookViewId="0">
      <selection activeCell="D8" sqref="D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28</v>
      </c>
      <c r="B3" s="42"/>
      <c r="C3" s="42"/>
      <c r="D3" s="42"/>
      <c r="E3" s="2"/>
      <c r="F3" s="66" t="s">
        <v>17</v>
      </c>
      <c r="G3" s="66"/>
      <c r="H3" s="66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18</v>
      </c>
      <c r="E5" s="23">
        <v>844700000000.09998</v>
      </c>
      <c r="F5" s="8">
        <v>1</v>
      </c>
      <c r="G5" s="11">
        <v>3400000</v>
      </c>
      <c r="H5" s="12">
        <f>F5*G5</f>
        <v>3400000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3400000</v>
      </c>
      <c r="H9" s="20">
        <f>SUM(H5:H8)</f>
        <v>3400000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32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A19" s="10"/>
      <c r="B19" s="10"/>
      <c r="C19" s="10"/>
      <c r="D19" s="10"/>
      <c r="E19" s="10"/>
      <c r="F19" s="10"/>
      <c r="G19" s="10"/>
      <c r="H19" s="20">
        <v>0</v>
      </c>
      <c r="I19" s="10"/>
      <c r="J19" s="10"/>
      <c r="K19" s="10"/>
      <c r="L19" s="10"/>
      <c r="M19" s="10"/>
      <c r="N19" s="10"/>
    </row>
  </sheetData>
  <mergeCells count="13">
    <mergeCell ref="A1:N1"/>
    <mergeCell ref="B2:N2"/>
    <mergeCell ref="A3:D3"/>
    <mergeCell ref="F3:H3"/>
    <mergeCell ref="I3:K3"/>
    <mergeCell ref="L3:N3"/>
    <mergeCell ref="O3:P3"/>
    <mergeCell ref="I5:K8"/>
    <mergeCell ref="A9:E9"/>
    <mergeCell ref="B10:N10"/>
    <mergeCell ref="A11:B11"/>
    <mergeCell ref="C11:N11"/>
    <mergeCell ref="L5:N8"/>
  </mergeCells>
  <pageMargins left="0.7" right="0.7" top="0.75" bottom="0.75" header="0.3" footer="0.3"/>
  <pageSetup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9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27</v>
      </c>
      <c r="B3" s="42"/>
      <c r="C3" s="42"/>
      <c r="D3" s="42"/>
      <c r="E3" s="2"/>
      <c r="F3" s="67" t="s">
        <v>15</v>
      </c>
      <c r="G3" s="67"/>
      <c r="H3" s="67"/>
      <c r="I3" s="67" t="s">
        <v>1</v>
      </c>
      <c r="J3" s="67"/>
      <c r="K3" s="67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31" t="s">
        <v>29</v>
      </c>
      <c r="E5" s="32" t="s">
        <v>30</v>
      </c>
      <c r="F5" s="8">
        <v>1</v>
      </c>
      <c r="G5" s="11">
        <v>335000</v>
      </c>
      <c r="H5" s="12">
        <f>F5*G5</f>
        <v>335000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335000</v>
      </c>
      <c r="H9" s="20">
        <f>SUM(H5:H8)</f>
        <v>335000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31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A19" s="10"/>
      <c r="B19" s="10"/>
      <c r="C19" s="10"/>
      <c r="D19" s="10"/>
      <c r="E19" s="10"/>
      <c r="F19" s="10"/>
      <c r="G19" s="10"/>
      <c r="H19" s="20">
        <v>0</v>
      </c>
      <c r="I19" s="10"/>
      <c r="J19" s="10"/>
      <c r="K19" s="10"/>
      <c r="L19" s="10"/>
      <c r="M19" s="10"/>
      <c r="N19" s="10"/>
    </row>
  </sheetData>
  <mergeCells count="13">
    <mergeCell ref="A1:N1"/>
    <mergeCell ref="B2:N2"/>
    <mergeCell ref="A3:D3"/>
    <mergeCell ref="F3:H3"/>
    <mergeCell ref="I3:K3"/>
    <mergeCell ref="L3:N3"/>
    <mergeCell ref="O3:P3"/>
    <mergeCell ref="I5:K8"/>
    <mergeCell ref="A9:E9"/>
    <mergeCell ref="B10:N10"/>
    <mergeCell ref="A11:B11"/>
    <mergeCell ref="C11:N11"/>
    <mergeCell ref="L5:N8"/>
  </mergeCells>
  <pageMargins left="0.7" right="0.7" top="0.75" bottom="0.75" header="0.3" footer="0.3"/>
  <pageSetup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9"/>
  <sheetViews>
    <sheetView workbookViewId="0">
      <selection activeCell="D7" sqref="D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33</v>
      </c>
      <c r="B3" s="42"/>
      <c r="C3" s="42"/>
      <c r="D3" s="42"/>
      <c r="E3" s="2"/>
      <c r="F3" s="67" t="s">
        <v>38</v>
      </c>
      <c r="G3" s="67"/>
      <c r="H3" s="67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34</v>
      </c>
      <c r="E5" s="32" t="s">
        <v>35</v>
      </c>
      <c r="F5" s="8">
        <v>1</v>
      </c>
      <c r="G5" s="11">
        <v>90000</v>
      </c>
      <c r="H5" s="12">
        <f>F5*G5</f>
        <v>90000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 t="s">
        <v>36</v>
      </c>
      <c r="C6" s="21" t="s">
        <v>14</v>
      </c>
      <c r="D6" s="19" t="s">
        <v>20</v>
      </c>
      <c r="E6" s="23" t="s">
        <v>21</v>
      </c>
      <c r="F6" s="8">
        <v>1</v>
      </c>
      <c r="G6" s="11">
        <v>230000</v>
      </c>
      <c r="H6" s="12">
        <f t="shared" ref="H6:H8" si="0">F6*G6</f>
        <v>230000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</v>
      </c>
      <c r="G9" s="24">
        <f>SUM(G5:G8)</f>
        <v>320000</v>
      </c>
      <c r="H9" s="20">
        <f>SUM(H5:H8)</f>
        <v>320000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37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A19" s="10"/>
      <c r="B19" s="10"/>
      <c r="C19" s="10"/>
      <c r="D19" s="10"/>
      <c r="E19" s="10"/>
      <c r="F19" s="10"/>
      <c r="G19" s="10"/>
      <c r="H19" s="20">
        <v>0</v>
      </c>
      <c r="I19" s="10"/>
      <c r="J19" s="10"/>
      <c r="K19" s="10"/>
      <c r="L19" s="10"/>
      <c r="M19" s="10"/>
      <c r="N19" s="10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P19"/>
  <sheetViews>
    <sheetView workbookViewId="0">
      <selection activeCell="D5" sqref="D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39</v>
      </c>
      <c r="B3" s="42"/>
      <c r="C3" s="42"/>
      <c r="D3" s="42"/>
      <c r="E3" s="2"/>
      <c r="F3" s="43" t="s">
        <v>24</v>
      </c>
      <c r="G3" s="43"/>
      <c r="H3" s="43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40</v>
      </c>
      <c r="E5" s="23" t="s">
        <v>41</v>
      </c>
      <c r="F5" s="8">
        <v>2</v>
      </c>
      <c r="G5" s="11">
        <v>200000</v>
      </c>
      <c r="H5" s="12">
        <f>F5*G5</f>
        <v>400000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</v>
      </c>
      <c r="G9" s="24">
        <f>SUM(G5:G8)</f>
        <v>200000</v>
      </c>
      <c r="H9" s="20">
        <f>SUM(H5:H8)</f>
        <v>400000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46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A19" s="10"/>
      <c r="B19" s="10"/>
      <c r="C19" s="10"/>
      <c r="D19" s="10"/>
      <c r="E19" s="10">
        <v>273000</v>
      </c>
      <c r="F19" s="10"/>
      <c r="G19" s="10"/>
      <c r="H19" s="20">
        <v>0</v>
      </c>
      <c r="I19" s="10"/>
      <c r="J19" s="10"/>
      <c r="K19" s="10"/>
      <c r="L19" s="10"/>
      <c r="M19" s="10"/>
      <c r="N19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C8" sqref="C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45</v>
      </c>
      <c r="B3" s="42"/>
      <c r="C3" s="42"/>
      <c r="D3" s="42"/>
      <c r="E3" s="2"/>
      <c r="F3" s="43" t="s">
        <v>24</v>
      </c>
      <c r="G3" s="43"/>
      <c r="H3" s="43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42</v>
      </c>
      <c r="E5" s="23" t="s">
        <v>43</v>
      </c>
      <c r="F5" s="8">
        <v>3</v>
      </c>
      <c r="G5" s="11">
        <v>140000</v>
      </c>
      <c r="H5" s="12">
        <f>F5*G5</f>
        <v>420000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3</v>
      </c>
      <c r="G9" s="24">
        <f>SUM(G5:G8)</f>
        <v>140000</v>
      </c>
      <c r="H9" s="24">
        <f>SUM(H5:H8)</f>
        <v>420000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44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52</v>
      </c>
      <c r="B3" s="42"/>
      <c r="C3" s="42"/>
      <c r="D3" s="42"/>
      <c r="E3" s="2"/>
      <c r="F3" s="67" t="s">
        <v>49</v>
      </c>
      <c r="G3" s="67"/>
      <c r="H3" s="67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50</v>
      </c>
      <c r="D5" s="19" t="s">
        <v>47</v>
      </c>
      <c r="E5" s="23" t="s">
        <v>48</v>
      </c>
      <c r="F5" s="8">
        <v>1</v>
      </c>
      <c r="G5" s="11">
        <v>140000</v>
      </c>
      <c r="H5" s="12">
        <f>F5*G5</f>
        <v>140000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140000</v>
      </c>
      <c r="H9" s="24">
        <f>SUM(H5:H8)</f>
        <v>140000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51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53</v>
      </c>
      <c r="B3" s="42"/>
      <c r="C3" s="42"/>
      <c r="D3" s="42"/>
      <c r="E3" s="2"/>
      <c r="F3" s="67" t="s">
        <v>54</v>
      </c>
      <c r="G3" s="67"/>
      <c r="H3" s="67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63</v>
      </c>
      <c r="E5" s="23" t="s">
        <v>64</v>
      </c>
      <c r="F5" s="8">
        <v>1</v>
      </c>
      <c r="G5" s="11">
        <v>123000</v>
      </c>
      <c r="H5" s="12">
        <f>F5*G5</f>
        <v>123000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 t="s">
        <v>13</v>
      </c>
      <c r="C6" s="33" t="s">
        <v>14</v>
      </c>
      <c r="D6" s="19" t="s">
        <v>56</v>
      </c>
      <c r="E6" s="23" t="s">
        <v>57</v>
      </c>
      <c r="F6" s="8">
        <v>4</v>
      </c>
      <c r="G6" s="11">
        <v>6750</v>
      </c>
      <c r="H6" s="12">
        <f t="shared" ref="H6:H8" si="0">F6*G6</f>
        <v>27000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 t="s">
        <v>55</v>
      </c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5</v>
      </c>
      <c r="G9" s="24">
        <f>SUM(G5:G8)</f>
        <v>129750</v>
      </c>
      <c r="H9" s="24">
        <f>SUM(H5:H8)</f>
        <v>150000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58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E3" sqref="E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87</v>
      </c>
      <c r="B3" s="42"/>
      <c r="C3" s="42"/>
      <c r="D3" s="42"/>
      <c r="E3" s="2"/>
      <c r="F3" s="66" t="s">
        <v>17</v>
      </c>
      <c r="G3" s="66"/>
      <c r="H3" s="66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59</v>
      </c>
      <c r="E5" s="34" t="s">
        <v>60</v>
      </c>
      <c r="F5" s="8">
        <v>10</v>
      </c>
      <c r="G5" s="11">
        <v>175000</v>
      </c>
      <c r="H5" s="12">
        <f>F5*G5</f>
        <v>1750000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 t="s">
        <v>13</v>
      </c>
      <c r="C6" s="33" t="s">
        <v>14</v>
      </c>
      <c r="D6" s="35" t="s">
        <v>34</v>
      </c>
      <c r="E6" s="34" t="s">
        <v>35</v>
      </c>
      <c r="F6" s="8">
        <v>10</v>
      </c>
      <c r="G6" s="11">
        <v>100000</v>
      </c>
      <c r="H6" s="12">
        <f t="shared" ref="H6:H8" si="0">F6*G6</f>
        <v>1000000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 t="s">
        <v>13</v>
      </c>
      <c r="C7" s="33" t="s">
        <v>14</v>
      </c>
      <c r="D7" s="35" t="s">
        <v>20</v>
      </c>
      <c r="E7" s="34" t="s">
        <v>21</v>
      </c>
      <c r="F7" s="8">
        <v>10</v>
      </c>
      <c r="G7" s="11">
        <v>100000</v>
      </c>
      <c r="H7" s="12">
        <f t="shared" si="0"/>
        <v>1000000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30</v>
      </c>
      <c r="G9" s="24">
        <f>SUM(G5:G8)</f>
        <v>375000</v>
      </c>
      <c r="H9" s="24">
        <f>SUM(H5:H8)</f>
        <v>3750000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61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62</v>
      </c>
      <c r="B3" s="42"/>
      <c r="C3" s="42"/>
      <c r="D3" s="42"/>
      <c r="E3" s="2"/>
      <c r="F3" s="66" t="s">
        <v>17</v>
      </c>
      <c r="G3" s="66"/>
      <c r="H3" s="66"/>
      <c r="I3" s="43" t="s">
        <v>1</v>
      </c>
      <c r="J3" s="43"/>
      <c r="K3" s="43"/>
      <c r="L3" s="44" t="s">
        <v>16</v>
      </c>
      <c r="M3" s="44"/>
      <c r="N3" s="44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21" t="s">
        <v>14</v>
      </c>
      <c r="D5" s="19" t="s">
        <v>18</v>
      </c>
      <c r="E5" s="23">
        <v>844700000000.09998</v>
      </c>
      <c r="F5" s="8">
        <v>1</v>
      </c>
      <c r="G5" s="11">
        <v>3400000</v>
      </c>
      <c r="H5" s="12">
        <f>F5*G5</f>
        <v>3400000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21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>
        <v>3</v>
      </c>
      <c r="B7" s="21"/>
      <c r="C7" s="21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>
        <v>4</v>
      </c>
      <c r="B8" s="21"/>
      <c r="C8" s="21"/>
      <c r="D8" s="19"/>
      <c r="E8" s="23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3400000</v>
      </c>
      <c r="H9" s="20">
        <f>SUM(H5:H8)</f>
        <v>3400000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78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workbookViewId="0">
      <selection activeCell="C8" sqref="C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68</v>
      </c>
      <c r="B3" s="42"/>
      <c r="C3" s="42"/>
      <c r="D3" s="42"/>
      <c r="E3" s="2"/>
      <c r="F3" s="66" t="s">
        <v>17</v>
      </c>
      <c r="G3" s="66"/>
      <c r="H3" s="66"/>
      <c r="I3" s="43" t="s">
        <v>1</v>
      </c>
      <c r="J3" s="43"/>
      <c r="K3" s="43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66</v>
      </c>
      <c r="E5" s="34" t="s">
        <v>67</v>
      </c>
      <c r="F5" s="8">
        <v>1</v>
      </c>
      <c r="G5" s="11">
        <v>350000</v>
      </c>
      <c r="H5" s="12">
        <f>F5*G5</f>
        <v>350000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350000</v>
      </c>
      <c r="H9" s="20">
        <f>SUM(H5:H8)</f>
        <v>350000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69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7"/>
  <sheetViews>
    <sheetView topLeftCell="A2" workbookViewId="0">
      <selection activeCell="E5" sqref="E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70</v>
      </c>
      <c r="B3" s="42"/>
      <c r="C3" s="42"/>
      <c r="D3" s="42"/>
      <c r="E3" s="2"/>
      <c r="F3" s="43" t="s">
        <v>24</v>
      </c>
      <c r="G3" s="43"/>
      <c r="H3" s="43"/>
      <c r="I3" s="66" t="s">
        <v>72</v>
      </c>
      <c r="J3" s="66"/>
      <c r="K3" s="66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71</v>
      </c>
      <c r="E5" s="23">
        <v>750201011302</v>
      </c>
      <c r="F5" s="8">
        <v>1</v>
      </c>
      <c r="G5" s="11">
        <v>275000</v>
      </c>
      <c r="H5" s="12">
        <f>F5*G5</f>
        <v>275000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275000</v>
      </c>
      <c r="H9" s="20">
        <f>SUM(H5:H8)</f>
        <v>275000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73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7"/>
  <sheetViews>
    <sheetView topLeftCell="A4" workbookViewId="0">
      <selection activeCell="D5" sqref="D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74</v>
      </c>
      <c r="B3" s="42"/>
      <c r="C3" s="42"/>
      <c r="D3" s="42"/>
      <c r="E3" s="2"/>
      <c r="F3" s="67" t="s">
        <v>15</v>
      </c>
      <c r="G3" s="67"/>
      <c r="H3" s="67"/>
      <c r="I3" s="66" t="s">
        <v>72</v>
      </c>
      <c r="J3" s="66"/>
      <c r="K3" s="66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75</v>
      </c>
      <c r="E5" s="34" t="s">
        <v>76</v>
      </c>
      <c r="F5" s="8">
        <v>2</v>
      </c>
      <c r="G5" s="11">
        <v>230000</v>
      </c>
      <c r="H5" s="12">
        <f>F5*G5</f>
        <v>460000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</v>
      </c>
      <c r="G9" s="24">
        <f>SUM(G5:G8)</f>
        <v>230000</v>
      </c>
      <c r="H9" s="20">
        <f>SUM(H5:H8)</f>
        <v>460000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77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>
        <v>460000</v>
      </c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79</v>
      </c>
      <c r="B3" s="42"/>
      <c r="C3" s="42"/>
      <c r="D3" s="42"/>
      <c r="E3" s="2"/>
      <c r="F3" s="43" t="s">
        <v>24</v>
      </c>
      <c r="G3" s="43"/>
      <c r="H3" s="43"/>
      <c r="I3" s="66" t="s">
        <v>72</v>
      </c>
      <c r="J3" s="66"/>
      <c r="K3" s="66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80</v>
      </c>
      <c r="E5" s="34" t="s">
        <v>81</v>
      </c>
      <c r="F5" s="8">
        <v>20</v>
      </c>
      <c r="G5" s="11">
        <v>45000</v>
      </c>
      <c r="H5" s="12">
        <f>F5*G5</f>
        <v>900000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20</v>
      </c>
      <c r="G9" s="24">
        <f>SUM(G5:G8)</f>
        <v>45000</v>
      </c>
      <c r="H9" s="20">
        <f>SUM(H5:H8)</f>
        <v>900000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85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21"/>
  <sheetViews>
    <sheetView topLeftCell="A4"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84</v>
      </c>
      <c r="B3" s="42"/>
      <c r="C3" s="42"/>
      <c r="D3" s="42"/>
      <c r="E3" s="2"/>
      <c r="F3" s="43" t="s">
        <v>24</v>
      </c>
      <c r="G3" s="43"/>
      <c r="H3" s="43"/>
      <c r="I3" s="66" t="s">
        <v>72</v>
      </c>
      <c r="J3" s="66"/>
      <c r="K3" s="66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82</v>
      </c>
      <c r="E5" s="34" t="s">
        <v>83</v>
      </c>
      <c r="F5" s="8">
        <v>20</v>
      </c>
      <c r="G5" s="11">
        <v>26500</v>
      </c>
      <c r="H5" s="12">
        <f>F5*G5</f>
        <v>530000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20</v>
      </c>
      <c r="G9" s="24">
        <f>SUM(G5:G8)</f>
        <v>26500</v>
      </c>
      <c r="H9" s="20">
        <f>SUM(H5:H8)</f>
        <v>530000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86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21" spans="1:14" ht="30" customHeight="1" x14ac:dyDescent="0.25">
      <c r="E21" s="36">
        <v>624257</v>
      </c>
      <c r="F21">
        <v>1248514</v>
      </c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1"/>
  <sheetViews>
    <sheetView topLeftCell="A4" zoomScale="69" zoomScaleNormal="69" workbookViewId="0">
      <selection activeCell="E17" sqref="E1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88</v>
      </c>
      <c r="B3" s="42"/>
      <c r="C3" s="42"/>
      <c r="D3" s="42"/>
      <c r="E3" s="2"/>
      <c r="F3" s="66" t="s">
        <v>91</v>
      </c>
      <c r="G3" s="66"/>
      <c r="H3" s="66"/>
      <c r="I3" s="43" t="s">
        <v>1</v>
      </c>
      <c r="J3" s="43"/>
      <c r="K3" s="43"/>
      <c r="L3" s="66" t="s">
        <v>16</v>
      </c>
      <c r="M3" s="66"/>
      <c r="N3" s="66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90</v>
      </c>
      <c r="E5" s="34" t="s">
        <v>89</v>
      </c>
      <c r="F5" s="8">
        <v>1</v>
      </c>
      <c r="G5" s="11">
        <v>120000</v>
      </c>
      <c r="H5" s="12">
        <f>F5*G5</f>
        <v>120000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1</v>
      </c>
      <c r="B6" s="21" t="s">
        <v>13</v>
      </c>
      <c r="C6" s="33" t="s">
        <v>14</v>
      </c>
      <c r="D6" s="19" t="s">
        <v>92</v>
      </c>
      <c r="E6" s="23">
        <v>302030000946</v>
      </c>
      <c r="F6" s="8">
        <v>1</v>
      </c>
      <c r="G6" s="11">
        <v>180000</v>
      </c>
      <c r="H6" s="12">
        <f t="shared" ref="H6:H8" si="0">F6*G6</f>
        <v>180000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</v>
      </c>
      <c r="G9" s="24">
        <f>SUM(G5:G8)</f>
        <v>300000</v>
      </c>
      <c r="H9" s="20">
        <f>SUM(H5:H8)</f>
        <v>300000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93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21" spans="1:14" ht="30" customHeight="1" x14ac:dyDescent="0.25">
      <c r="E21" s="36">
        <v>624257</v>
      </c>
      <c r="F21">
        <v>1248514</v>
      </c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21"/>
  <sheetViews>
    <sheetView tabSelected="1" zoomScale="71" zoomScaleNormal="71" workbookViewId="0">
      <selection activeCell="Q5" sqref="Q5:Q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7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7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7" ht="170.25" customHeight="1" thickBot="1" x14ac:dyDescent="0.35">
      <c r="A3" s="42" t="s">
        <v>94</v>
      </c>
      <c r="B3" s="42"/>
      <c r="C3" s="42"/>
      <c r="D3" s="42"/>
      <c r="E3" s="2"/>
      <c r="F3" s="43" t="s">
        <v>24</v>
      </c>
      <c r="G3" s="43"/>
      <c r="H3" s="43"/>
      <c r="I3" s="66" t="s">
        <v>72</v>
      </c>
      <c r="J3" s="66"/>
      <c r="K3" s="66"/>
      <c r="L3" s="68" t="s">
        <v>65</v>
      </c>
      <c r="M3" s="68"/>
      <c r="N3" s="68"/>
      <c r="O3" s="43"/>
      <c r="P3" s="43"/>
    </row>
    <row r="4" spans="1:17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7" ht="30" customHeight="1" x14ac:dyDescent="0.25">
      <c r="A5" s="21">
        <v>1</v>
      </c>
      <c r="B5" s="21" t="s">
        <v>13</v>
      </c>
      <c r="C5" s="33" t="s">
        <v>14</v>
      </c>
      <c r="D5" s="19" t="s">
        <v>82</v>
      </c>
      <c r="E5" s="34" t="s">
        <v>83</v>
      </c>
      <c r="F5" s="8">
        <v>10</v>
      </c>
      <c r="G5" s="11">
        <v>26500</v>
      </c>
      <c r="H5" s="12">
        <f>F5*G5</f>
        <v>265000</v>
      </c>
      <c r="I5" s="45" t="s">
        <v>12</v>
      </c>
      <c r="J5" s="46"/>
      <c r="K5" s="47"/>
      <c r="L5" s="45" t="s">
        <v>12</v>
      </c>
      <c r="M5" s="46"/>
      <c r="N5" s="47"/>
      <c r="Q5">
        <v>550000</v>
      </c>
    </row>
    <row r="6" spans="1:17" ht="30" customHeight="1" x14ac:dyDescent="0.25">
      <c r="A6" s="21">
        <v>2</v>
      </c>
      <c r="B6" s="21" t="s">
        <v>13</v>
      </c>
      <c r="C6" s="33" t="s">
        <v>14</v>
      </c>
      <c r="D6" s="19" t="s">
        <v>80</v>
      </c>
      <c r="E6" s="34" t="s">
        <v>81</v>
      </c>
      <c r="F6" s="8">
        <v>10</v>
      </c>
      <c r="G6" s="11">
        <v>45000</v>
      </c>
      <c r="H6" s="12">
        <f t="shared" ref="H6:H8" si="0">F6*G6</f>
        <v>450000</v>
      </c>
      <c r="I6" s="48"/>
      <c r="J6" s="49"/>
      <c r="K6" s="50"/>
      <c r="L6" s="48"/>
      <c r="M6" s="49"/>
      <c r="N6" s="50"/>
      <c r="Q6">
        <v>165000</v>
      </c>
    </row>
    <row r="7" spans="1:17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  <c r="Q7">
        <v>715000</v>
      </c>
    </row>
    <row r="8" spans="1:17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7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20</v>
      </c>
      <c r="G9" s="24">
        <f>SUM(G5:G8)</f>
        <v>71500</v>
      </c>
      <c r="H9" s="20">
        <f>SUM(H5:H8)</f>
        <v>715000</v>
      </c>
      <c r="I9" s="14"/>
      <c r="J9" s="15"/>
      <c r="K9" s="16"/>
      <c r="L9" s="17"/>
      <c r="M9" s="15"/>
      <c r="N9" s="18"/>
    </row>
    <row r="10" spans="1:17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7" ht="40.5" customHeight="1" thickBot="1" x14ac:dyDescent="0.3">
      <c r="A11" s="59" t="s">
        <v>11</v>
      </c>
      <c r="B11" s="60"/>
      <c r="C11" s="61" t="s">
        <v>95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7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7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7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7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7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E19" s="36"/>
    </row>
    <row r="20" spans="1:14" ht="30" customHeight="1" x14ac:dyDescent="0.25">
      <c r="E20" s="36"/>
    </row>
    <row r="21" spans="1:14" ht="30" customHeight="1" x14ac:dyDescent="0.25">
      <c r="E21" s="36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21"/>
  <sheetViews>
    <sheetView topLeftCell="A4" zoomScaleNormal="100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101</v>
      </c>
      <c r="B3" s="42"/>
      <c r="C3" s="42"/>
      <c r="D3" s="42"/>
      <c r="E3" s="2"/>
      <c r="F3" s="66" t="s">
        <v>96</v>
      </c>
      <c r="G3" s="66"/>
      <c r="H3" s="66"/>
      <c r="I3" s="43" t="s">
        <v>97</v>
      </c>
      <c r="J3" s="43"/>
      <c r="K3" s="43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99</v>
      </c>
      <c r="E5" s="34" t="s">
        <v>98</v>
      </c>
      <c r="F5" s="8">
        <v>1</v>
      </c>
      <c r="G5" s="11">
        <v>5900000</v>
      </c>
      <c r="H5" s="12">
        <f>F5*G5</f>
        <v>5900000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5900000</v>
      </c>
      <c r="H9" s="20">
        <f>SUM(H5:H8)</f>
        <v>5900000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100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E19" s="36"/>
    </row>
    <row r="20" spans="1:14" ht="30" customHeight="1" x14ac:dyDescent="0.25">
      <c r="E20" s="36"/>
    </row>
    <row r="21" spans="1:14" ht="30" customHeight="1" x14ac:dyDescent="0.25">
      <c r="E21" s="36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21"/>
  <sheetViews>
    <sheetView zoomScale="75" zoomScaleNormal="75" workbookViewId="0">
      <selection activeCell="E20" sqref="E2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102</v>
      </c>
      <c r="B3" s="42"/>
      <c r="C3" s="42"/>
      <c r="D3" s="42"/>
      <c r="E3" s="2"/>
      <c r="F3" s="66" t="s">
        <v>96</v>
      </c>
      <c r="G3" s="66"/>
      <c r="H3" s="66"/>
      <c r="I3" s="43" t="s">
        <v>97</v>
      </c>
      <c r="J3" s="43"/>
      <c r="K3" s="43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103</v>
      </c>
      <c r="E5" s="34" t="s">
        <v>104</v>
      </c>
      <c r="F5" s="8">
        <v>8</v>
      </c>
      <c r="G5" s="11">
        <v>25000</v>
      </c>
      <c r="H5" s="12">
        <f>F5*G5</f>
        <v>200000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2</v>
      </c>
      <c r="B6" s="21" t="s">
        <v>13</v>
      </c>
      <c r="C6" s="33" t="s">
        <v>14</v>
      </c>
      <c r="D6" s="19" t="s">
        <v>106</v>
      </c>
      <c r="E6" s="34" t="s">
        <v>105</v>
      </c>
      <c r="F6" s="8">
        <v>8</v>
      </c>
      <c r="G6" s="11">
        <v>25000</v>
      </c>
      <c r="H6" s="12">
        <f t="shared" ref="H6:H8" si="0">F6*G6</f>
        <v>200000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16</v>
      </c>
      <c r="G9" s="24">
        <f>SUM(G5:G8)</f>
        <v>50000</v>
      </c>
      <c r="H9" s="20">
        <f>SUM(H5:H8)</f>
        <v>400000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107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E19" s="36"/>
    </row>
    <row r="20" spans="1:14" ht="30" customHeight="1" x14ac:dyDescent="0.25">
      <c r="E20" s="36"/>
    </row>
    <row r="21" spans="1:14" ht="30" customHeight="1" x14ac:dyDescent="0.25">
      <c r="E21" s="36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25"/>
  <sheetViews>
    <sheetView zoomScale="87" zoomScaleNormal="87" workbookViewId="0">
      <selection activeCell="D12" sqref="D12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5.140625" bestFit="1" customWidth="1"/>
    <col min="5" max="5" width="32.7109375" bestFit="1" customWidth="1"/>
    <col min="6" max="6" width="7.42578125" customWidth="1"/>
    <col min="7" max="7" width="12.140625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9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9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9" ht="170.25" customHeight="1" thickBot="1" x14ac:dyDescent="0.35">
      <c r="A3" s="42" t="s">
        <v>121</v>
      </c>
      <c r="B3" s="42"/>
      <c r="C3" s="42"/>
      <c r="D3" s="42"/>
      <c r="E3" s="2"/>
      <c r="F3" s="43" t="s">
        <v>108</v>
      </c>
      <c r="G3" s="43"/>
      <c r="H3" s="43"/>
      <c r="I3" s="44" t="s">
        <v>109</v>
      </c>
      <c r="J3" s="44"/>
      <c r="K3" s="44"/>
      <c r="L3" s="66" t="s">
        <v>16</v>
      </c>
      <c r="M3" s="66"/>
      <c r="N3" s="66"/>
      <c r="O3" s="43"/>
      <c r="P3" s="43"/>
      <c r="Q3" s="44"/>
      <c r="R3" s="44"/>
      <c r="S3" s="44"/>
    </row>
    <row r="4" spans="1:19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9" ht="30" customHeight="1" x14ac:dyDescent="0.25">
      <c r="A5" s="21">
        <v>1</v>
      </c>
      <c r="B5" s="21" t="s">
        <v>13</v>
      </c>
      <c r="C5" s="33" t="s">
        <v>14</v>
      </c>
      <c r="D5" s="19" t="s">
        <v>110</v>
      </c>
      <c r="E5" s="23" t="s">
        <v>111</v>
      </c>
      <c r="F5" s="8">
        <v>1</v>
      </c>
      <c r="G5" s="11">
        <v>8080000</v>
      </c>
      <c r="H5" s="12">
        <f>F5*G5</f>
        <v>8080000</v>
      </c>
      <c r="I5" s="45" t="s">
        <v>12</v>
      </c>
      <c r="J5" s="46"/>
      <c r="K5" s="47"/>
      <c r="L5" s="45" t="s">
        <v>12</v>
      </c>
      <c r="M5" s="46"/>
      <c r="N5" s="47"/>
    </row>
    <row r="6" spans="1:19" ht="30" customHeight="1" x14ac:dyDescent="0.25">
      <c r="A6" s="21">
        <v>2</v>
      </c>
      <c r="B6" s="21" t="s">
        <v>13</v>
      </c>
      <c r="C6" s="33" t="s">
        <v>14</v>
      </c>
      <c r="D6" s="19" t="s">
        <v>112</v>
      </c>
      <c r="E6" s="23" t="s">
        <v>113</v>
      </c>
      <c r="F6" s="8">
        <v>1</v>
      </c>
      <c r="G6" s="11">
        <v>351000</v>
      </c>
      <c r="H6" s="12">
        <f t="shared" ref="H6:H12" si="0">F6*G6</f>
        <v>351000</v>
      </c>
      <c r="I6" s="48"/>
      <c r="J6" s="49"/>
      <c r="K6" s="50"/>
      <c r="L6" s="48"/>
      <c r="M6" s="49"/>
      <c r="N6" s="50"/>
    </row>
    <row r="7" spans="1:19" ht="30" customHeight="1" x14ac:dyDescent="0.25">
      <c r="A7" s="21">
        <v>3</v>
      </c>
      <c r="B7" s="21" t="s">
        <v>13</v>
      </c>
      <c r="C7" s="33" t="s">
        <v>14</v>
      </c>
      <c r="D7" s="19" t="s">
        <v>114</v>
      </c>
      <c r="E7" s="23" t="s">
        <v>115</v>
      </c>
      <c r="F7" s="8">
        <v>2</v>
      </c>
      <c r="G7" s="11">
        <v>142000</v>
      </c>
      <c r="H7" s="12">
        <f t="shared" si="0"/>
        <v>284000</v>
      </c>
      <c r="I7" s="48"/>
      <c r="J7" s="49"/>
      <c r="K7" s="50"/>
      <c r="L7" s="48"/>
      <c r="M7" s="49"/>
      <c r="N7" s="50"/>
    </row>
    <row r="8" spans="1:19" ht="30" customHeight="1" x14ac:dyDescent="0.25">
      <c r="A8" s="21">
        <v>4</v>
      </c>
      <c r="B8" s="21" t="s">
        <v>13</v>
      </c>
      <c r="C8" s="33" t="s">
        <v>14</v>
      </c>
      <c r="D8" s="19" t="s">
        <v>116</v>
      </c>
      <c r="E8" s="23" t="s">
        <v>117</v>
      </c>
      <c r="F8" s="8">
        <v>1</v>
      </c>
      <c r="G8" s="11">
        <v>104000</v>
      </c>
      <c r="H8" s="12">
        <f t="shared" si="0"/>
        <v>104000</v>
      </c>
      <c r="I8" s="48"/>
      <c r="J8" s="49"/>
      <c r="K8" s="50"/>
      <c r="L8" s="48"/>
      <c r="M8" s="49"/>
      <c r="N8" s="50"/>
    </row>
    <row r="9" spans="1:19" ht="30" customHeight="1" x14ac:dyDescent="0.25">
      <c r="A9" s="21">
        <v>5</v>
      </c>
      <c r="B9" s="21" t="s">
        <v>13</v>
      </c>
      <c r="C9" s="33" t="s">
        <v>14</v>
      </c>
      <c r="D9" s="19" t="s">
        <v>118</v>
      </c>
      <c r="E9" s="23">
        <v>304020000507</v>
      </c>
      <c r="F9" s="8">
        <v>2</v>
      </c>
      <c r="G9" s="11">
        <v>142000</v>
      </c>
      <c r="H9" s="12">
        <f t="shared" si="0"/>
        <v>284000</v>
      </c>
      <c r="I9" s="48"/>
      <c r="J9" s="49"/>
      <c r="K9" s="50"/>
      <c r="L9" s="48"/>
      <c r="M9" s="49"/>
      <c r="N9" s="50"/>
    </row>
    <row r="10" spans="1:19" ht="30" customHeight="1" x14ac:dyDescent="0.25">
      <c r="A10" s="21">
        <v>6</v>
      </c>
      <c r="B10" s="21" t="s">
        <v>13</v>
      </c>
      <c r="C10" s="33" t="s">
        <v>14</v>
      </c>
      <c r="D10" s="19" t="s">
        <v>114</v>
      </c>
      <c r="E10" s="23" t="s">
        <v>115</v>
      </c>
      <c r="F10" s="8">
        <v>2</v>
      </c>
      <c r="G10" s="11">
        <v>142000</v>
      </c>
      <c r="H10" s="12">
        <f t="shared" si="0"/>
        <v>284000</v>
      </c>
      <c r="I10" s="48"/>
      <c r="J10" s="49"/>
      <c r="K10" s="50"/>
      <c r="L10" s="48"/>
      <c r="M10" s="49"/>
      <c r="N10" s="50"/>
    </row>
    <row r="11" spans="1:19" ht="30" customHeight="1" x14ac:dyDescent="0.25">
      <c r="A11" s="21"/>
      <c r="B11" s="21"/>
      <c r="C11" s="33"/>
      <c r="D11" s="19"/>
      <c r="E11" s="34"/>
      <c r="F11" s="8"/>
      <c r="G11" s="11"/>
      <c r="H11" s="12">
        <f t="shared" si="0"/>
        <v>0</v>
      </c>
      <c r="I11" s="48"/>
      <c r="J11" s="49"/>
      <c r="K11" s="50"/>
      <c r="L11" s="48"/>
      <c r="M11" s="49"/>
      <c r="N11" s="50"/>
    </row>
    <row r="12" spans="1:19" ht="30" customHeight="1" x14ac:dyDescent="0.25">
      <c r="A12" s="21"/>
      <c r="B12" s="21"/>
      <c r="C12" s="21"/>
      <c r="D12" s="19"/>
      <c r="E12" s="34"/>
      <c r="F12" s="8"/>
      <c r="G12" s="11"/>
      <c r="H12" s="12">
        <f t="shared" si="0"/>
        <v>0</v>
      </c>
      <c r="I12" s="51"/>
      <c r="J12" s="52"/>
      <c r="K12" s="53"/>
      <c r="L12" s="51"/>
      <c r="M12" s="52"/>
      <c r="N12" s="53"/>
    </row>
    <row r="13" spans="1:19" ht="30" customHeight="1" thickBot="1" x14ac:dyDescent="0.3">
      <c r="A13" s="54" t="s">
        <v>10</v>
      </c>
      <c r="B13" s="55"/>
      <c r="C13" s="55"/>
      <c r="D13" s="55"/>
      <c r="E13" s="56"/>
      <c r="F13" s="13">
        <f>SUM(F5:F12)</f>
        <v>9</v>
      </c>
      <c r="G13" s="24">
        <f>SUM(G5:G12)</f>
        <v>8961000</v>
      </c>
      <c r="H13" s="20">
        <f>SUM(H5:H12)</f>
        <v>9387000</v>
      </c>
      <c r="I13" s="14"/>
      <c r="J13" s="15"/>
      <c r="K13" s="16"/>
      <c r="L13" s="17"/>
      <c r="M13" s="15"/>
      <c r="N13" s="18"/>
    </row>
    <row r="14" spans="1:19" ht="30" customHeight="1" thickBot="1" x14ac:dyDescent="0.3">
      <c r="A14" s="9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8"/>
    </row>
    <row r="15" spans="1:19" ht="40.5" customHeight="1" thickBot="1" x14ac:dyDescent="0.3">
      <c r="A15" s="59" t="s">
        <v>11</v>
      </c>
      <c r="B15" s="60"/>
      <c r="C15" s="61" t="s">
        <v>119</v>
      </c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</row>
    <row r="16" spans="1:19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5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>
        <v>230552.18400000001</v>
      </c>
    </row>
    <row r="18" spans="1:15" ht="30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5" ht="30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5" ht="30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5" ht="30" customHeight="1" x14ac:dyDescent="0.25">
      <c r="A21" s="10"/>
      <c r="B21" s="10"/>
      <c r="C21" s="10"/>
      <c r="D21" s="10"/>
      <c r="E21" s="22"/>
      <c r="F21" s="10"/>
      <c r="G21" s="10"/>
      <c r="H21" s="10"/>
      <c r="I21" s="10"/>
      <c r="J21" s="10"/>
      <c r="K21" s="10"/>
      <c r="L21" s="10"/>
      <c r="M21" s="10"/>
      <c r="N21" s="10"/>
    </row>
    <row r="22" spans="1:15" ht="30" customHeight="1" x14ac:dyDescent="0.25">
      <c r="A22" s="10"/>
      <c r="B22" s="10"/>
      <c r="C22" s="10"/>
      <c r="D22" s="10"/>
      <c r="E22" s="22"/>
      <c r="F22" s="10"/>
      <c r="G22" s="10"/>
      <c r="H22" s="10"/>
      <c r="I22" s="10"/>
      <c r="J22" s="10"/>
      <c r="K22" s="10"/>
      <c r="L22" s="10"/>
      <c r="M22" s="10"/>
      <c r="N22" s="10"/>
    </row>
    <row r="25" spans="1:15" ht="30" customHeight="1" x14ac:dyDescent="0.25">
      <c r="E25" s="36">
        <v>624257</v>
      </c>
      <c r="F25">
        <v>1248514</v>
      </c>
    </row>
  </sheetData>
  <mergeCells count="14">
    <mergeCell ref="Q3:S3"/>
    <mergeCell ref="A15:B15"/>
    <mergeCell ref="C15:N15"/>
    <mergeCell ref="A1:N1"/>
    <mergeCell ref="B2:N2"/>
    <mergeCell ref="A3:D3"/>
    <mergeCell ref="F3:H3"/>
    <mergeCell ref="I3:K3"/>
    <mergeCell ref="L3:N3"/>
    <mergeCell ref="O3:P3"/>
    <mergeCell ref="I5:K12"/>
    <mergeCell ref="L5:N12"/>
    <mergeCell ref="A13:E13"/>
    <mergeCell ref="B14:N14"/>
  </mergeCells>
  <pageMargins left="0.7" right="0.7" top="0.75" bottom="0.75" header="0.3" footer="0.3"/>
  <pageSetup scale="72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25"/>
  <sheetViews>
    <sheetView topLeftCell="A4" zoomScale="87" zoomScaleNormal="87" workbookViewId="0">
      <selection activeCell="D7" sqref="D7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5.140625" bestFit="1" customWidth="1"/>
    <col min="5" max="5" width="32.7109375" bestFit="1" customWidth="1"/>
    <col min="6" max="6" width="7.42578125" customWidth="1"/>
    <col min="7" max="7" width="12.140625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9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9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9" ht="170.25" customHeight="1" thickBot="1" x14ac:dyDescent="0.35">
      <c r="A3" s="42" t="s">
        <v>120</v>
      </c>
      <c r="B3" s="42"/>
      <c r="C3" s="42"/>
      <c r="D3" s="42"/>
      <c r="E3" s="2"/>
      <c r="F3" s="43" t="s">
        <v>123</v>
      </c>
      <c r="G3" s="43"/>
      <c r="H3" s="43"/>
      <c r="I3" s="43" t="s">
        <v>122</v>
      </c>
      <c r="J3" s="43"/>
      <c r="K3" s="43"/>
      <c r="L3" s="66" t="s">
        <v>16</v>
      </c>
      <c r="M3" s="66"/>
      <c r="N3" s="66"/>
      <c r="O3" s="43"/>
      <c r="P3" s="43"/>
      <c r="Q3" s="44"/>
      <c r="R3" s="44"/>
      <c r="S3" s="44"/>
    </row>
    <row r="4" spans="1:19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9" ht="30" customHeight="1" x14ac:dyDescent="0.25">
      <c r="A5" s="21">
        <v>1</v>
      </c>
      <c r="B5" s="21" t="s">
        <v>13</v>
      </c>
      <c r="C5" s="33" t="s">
        <v>14</v>
      </c>
      <c r="D5" s="19" t="s">
        <v>124</v>
      </c>
      <c r="E5" s="23" t="s">
        <v>125</v>
      </c>
      <c r="F5" s="8">
        <v>1</v>
      </c>
      <c r="G5" s="11">
        <v>506000</v>
      </c>
      <c r="H5" s="12">
        <f>F5*G5</f>
        <v>506000</v>
      </c>
      <c r="I5" s="45" t="s">
        <v>12</v>
      </c>
      <c r="J5" s="46"/>
      <c r="K5" s="47"/>
      <c r="L5" s="45" t="s">
        <v>12</v>
      </c>
      <c r="M5" s="46"/>
      <c r="N5" s="47"/>
    </row>
    <row r="6" spans="1:19" ht="30" customHeight="1" x14ac:dyDescent="0.25">
      <c r="A6" s="21">
        <v>2</v>
      </c>
      <c r="B6" s="21" t="s">
        <v>13</v>
      </c>
      <c r="C6" s="33" t="s">
        <v>14</v>
      </c>
      <c r="D6" s="19" t="s">
        <v>127</v>
      </c>
      <c r="E6" s="23" t="s">
        <v>126</v>
      </c>
      <c r="F6" s="8">
        <v>1</v>
      </c>
      <c r="G6" s="11">
        <v>105000</v>
      </c>
      <c r="H6" s="12">
        <f t="shared" ref="H6:H12" si="0">F6*G6</f>
        <v>105000</v>
      </c>
      <c r="I6" s="48"/>
      <c r="J6" s="49"/>
      <c r="K6" s="50"/>
      <c r="L6" s="48"/>
      <c r="M6" s="49"/>
      <c r="N6" s="50"/>
    </row>
    <row r="7" spans="1:19" ht="30" customHeight="1" x14ac:dyDescent="0.25">
      <c r="A7" s="21">
        <v>3</v>
      </c>
      <c r="B7" s="21"/>
      <c r="C7" s="33"/>
      <c r="D7" s="19"/>
      <c r="E7" s="23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9" ht="30" customHeight="1" x14ac:dyDescent="0.25">
      <c r="A8" s="21">
        <v>4</v>
      </c>
      <c r="B8" s="21"/>
      <c r="C8" s="33"/>
      <c r="D8" s="19"/>
      <c r="E8" s="23"/>
      <c r="F8" s="8"/>
      <c r="G8" s="11"/>
      <c r="H8" s="12">
        <f t="shared" si="0"/>
        <v>0</v>
      </c>
      <c r="I8" s="48"/>
      <c r="J8" s="49"/>
      <c r="K8" s="50"/>
      <c r="L8" s="48"/>
      <c r="M8" s="49"/>
      <c r="N8" s="50"/>
    </row>
    <row r="9" spans="1:19" ht="30" customHeight="1" x14ac:dyDescent="0.25">
      <c r="A9" s="21">
        <v>5</v>
      </c>
      <c r="B9" s="21"/>
      <c r="C9" s="33"/>
      <c r="D9" s="19"/>
      <c r="E9" s="23"/>
      <c r="F9" s="8"/>
      <c r="G9" s="11"/>
      <c r="H9" s="12">
        <f t="shared" si="0"/>
        <v>0</v>
      </c>
      <c r="I9" s="48"/>
      <c r="J9" s="49"/>
      <c r="K9" s="50"/>
      <c r="L9" s="48"/>
      <c r="M9" s="49"/>
      <c r="N9" s="50"/>
    </row>
    <row r="10" spans="1:19" ht="30" customHeight="1" x14ac:dyDescent="0.25">
      <c r="A10" s="21">
        <v>6</v>
      </c>
      <c r="B10" s="21"/>
      <c r="C10" s="33"/>
      <c r="D10" s="19"/>
      <c r="E10" s="23"/>
      <c r="F10" s="8"/>
      <c r="G10" s="11"/>
      <c r="H10" s="12">
        <f t="shared" si="0"/>
        <v>0</v>
      </c>
      <c r="I10" s="48"/>
      <c r="J10" s="49"/>
      <c r="K10" s="50"/>
      <c r="L10" s="48"/>
      <c r="M10" s="49"/>
      <c r="N10" s="50"/>
    </row>
    <row r="11" spans="1:19" ht="30" customHeight="1" x14ac:dyDescent="0.25">
      <c r="A11" s="21"/>
      <c r="B11" s="21"/>
      <c r="C11" s="33"/>
      <c r="D11" s="19"/>
      <c r="E11" s="34"/>
      <c r="F11" s="8"/>
      <c r="G11" s="11"/>
      <c r="H11" s="12">
        <f t="shared" si="0"/>
        <v>0</v>
      </c>
      <c r="I11" s="48"/>
      <c r="J11" s="49"/>
      <c r="K11" s="50"/>
      <c r="L11" s="48"/>
      <c r="M11" s="49"/>
      <c r="N11" s="50"/>
    </row>
    <row r="12" spans="1:19" ht="30" customHeight="1" x14ac:dyDescent="0.25">
      <c r="A12" s="21"/>
      <c r="B12" s="21"/>
      <c r="C12" s="21"/>
      <c r="D12" s="19"/>
      <c r="E12" s="34"/>
      <c r="F12" s="8"/>
      <c r="G12" s="11"/>
      <c r="H12" s="12">
        <f t="shared" si="0"/>
        <v>0</v>
      </c>
      <c r="I12" s="51"/>
      <c r="J12" s="52"/>
      <c r="K12" s="53"/>
      <c r="L12" s="51"/>
      <c r="M12" s="52"/>
      <c r="N12" s="53"/>
    </row>
    <row r="13" spans="1:19" ht="30" customHeight="1" thickBot="1" x14ac:dyDescent="0.3">
      <c r="A13" s="54" t="s">
        <v>10</v>
      </c>
      <c r="B13" s="55"/>
      <c r="C13" s="55"/>
      <c r="D13" s="55"/>
      <c r="E13" s="56"/>
      <c r="F13" s="13">
        <f>SUM(F5:F12)</f>
        <v>2</v>
      </c>
      <c r="G13" s="24">
        <f>SUM(G5:G12)</f>
        <v>611000</v>
      </c>
      <c r="H13" s="20">
        <f>SUM(H5:H12)</f>
        <v>611000</v>
      </c>
      <c r="I13" s="14"/>
      <c r="J13" s="15"/>
      <c r="K13" s="16"/>
      <c r="L13" s="17"/>
      <c r="M13" s="15"/>
      <c r="N13" s="18"/>
    </row>
    <row r="14" spans="1:19" ht="30" customHeight="1" thickBot="1" x14ac:dyDescent="0.3">
      <c r="A14" s="9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8"/>
    </row>
    <row r="15" spans="1:19" ht="40.5" customHeight="1" thickBot="1" x14ac:dyDescent="0.3">
      <c r="A15" s="59" t="s">
        <v>11</v>
      </c>
      <c r="B15" s="60"/>
      <c r="C15" s="61" t="s">
        <v>128</v>
      </c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</row>
    <row r="16" spans="1:19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5" ht="30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>
        <v>230552.18400000001</v>
      </c>
    </row>
    <row r="18" spans="1:15" ht="30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5" ht="30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5" ht="30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5" ht="30" customHeight="1" x14ac:dyDescent="0.25">
      <c r="A21" s="10"/>
      <c r="B21" s="10"/>
      <c r="C21" s="10"/>
      <c r="D21" s="10"/>
      <c r="E21" s="22"/>
      <c r="F21" s="10"/>
      <c r="G21" s="10"/>
      <c r="H21" s="10"/>
      <c r="I21" s="10"/>
      <c r="J21" s="10"/>
      <c r="K21" s="10"/>
      <c r="L21" s="10"/>
      <c r="M21" s="10"/>
      <c r="N21" s="10"/>
    </row>
    <row r="22" spans="1:15" ht="30" customHeight="1" x14ac:dyDescent="0.25">
      <c r="A22" s="10"/>
      <c r="B22" s="10"/>
      <c r="C22" s="10"/>
      <c r="D22" s="10"/>
      <c r="E22" s="22"/>
      <c r="F22" s="10"/>
      <c r="G22" s="10"/>
      <c r="H22" s="10"/>
      <c r="I22" s="10"/>
      <c r="J22" s="10"/>
      <c r="K22" s="10"/>
      <c r="L22" s="10"/>
      <c r="M22" s="10"/>
      <c r="N22" s="10"/>
    </row>
    <row r="25" spans="1:15" ht="30" customHeight="1" x14ac:dyDescent="0.25">
      <c r="E25" s="36"/>
    </row>
  </sheetData>
  <mergeCells count="14">
    <mergeCell ref="A15:B15"/>
    <mergeCell ref="C15:N15"/>
    <mergeCell ref="O3:P3"/>
    <mergeCell ref="Q3:S3"/>
    <mergeCell ref="I5:K12"/>
    <mergeCell ref="L5:N12"/>
    <mergeCell ref="A13:E13"/>
    <mergeCell ref="B14:N14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21"/>
  <sheetViews>
    <sheetView topLeftCell="A4" zoomScale="69" zoomScaleNormal="69" workbookViewId="0">
      <selection activeCell="E16" sqref="E1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129</v>
      </c>
      <c r="B3" s="42"/>
      <c r="C3" s="42"/>
      <c r="D3" s="42"/>
      <c r="E3" s="2"/>
      <c r="F3" s="66" t="s">
        <v>131</v>
      </c>
      <c r="G3" s="66"/>
      <c r="H3" s="66"/>
      <c r="I3" s="43" t="s">
        <v>1</v>
      </c>
      <c r="J3" s="43"/>
      <c r="K3" s="43"/>
      <c r="L3" s="66" t="s">
        <v>16</v>
      </c>
      <c r="M3" s="66"/>
      <c r="N3" s="66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90</v>
      </c>
      <c r="E5" s="34" t="s">
        <v>89</v>
      </c>
      <c r="F5" s="8">
        <v>1</v>
      </c>
      <c r="G5" s="11">
        <v>165000</v>
      </c>
      <c r="H5" s="12">
        <f>F5*G5</f>
        <v>165000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1</v>
      </c>
      <c r="B6" s="21"/>
      <c r="C6" s="33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165000</v>
      </c>
      <c r="H9" s="20">
        <f>SUM(H5:H8)</f>
        <v>165000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130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22">
        <f>E17-165000</f>
        <v>185000</v>
      </c>
      <c r="E17" s="22">
        <v>350000</v>
      </c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21" spans="1:14" ht="30" customHeight="1" x14ac:dyDescent="0.25">
      <c r="E21" s="36"/>
    </row>
  </sheetData>
  <mergeCells count="13">
    <mergeCell ref="A11:B11"/>
    <mergeCell ref="C11:N11"/>
    <mergeCell ref="A1:N1"/>
    <mergeCell ref="B2:N2"/>
    <mergeCell ref="A3:D3"/>
    <mergeCell ref="F3:H3"/>
    <mergeCell ref="I3:K3"/>
    <mergeCell ref="L3:N3"/>
    <mergeCell ref="O3:P3"/>
    <mergeCell ref="I5:K8"/>
    <mergeCell ref="L5:N8"/>
    <mergeCell ref="A9:E9"/>
    <mergeCell ref="B10:N10"/>
  </mergeCells>
  <pageMargins left="0.7" right="0.7" top="0.75" bottom="0.75" header="0.3" footer="0.3"/>
  <pageSetup scale="72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21"/>
  <sheetViews>
    <sheetView zoomScale="69" zoomScaleNormal="69" workbookViewId="0">
      <selection activeCell="E5" sqref="E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132</v>
      </c>
      <c r="B3" s="42"/>
      <c r="C3" s="42"/>
      <c r="D3" s="42"/>
      <c r="E3" s="2"/>
      <c r="F3" s="43" t="s">
        <v>123</v>
      </c>
      <c r="G3" s="43"/>
      <c r="H3" s="43"/>
      <c r="I3" s="43" t="s">
        <v>1</v>
      </c>
      <c r="J3" s="43"/>
      <c r="K3" s="43"/>
      <c r="L3" s="66" t="s">
        <v>16</v>
      </c>
      <c r="M3" s="66"/>
      <c r="N3" s="66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19" t="s">
        <v>133</v>
      </c>
      <c r="E5" s="37">
        <v>305060000418.20001</v>
      </c>
      <c r="F5" s="8">
        <v>1</v>
      </c>
      <c r="G5" s="11">
        <v>57750</v>
      </c>
      <c r="H5" s="12">
        <f>F5*G5</f>
        <v>57750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>
        <v>1</v>
      </c>
      <c r="B6" s="21"/>
      <c r="C6" s="33"/>
      <c r="D6" s="19"/>
      <c r="E6" s="23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57750</v>
      </c>
      <c r="H9" s="20">
        <f>SUM(H5:H8)</f>
        <v>57750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134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21" spans="1:14" ht="30" customHeight="1" x14ac:dyDescent="0.25">
      <c r="E21" s="36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21"/>
  <sheetViews>
    <sheetView zoomScale="75" zoomScaleNormal="75" workbookViewId="0">
      <selection activeCell="E6" sqref="E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6" ht="30" customHeight="1" x14ac:dyDescent="0.3">
      <c r="A2" s="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ht="170.25" customHeight="1" thickBot="1" x14ac:dyDescent="0.35">
      <c r="A3" s="42" t="s">
        <v>137</v>
      </c>
      <c r="B3" s="42"/>
      <c r="C3" s="42"/>
      <c r="D3" s="42"/>
      <c r="E3" s="2"/>
      <c r="F3" s="66" t="s">
        <v>96</v>
      </c>
      <c r="G3" s="66"/>
      <c r="H3" s="66"/>
      <c r="I3" s="43" t="s">
        <v>97</v>
      </c>
      <c r="J3" s="43"/>
      <c r="K3" s="43"/>
      <c r="L3" s="68" t="s">
        <v>65</v>
      </c>
      <c r="M3" s="68"/>
      <c r="N3" s="68"/>
      <c r="O3" s="43"/>
      <c r="P3" s="43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1">
        <v>1</v>
      </c>
      <c r="B5" s="21" t="s">
        <v>13</v>
      </c>
      <c r="C5" s="33" t="s">
        <v>14</v>
      </c>
      <c r="D5" s="38" t="s">
        <v>135</v>
      </c>
      <c r="E5" s="39">
        <v>720418000139</v>
      </c>
      <c r="F5" s="8">
        <v>1</v>
      </c>
      <c r="G5" s="11">
        <v>550000</v>
      </c>
      <c r="H5" s="12">
        <f>F5*G5</f>
        <v>550000</v>
      </c>
      <c r="I5" s="45" t="s">
        <v>12</v>
      </c>
      <c r="J5" s="46"/>
      <c r="K5" s="47"/>
      <c r="L5" s="45" t="s">
        <v>12</v>
      </c>
      <c r="M5" s="46"/>
      <c r="N5" s="47"/>
    </row>
    <row r="6" spans="1:16" ht="30" customHeight="1" x14ac:dyDescent="0.25">
      <c r="A6" s="21"/>
      <c r="B6" s="21"/>
      <c r="C6" s="33"/>
      <c r="D6" s="19"/>
      <c r="E6" s="34"/>
      <c r="F6" s="8"/>
      <c r="G6" s="11"/>
      <c r="H6" s="12">
        <f t="shared" ref="H6:H8" si="0">F6*G6</f>
        <v>0</v>
      </c>
      <c r="I6" s="48"/>
      <c r="J6" s="49"/>
      <c r="K6" s="50"/>
      <c r="L6" s="48"/>
      <c r="M6" s="49"/>
      <c r="N6" s="50"/>
    </row>
    <row r="7" spans="1:16" ht="30" customHeight="1" x14ac:dyDescent="0.25">
      <c r="A7" s="21"/>
      <c r="B7" s="21"/>
      <c r="C7" s="33"/>
      <c r="D7" s="19"/>
      <c r="E7" s="34"/>
      <c r="F7" s="8"/>
      <c r="G7" s="11"/>
      <c r="H7" s="12">
        <f t="shared" si="0"/>
        <v>0</v>
      </c>
      <c r="I7" s="48"/>
      <c r="J7" s="49"/>
      <c r="K7" s="50"/>
      <c r="L7" s="48"/>
      <c r="M7" s="49"/>
      <c r="N7" s="50"/>
    </row>
    <row r="8" spans="1:16" ht="30" customHeight="1" x14ac:dyDescent="0.25">
      <c r="A8" s="21"/>
      <c r="B8" s="21"/>
      <c r="C8" s="21"/>
      <c r="D8" s="19"/>
      <c r="E8" s="34"/>
      <c r="F8" s="8"/>
      <c r="G8" s="11"/>
      <c r="H8" s="12">
        <f t="shared" si="0"/>
        <v>0</v>
      </c>
      <c r="I8" s="51"/>
      <c r="J8" s="52"/>
      <c r="K8" s="53"/>
      <c r="L8" s="51"/>
      <c r="M8" s="52"/>
      <c r="N8" s="53"/>
    </row>
    <row r="9" spans="1:16" ht="30" customHeight="1" thickBot="1" x14ac:dyDescent="0.3">
      <c r="A9" s="54" t="s">
        <v>10</v>
      </c>
      <c r="B9" s="55"/>
      <c r="C9" s="55"/>
      <c r="D9" s="55"/>
      <c r="E9" s="56"/>
      <c r="F9" s="13">
        <f>SUM(F5:F8)</f>
        <v>1</v>
      </c>
      <c r="G9" s="24">
        <f>SUM(G5:G8)</f>
        <v>550000</v>
      </c>
      <c r="H9" s="20">
        <f>SUM(H5:H8)</f>
        <v>550000</v>
      </c>
      <c r="I9" s="14"/>
      <c r="J9" s="15"/>
      <c r="K9" s="16"/>
      <c r="L9" s="17"/>
      <c r="M9" s="15"/>
      <c r="N9" s="18"/>
    </row>
    <row r="10" spans="1:16" ht="30" customHeight="1" thickBot="1" x14ac:dyDescent="0.3">
      <c r="A10" s="9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6" ht="40.5" customHeight="1" thickBot="1" x14ac:dyDescent="0.3">
      <c r="A11" s="59" t="s">
        <v>11</v>
      </c>
      <c r="B11" s="60"/>
      <c r="C11" s="61" t="s">
        <v>136</v>
      </c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</row>
    <row r="12" spans="1:16" ht="30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6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6" ht="30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1:16" ht="30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6" ht="30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customHeight="1" x14ac:dyDescent="0.25">
      <c r="A17" s="10"/>
      <c r="B17" s="10"/>
      <c r="C17" s="10"/>
      <c r="D17" s="10"/>
      <c r="E17" s="22"/>
      <c r="F17" s="10"/>
      <c r="G17" s="10"/>
      <c r="H17" s="10"/>
      <c r="I17" s="10"/>
      <c r="J17" s="10"/>
      <c r="K17" s="10"/>
      <c r="L17" s="10"/>
      <c r="M17" s="10"/>
      <c r="N17" s="10"/>
    </row>
    <row r="18" spans="1:14" ht="30" customHeight="1" x14ac:dyDescent="0.25">
      <c r="A18" s="10"/>
      <c r="B18" s="10"/>
      <c r="C18" s="10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</row>
    <row r="19" spans="1:14" ht="30" customHeight="1" x14ac:dyDescent="0.25">
      <c r="E19" s="36"/>
    </row>
    <row r="20" spans="1:14" ht="30" customHeight="1" x14ac:dyDescent="0.25">
      <c r="E20" s="36"/>
    </row>
    <row r="21" spans="1:14" ht="30" customHeight="1" x14ac:dyDescent="0.25">
      <c r="E21" s="36"/>
    </row>
  </sheetData>
  <mergeCells count="13">
    <mergeCell ref="O3:P3"/>
    <mergeCell ref="I5:K8"/>
    <mergeCell ref="L5:N8"/>
    <mergeCell ref="A9:E9"/>
    <mergeCell ref="B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046 (KHMA) </vt:lpstr>
      <vt:lpstr>047 (KHMA)</vt:lpstr>
      <vt:lpstr>048 (LLH)</vt:lpstr>
      <vt:lpstr>049 (Aung Apex)</vt:lpstr>
      <vt:lpstr>050 (KHMA)</vt:lpstr>
      <vt:lpstr>051 (ANG)</vt:lpstr>
      <vt:lpstr>052 (MTO)</vt:lpstr>
      <vt:lpstr>053(KZMH)</vt:lpstr>
      <vt:lpstr>054(KHMA)</vt:lpstr>
      <vt:lpstr>055(KHMA)</vt:lpstr>
      <vt:lpstr>056 (KHMA)</vt:lpstr>
      <vt:lpstr>057 (MTO)</vt:lpstr>
      <vt:lpstr>058 (MTO)</vt:lpstr>
      <vt:lpstr>059 (ANG)</vt:lpstr>
      <vt:lpstr>060(ANG)</vt:lpstr>
      <vt:lpstr>061 (5 Lakh ADV)</vt:lpstr>
      <vt:lpstr>062 (ANG to Paid)</vt:lpstr>
      <vt:lpstr>063(KHMA)</vt:lpstr>
      <vt:lpstr>064 (KHMA)</vt:lpstr>
      <vt:lpstr>065</vt:lpstr>
      <vt:lpstr>066</vt:lpstr>
      <vt:lpstr>067(Customer Income)</vt:lpstr>
      <vt:lpstr>068</vt:lpstr>
      <vt:lpstr>069 (KHMA)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2023-07-15T08:17:36Z</dcterms:modified>
</cp:coreProperties>
</file>