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Cash Data\Cash Book\2024 PG BU CASH DATA\Cash Book Report\PG BU CASH BOOK REPORT FOR  Jun'24\All Dept Budget Request\"/>
    </mc:Choice>
  </mc:AlternateContent>
  <bookViews>
    <workbookView xWindow="0" yWindow="0" windowWidth="20490" windowHeight="7755"/>
  </bookViews>
  <sheets>
    <sheet name="Budget" sheetId="2" r:id="rId1"/>
    <sheet name="Attach" sheetId="4" r:id="rId2"/>
    <sheet name="Actual Use" sheetId="3" r:id="rId3"/>
  </sheets>
  <definedNames>
    <definedName name="_xlnm._FilterDatabase" localSheetId="2" hidden="1">'Actual Use'!$R$1:$U$59</definedName>
    <definedName name="_xlnm._FilterDatabase" localSheetId="0" hidden="1">Budget!$A$1:$X$36</definedName>
    <definedName name="_xlnm.Print_Area" localSheetId="0">Budget!$A$1:$X$45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32" i="2" l="1"/>
  <c r="U32" i="2"/>
  <c r="Q37" i="2" l="1"/>
  <c r="U54" i="2" l="1"/>
  <c r="V11" i="2" l="1"/>
  <c r="V14" i="2" l="1"/>
  <c r="U14" i="2"/>
  <c r="U21" i="2" l="1"/>
  <c r="V23" i="2" l="1"/>
  <c r="V10" i="2" l="1"/>
  <c r="U10" i="2"/>
  <c r="R9" i="3" l="1"/>
  <c r="R23" i="3"/>
  <c r="T32" i="3" l="1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3" i="3"/>
  <c r="T34" i="3"/>
  <c r="T35" i="3"/>
  <c r="T36" i="3"/>
  <c r="T37" i="3"/>
  <c r="T38" i="3"/>
  <c r="T7" i="3"/>
  <c r="F5" i="4" l="1"/>
  <c r="U9" i="3" l="1"/>
  <c r="U10" i="3"/>
  <c r="U11" i="3"/>
  <c r="U12" i="3"/>
  <c r="U15" i="3"/>
  <c r="U19" i="3"/>
  <c r="U20" i="3"/>
  <c r="U21" i="3"/>
  <c r="U23" i="3"/>
  <c r="U25" i="3"/>
  <c r="U27" i="3"/>
  <c r="U31" i="3"/>
  <c r="U32" i="3"/>
  <c r="U35" i="3"/>
  <c r="U37" i="3"/>
  <c r="U7" i="3"/>
  <c r="U8" i="3"/>
  <c r="U13" i="3"/>
  <c r="U14" i="3"/>
  <c r="U16" i="3"/>
  <c r="U17" i="3"/>
  <c r="U18" i="3"/>
  <c r="U22" i="3"/>
  <c r="U24" i="3"/>
  <c r="U26" i="3"/>
  <c r="U28" i="3"/>
  <c r="U29" i="3"/>
  <c r="U30" i="3"/>
  <c r="U33" i="3"/>
  <c r="U34" i="3"/>
  <c r="U36" i="3"/>
  <c r="U38" i="3"/>
  <c r="R39" i="3"/>
  <c r="P39" i="3"/>
  <c r="O39" i="3"/>
  <c r="N39" i="3"/>
  <c r="M39" i="3"/>
  <c r="L39" i="3"/>
  <c r="K39" i="3"/>
  <c r="J39" i="3"/>
  <c r="I39" i="3"/>
  <c r="H39" i="3"/>
  <c r="G39" i="3"/>
  <c r="F39" i="3"/>
  <c r="E39" i="3"/>
  <c r="D39" i="3"/>
  <c r="C39" i="3"/>
  <c r="U39" i="3" l="1"/>
  <c r="T39" i="3"/>
  <c r="U9" i="2"/>
  <c r="U13" i="2" l="1"/>
  <c r="V21" i="2" l="1"/>
  <c r="U33" i="2" l="1"/>
  <c r="U12" i="2" l="1"/>
  <c r="V12" i="2" l="1"/>
  <c r="U7" i="2" l="1"/>
  <c r="U35" i="2" l="1"/>
  <c r="V35" i="2"/>
  <c r="T37" i="2" l="1"/>
  <c r="S37" i="2"/>
  <c r="R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V36" i="2"/>
  <c r="U36" i="2"/>
  <c r="V34" i="2"/>
  <c r="U34" i="2"/>
  <c r="V33" i="2"/>
  <c r="V31" i="2"/>
  <c r="U31" i="2"/>
  <c r="V30" i="2"/>
  <c r="U30" i="2"/>
  <c r="V29" i="2"/>
  <c r="U29" i="2"/>
  <c r="V28" i="2"/>
  <c r="U28" i="2"/>
  <c r="V27" i="2"/>
  <c r="U27" i="2"/>
  <c r="V26" i="2"/>
  <c r="U26" i="2"/>
  <c r="V25" i="2"/>
  <c r="U25" i="2"/>
  <c r="V24" i="2"/>
  <c r="U24" i="2"/>
  <c r="U23" i="2"/>
  <c r="V22" i="2"/>
  <c r="U22" i="2"/>
  <c r="V20" i="2"/>
  <c r="U20" i="2"/>
  <c r="V19" i="2"/>
  <c r="U19" i="2"/>
  <c r="V18" i="2"/>
  <c r="U18" i="2"/>
  <c r="V17" i="2"/>
  <c r="U17" i="2"/>
  <c r="V16" i="2"/>
  <c r="U16" i="2"/>
  <c r="V15" i="2"/>
  <c r="U15" i="2"/>
  <c r="V13" i="2"/>
  <c r="U11" i="2"/>
  <c r="V9" i="2"/>
  <c r="V8" i="2"/>
  <c r="U8" i="2"/>
  <c r="V7" i="2"/>
  <c r="V6" i="2"/>
  <c r="U6" i="2"/>
  <c r="V5" i="2"/>
  <c r="U5" i="2"/>
  <c r="U37" i="2" l="1"/>
  <c r="V37" i="2"/>
</calcChain>
</file>

<file path=xl/sharedStrings.xml><?xml version="1.0" encoding="utf-8"?>
<sst xmlns="http://schemas.openxmlformats.org/spreadsheetml/2006/main" count="192" uniqueCount="100">
  <si>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</si>
  <si>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</si>
  <si>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</si>
  <si>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</si>
  <si>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</si>
  <si>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</si>
  <si>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</si>
  <si>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</si>
  <si>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</si>
  <si>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</si>
  <si>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</si>
  <si>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Broker Fees</t>
  </si>
  <si>
    <t>Installation Charges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</si>
  <si>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</si>
  <si>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</si>
  <si>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</si>
  <si>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</si>
  <si>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</si>
  <si>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</si>
  <si>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</si>
  <si>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</si>
  <si>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 xml:space="preserve">Employee Overtime Charges </t>
  </si>
  <si>
    <t xml:space="preserve">Employee Transportation &amp; Ferry Charges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</si>
  <si>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</si>
  <si>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</si>
  <si>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</si>
  <si>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</si>
  <si>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</si>
  <si>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</si>
  <si>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</si>
  <si>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</si>
  <si>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</si>
  <si>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</si>
  <si>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</si>
  <si>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</si>
  <si>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</si>
  <si>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</si>
  <si>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Employee Travelling Expenses - Local Trip </t>
  </si>
  <si>
    <t xml:space="preserve">Employee Travelling Expenses - Oversea Trip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</si>
  <si>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</si>
  <si>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</si>
  <si>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</si>
  <si>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</si>
  <si>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</si>
  <si>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</si>
  <si>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</si>
  <si>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DHL Charges / Border Charges</t>
  </si>
  <si>
    <t>Local Purchased for Spare Parts</t>
  </si>
  <si>
    <t>Remark</t>
  </si>
  <si>
    <t>Name</t>
  </si>
  <si>
    <t>Position</t>
  </si>
  <si>
    <t>: D.H</t>
  </si>
  <si>
    <t>Department</t>
  </si>
  <si>
    <t>: Rental</t>
  </si>
  <si>
    <t>: Su Mon Kyaw</t>
  </si>
  <si>
    <t>Machine Repair&amp; Maintenance Charges 
(Painting included)</t>
  </si>
  <si>
    <t xml:space="preserve">Machine Certificate </t>
  </si>
  <si>
    <t>Employee Uniform Expenses / Safety Shoes</t>
  </si>
  <si>
    <t>: Aung Ko Oo</t>
  </si>
  <si>
    <t>: Sr.Staff</t>
  </si>
  <si>
    <t>Operator House Rental</t>
  </si>
  <si>
    <t>Battery Charges</t>
  </si>
  <si>
    <t xml:space="preserve">Total </t>
  </si>
  <si>
    <t>First</t>
  </si>
  <si>
    <t>Second</t>
  </si>
  <si>
    <t xml:space="preserve">Total Used </t>
  </si>
  <si>
    <t>Model</t>
  </si>
  <si>
    <t>Sr.No</t>
  </si>
  <si>
    <t>KVA</t>
  </si>
  <si>
    <t>Description</t>
  </si>
  <si>
    <t>Amount</t>
  </si>
  <si>
    <t>Total Amount</t>
  </si>
  <si>
    <t>FD30NT</t>
  </si>
  <si>
    <t>CF14E-15038</t>
  </si>
  <si>
    <t>Tyre mounted Charges</t>
  </si>
  <si>
    <t>For All operator</t>
  </si>
  <si>
    <t>Other Charges</t>
  </si>
  <si>
    <t>For All machine</t>
  </si>
  <si>
    <t>Clamp Meter (600) Amphere</t>
  </si>
  <si>
    <t>Crane Charges</t>
  </si>
  <si>
    <t>Power System BU Rental 'Monthly Cash Budget'(Jan'2023)</t>
  </si>
  <si>
    <t>Trip Fuel Expenses</t>
  </si>
  <si>
    <t xml:space="preserve">Transportation Charges </t>
  </si>
  <si>
    <t>: Hnin Yu Yu Khine</t>
  </si>
  <si>
    <t>: Staff</t>
  </si>
  <si>
    <t>Man Power (5 Persons ).If need to use</t>
  </si>
  <si>
    <t>If need to use (For car 2 units)</t>
  </si>
  <si>
    <t>Operat or go to Customer Job Site -1Person</t>
  </si>
  <si>
    <t>DELL-RAM8GB -PC3L128008,Adapter .</t>
  </si>
  <si>
    <t>5M/1382 &amp; 4I/8065 Car Body Repair - ဆီတိုင်ဂီတန်း repair</t>
  </si>
  <si>
    <t xml:space="preserve">Approved By                                                                     </t>
  </si>
  <si>
    <t xml:space="preserve">: Soe Htet Tin                                                  </t>
  </si>
  <si>
    <t xml:space="preserve">: A.G.M                                                            </t>
  </si>
  <si>
    <t>Kan Kaung Chin Yadanar -500KVA</t>
  </si>
  <si>
    <t>S'part sent and Take  Latputtar,MLM,TGO . If need to used ,</t>
  </si>
  <si>
    <t>4I/8065 (250000) ,5M/1382 (250,000) &amp; ,Extra-400,000/</t>
  </si>
  <si>
    <t>Power System BU Rental 'Monthly Cash Budget'(Jun'2024)</t>
  </si>
  <si>
    <t>(4 persons)-Kyaw Min Khaing -MLM, Myo Myint Aung - Latputtar ,,Aun g Aung MLM Job Site ,Yan Myo Aung -TGO</t>
  </si>
  <si>
    <t>100KVA, DE110D5 , A607039 &amp; EDL18000STE ,Q9CK100168 ,18KVA</t>
  </si>
  <si>
    <t xml:space="preserve">For all rental machine need to repair  ,Rental Stock Machine maintenance.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</si>
</sst>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  <font>
      <b/>
      <sz val="22"/>
      <name val="Times New Roman"/>
      <family val="1"/>
    </font>
    <font>
      <b/>
      <sz val="14"/>
      <color theme="1"/>
      <name val="Times New Roman"/>
      <family val="1"/>
    </font>
    <font>
      <b/>
      <sz val="16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3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5" fillId="0" borderId="6" xfId="1" applyNumberFormat="1" applyFont="1" applyFill="1" applyBorder="1" applyAlignment="1">
      <alignment vertical="center"/>
    </xf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0" fontId="10" fillId="0" borderId="0" xfId="0" applyFont="1"/>
    <xf numFmtId="0" fontId="10" fillId="0" borderId="0" xfId="0" applyFont="1" applyFill="1" applyBorder="1"/>
    <xf numFmtId="0" fontId="10" fillId="0" borderId="0" xfId="0" applyFont="1" applyBorder="1"/>
    <xf numFmtId="0" fontId="10" fillId="0" borderId="0" xfId="0" applyFont="1" applyFill="1" applyBorder="1" applyAlignment="1">
      <alignment vertical="center"/>
    </xf>
    <xf numFmtId="2" fontId="10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vertical="center"/>
    </xf>
    <xf numFmtId="164" fontId="5" fillId="2" borderId="6" xfId="1" applyNumberFormat="1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6" xfId="0" applyFont="1" applyFill="1" applyBorder="1" applyAlignment="1">
      <alignment vertical="center" wrapText="1"/>
    </xf>
    <xf numFmtId="0" fontId="11" fillId="3" borderId="8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vertical="center"/>
    </xf>
    <xf numFmtId="164" fontId="8" fillId="3" borderId="7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2" fontId="12" fillId="3" borderId="1" xfId="1" applyNumberFormat="1" applyFont="1" applyFill="1" applyBorder="1" applyAlignment="1">
      <alignment horizontal="center" vertical="center"/>
    </xf>
    <xf numFmtId="0" fontId="13" fillId="0" borderId="0" xfId="0" applyFont="1" applyFill="1"/>
    <xf numFmtId="0" fontId="14" fillId="0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164" fontId="12" fillId="3" borderId="2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4" fontId="5" fillId="0" borderId="5" xfId="1" applyNumberFormat="1" applyFont="1" applyFill="1" applyBorder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4" fontId="6" fillId="0" borderId="11" xfId="1" applyNumberFormat="1" applyFont="1" applyBorder="1" applyAlignment="1">
      <alignment horizontal="center" vertical="center"/>
    </xf>
    <xf numFmtId="164" fontId="16" fillId="4" borderId="11" xfId="1" applyNumberFormat="1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/>
    </xf>
    <xf numFmtId="0" fontId="16" fillId="4" borderId="11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right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Alignment="1">
      <alignment horizontal="left" vertical="center"/>
    </xf>
    <xf numFmtId="164" fontId="15" fillId="2" borderId="0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164" fontId="12" fillId="3" borderId="2" xfId="1" applyNumberFormat="1" applyFont="1" applyFill="1" applyBorder="1" applyAlignment="1">
      <alignment horizontal="center" vertical="center" wrapText="1"/>
    </xf>
    <xf numFmtId="164" fontId="12" fillId="3" borderId="3" xfId="1" applyNumberFormat="1" applyFont="1" applyFill="1" applyBorder="1" applyAlignment="1">
      <alignment horizontal="center" vertical="center" wrapText="1"/>
    </xf>
    <xf numFmtId="164" fontId="12" fillId="3" borderId="2" xfId="1" applyNumberFormat="1" applyFont="1" applyFill="1" applyBorder="1" applyAlignment="1">
      <alignment horizontal="center" vertical="center"/>
    </xf>
    <xf numFmtId="164" fontId="12" fillId="3" borderId="3" xfId="1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0" fontId="16" fillId="4" borderId="12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164" fontId="12" fillId="3" borderId="1" xfId="1" applyNumberFormat="1" applyFont="1" applyFill="1" applyBorder="1" applyAlignment="1">
      <alignment horizontal="center" vertical="center"/>
    </xf>
    <xf numFmtId="164" fontId="12" fillId="3" borderId="4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12" fillId="3" borderId="11" xfId="1" applyNumberFormat="1" applyFont="1" applyFill="1" applyBorder="1" applyAlignment="1">
      <alignment horizontal="center" vertical="center"/>
    </xf>
    <xf numFmtId="164" fontId="15" fillId="0" borderId="0" xfId="1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164" fontId="12" fillId="0" borderId="2" xfId="1" applyNumberFormat="1" applyFont="1" applyFill="1" applyBorder="1" applyAlignment="1">
      <alignment horizontal="center" vertical="center" wrapText="1"/>
    </xf>
    <xf numFmtId="164" fontId="12" fillId="0" borderId="3" xfId="1" applyNumberFormat="1" applyFont="1" applyFill="1" applyBorder="1" applyAlignment="1">
      <alignment horizontal="center" vertical="center" wrapText="1"/>
    </xf>
    <xf numFmtId="164" fontId="12" fillId="0" borderId="2" xfId="1" applyNumberFormat="1" applyFont="1" applyFill="1" applyBorder="1" applyAlignment="1">
      <alignment horizontal="center" vertical="center"/>
    </xf>
    <xf numFmtId="164" fontId="12" fillId="0" borderId="3" xfId="1" applyNumberFormat="1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2" fontId="12" fillId="0" borderId="1" xfId="1" applyNumberFormat="1" applyFont="1" applyFill="1" applyBorder="1" applyAlignment="1">
      <alignment horizontal="center" vertical="center"/>
    </xf>
    <xf numFmtId="164" fontId="12" fillId="0" borderId="1" xfId="1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 wrapText="1"/>
    </xf>
    <xf numFmtId="0" fontId="14" fillId="0" borderId="5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vertical="center"/>
    </xf>
    <xf numFmtId="164" fontId="12" fillId="0" borderId="7" xfId="1" applyNumberFormat="1" applyFont="1" applyFill="1" applyBorder="1" applyAlignment="1">
      <alignment horizontal="center" vertical="center"/>
    </xf>
    <xf numFmtId="164" fontId="17" fillId="0" borderId="7" xfId="1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4" fillId="0" borderId="0" xfId="0" applyFont="1" applyFill="1"/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/>
    <xf numFmtId="0" fontId="10" fillId="0" borderId="0" xfId="0" applyFont="1" applyFill="1" applyAlignment="1">
      <alignment horizontal="right"/>
    </xf>
    <xf numFmtId="0" fontId="3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left"/>
    </xf>
    <xf numFmtId="0" fontId="9" fillId="0" borderId="0" xfId="0" applyFont="1" applyFill="1" applyBorder="1" applyAlignment="1">
      <alignment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2" fontId="10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2" fontId="2" fillId="0" borderId="0" xfId="0" applyNumberFormat="1" applyFont="1" applyFill="1" applyAlignment="1">
      <alignment vertical="center"/>
    </xf>
    <xf numFmtId="2" fontId="4" fillId="0" borderId="0" xfId="0" applyNumberFormat="1" applyFont="1" applyFill="1"/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vertical="center"/>
    </xf>
    <xf numFmtId="164" fontId="5" fillId="5" borderId="6" xfId="1" applyNumberFormat="1" applyFont="1" applyFill="1" applyBorder="1" applyAlignment="1">
      <alignment vertical="center"/>
    </xf>
    <xf numFmtId="0" fontId="14" fillId="5" borderId="6" xfId="0" applyFont="1" applyFill="1" applyBorder="1" applyAlignment="1">
      <alignment vertical="center" wrapText="1"/>
    </xf>
    <xf numFmtId="0" fontId="6" fillId="5" borderId="0" xfId="0" applyFont="1" applyFill="1" applyAlignment="1">
      <alignment vertical="center"/>
    </xf>
    <xf numFmtId="0" fontId="5" fillId="5" borderId="6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90376</xdr:colOff>
      <xdr:row>0</xdr:row>
      <xdr:rowOff>0</xdr:rowOff>
    </xdr:from>
    <xdr:to>
      <xdr:col>1</xdr:col>
      <xdr:colOff>414043</xdr:colOff>
      <xdr:row>1</xdr:row>
      <xdr:rowOff>155058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376" y="0"/>
          <a:ext cx="1043580" cy="4984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124307</xdr:colOff>
      <xdr:row>1</xdr:row>
      <xdr:rowOff>155058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8707" cy="4979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7"/>
  <sheetViews>
    <sheetView tabSelected="1" topLeftCell="A21" zoomScale="86" zoomScaleNormal="86" workbookViewId="0">
      <selection activeCell="A33" sqref="A33:XFD33"/>
    </sheetView>
  </sheetViews>
  <sheetFormatPr defaultColWidth="9.140625" defaultRowHeight="12.75" x14ac:dyDescent="0.2"/>
  <cols>
    <col min="1" max="1" width="10.85546875" style="92" customWidth="1"/>
    <col min="2" max="2" width="43.5703125" style="92" customWidth="1"/>
    <col min="3" max="4" width="10.5703125" style="106" hidden="1" customWidth="1"/>
    <col min="5" max="15" width="10.5703125" style="92" hidden="1" customWidth="1"/>
    <col min="16" max="16" width="3.85546875" style="92" hidden="1" customWidth="1"/>
    <col min="17" max="17" width="18.42578125" style="92" customWidth="1"/>
    <col min="18" max="18" width="14.5703125" style="92" customWidth="1"/>
    <col min="19" max="19" width="10.5703125" style="92" hidden="1" customWidth="1"/>
    <col min="20" max="20" width="3.7109375" style="92" hidden="1" customWidth="1"/>
    <col min="21" max="21" width="24.28515625" style="92" customWidth="1"/>
    <col min="22" max="22" width="18.42578125" style="92" customWidth="1"/>
    <col min="23" max="23" width="92.7109375" style="92" customWidth="1"/>
    <col min="24" max="16384" width="9.140625" style="92"/>
  </cols>
  <sheetData>
    <row r="1" spans="1:24" s="3" customFormat="1" ht="27" customHeight="1" x14ac:dyDescent="0.2">
      <c r="A1" s="73" t="s">
        <v>96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</row>
    <row r="2" spans="1:24" s="3" customFormat="1" ht="15" customHeight="1" x14ac:dyDescent="0.2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</row>
    <row r="3" spans="1:24" s="27" customFormat="1" ht="18.75" x14ac:dyDescent="0.25">
      <c r="A3" s="74" t="s">
        <v>0</v>
      </c>
      <c r="B3" s="74" t="s">
        <v>1</v>
      </c>
      <c r="C3" s="75" t="s">
        <v>2</v>
      </c>
      <c r="D3" s="76"/>
      <c r="E3" s="77" t="s">
        <v>3</v>
      </c>
      <c r="F3" s="78"/>
      <c r="G3" s="77" t="s">
        <v>4</v>
      </c>
      <c r="H3" s="78"/>
      <c r="I3" s="77" t="s">
        <v>18</v>
      </c>
      <c r="J3" s="78"/>
      <c r="K3" s="77" t="s">
        <v>19</v>
      </c>
      <c r="L3" s="78"/>
      <c r="M3" s="75" t="s">
        <v>20</v>
      </c>
      <c r="N3" s="76"/>
      <c r="O3" s="75" t="s">
        <v>5</v>
      </c>
      <c r="P3" s="76"/>
      <c r="Q3" s="77" t="s">
        <v>6</v>
      </c>
      <c r="R3" s="78"/>
      <c r="S3" s="77" t="s">
        <v>7</v>
      </c>
      <c r="T3" s="78"/>
      <c r="U3" s="77" t="s">
        <v>8</v>
      </c>
      <c r="V3" s="78"/>
      <c r="W3" s="74" t="s">
        <v>48</v>
      </c>
    </row>
    <row r="4" spans="1:24" s="27" customFormat="1" ht="34.5" customHeight="1" x14ac:dyDescent="0.25">
      <c r="A4" s="79"/>
      <c r="B4" s="79"/>
      <c r="C4" s="80" t="s">
        <v>9</v>
      </c>
      <c r="D4" s="80" t="s">
        <v>17</v>
      </c>
      <c r="E4" s="80" t="s">
        <v>9</v>
      </c>
      <c r="F4" s="80" t="s">
        <v>17</v>
      </c>
      <c r="G4" s="80" t="s">
        <v>9</v>
      </c>
      <c r="H4" s="80" t="s">
        <v>17</v>
      </c>
      <c r="I4" s="80" t="s">
        <v>9</v>
      </c>
      <c r="J4" s="80" t="s">
        <v>17</v>
      </c>
      <c r="K4" s="80" t="s">
        <v>9</v>
      </c>
      <c r="L4" s="80" t="s">
        <v>17</v>
      </c>
      <c r="M4" s="80" t="s">
        <v>9</v>
      </c>
      <c r="N4" s="80" t="s">
        <v>17</v>
      </c>
      <c r="O4" s="80" t="s">
        <v>9</v>
      </c>
      <c r="P4" s="80" t="s">
        <v>17</v>
      </c>
      <c r="Q4" s="80" t="s">
        <v>9</v>
      </c>
      <c r="R4" s="80" t="s">
        <v>17</v>
      </c>
      <c r="S4" s="80" t="s">
        <v>9</v>
      </c>
      <c r="T4" s="80" t="s">
        <v>17</v>
      </c>
      <c r="U4" s="81" t="s">
        <v>9</v>
      </c>
      <c r="V4" s="81" t="s">
        <v>10</v>
      </c>
      <c r="W4" s="79"/>
    </row>
    <row r="5" spans="1:24" s="27" customFormat="1" ht="18" hidden="1" x14ac:dyDescent="0.3">
      <c r="A5" s="82">
        <v>1</v>
      </c>
      <c r="B5" s="83" t="s">
        <v>25</v>
      </c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>
        <f>C5+E5+G5+I5+K5+M5+O5+Q5+S5</f>
        <v>0</v>
      </c>
      <c r="V5" s="44">
        <f>D5+F5+H5+J5+L5+N5+P5+R5+T5</f>
        <v>0</v>
      </c>
      <c r="W5" s="84"/>
    </row>
    <row r="6" spans="1:24" s="27" customFormat="1" ht="18" hidden="1" x14ac:dyDescent="0.3">
      <c r="A6" s="85">
        <v>2</v>
      </c>
      <c r="B6" s="26" t="s">
        <v>42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>
        <f>C6+E6+G6+I6+K6+M6+O6+Q6+S6</f>
        <v>0</v>
      </c>
      <c r="V6" s="7">
        <f>D6+F6+H6+J6+L6+N6+P6+R6+T6</f>
        <v>0</v>
      </c>
      <c r="W6" s="35"/>
    </row>
    <row r="7" spans="1:24" s="111" customFormat="1" ht="39.75" customHeight="1" x14ac:dyDescent="0.3">
      <c r="A7" s="107">
        <v>1</v>
      </c>
      <c r="B7" s="108" t="s">
        <v>34</v>
      </c>
      <c r="C7" s="109"/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09"/>
      <c r="P7" s="109"/>
      <c r="Q7" s="109">
        <v>1600</v>
      </c>
      <c r="R7" s="109"/>
      <c r="S7" s="109"/>
      <c r="T7" s="109"/>
      <c r="U7" s="109">
        <f>C7+E7+G7+I7+K7+M7+O7+Q7+S7</f>
        <v>1600</v>
      </c>
      <c r="V7" s="109">
        <f t="shared" ref="U7:V29" si="0">D7+F7+H7+J7+L7+N7+P7+R7+T7</f>
        <v>0</v>
      </c>
      <c r="W7" s="110" t="s">
        <v>86</v>
      </c>
    </row>
    <row r="8" spans="1:24" s="111" customFormat="1" ht="39.75" customHeight="1" x14ac:dyDescent="0.3">
      <c r="A8" s="107">
        <v>2</v>
      </c>
      <c r="B8" s="108" t="s">
        <v>11</v>
      </c>
      <c r="C8" s="109"/>
      <c r="D8" s="109"/>
      <c r="E8" s="109"/>
      <c r="F8" s="109"/>
      <c r="G8" s="109"/>
      <c r="H8" s="109"/>
      <c r="I8" s="109"/>
      <c r="J8" s="109"/>
      <c r="K8" s="109"/>
      <c r="L8" s="109"/>
      <c r="M8" s="109"/>
      <c r="N8" s="109"/>
      <c r="O8" s="109"/>
      <c r="P8" s="109"/>
      <c r="Q8" s="109">
        <v>1000000</v>
      </c>
      <c r="R8" s="109"/>
      <c r="S8" s="109"/>
      <c r="T8" s="109"/>
      <c r="U8" s="109">
        <f t="shared" si="0"/>
        <v>1000000</v>
      </c>
      <c r="V8" s="109">
        <f t="shared" si="0"/>
        <v>0</v>
      </c>
      <c r="W8" s="110" t="s">
        <v>93</v>
      </c>
    </row>
    <row r="9" spans="1:24" s="111" customFormat="1" ht="39.75" customHeight="1" x14ac:dyDescent="0.3">
      <c r="A9" s="112">
        <v>3</v>
      </c>
      <c r="B9" s="108" t="s">
        <v>39</v>
      </c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09"/>
      <c r="N9" s="109"/>
      <c r="O9" s="109"/>
      <c r="P9" s="109"/>
      <c r="Q9" s="109">
        <v>900000</v>
      </c>
      <c r="R9" s="109"/>
      <c r="S9" s="109"/>
      <c r="T9" s="109"/>
      <c r="U9" s="109">
        <f>C9+E9+G9+I9+K9+M9+O9+Q9+S9</f>
        <v>900000</v>
      </c>
      <c r="V9" s="109">
        <f t="shared" si="0"/>
        <v>0</v>
      </c>
      <c r="W9" s="110" t="s">
        <v>95</v>
      </c>
    </row>
    <row r="10" spans="1:24" s="111" customFormat="1" ht="39.75" customHeight="1" x14ac:dyDescent="0.3">
      <c r="A10" s="112">
        <v>4</v>
      </c>
      <c r="B10" s="108" t="s">
        <v>81</v>
      </c>
      <c r="C10" s="109"/>
      <c r="D10" s="109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P10" s="109"/>
      <c r="Q10" s="109">
        <v>30000</v>
      </c>
      <c r="R10" s="109"/>
      <c r="S10" s="109"/>
      <c r="T10" s="109"/>
      <c r="U10" s="109">
        <f t="shared" ref="U10" si="1">C10+E10+G10+I10+K10+M10+O10+Q10+S10</f>
        <v>30000</v>
      </c>
      <c r="V10" s="109">
        <f t="shared" ref="V10" si="2">D10+F10+H10+J10+L10+N10+P10+R10+T10</f>
        <v>0</v>
      </c>
      <c r="W10" s="110" t="s">
        <v>86</v>
      </c>
    </row>
    <row r="11" spans="1:24" s="27" customFormat="1" ht="33" hidden="1" customHeight="1" x14ac:dyDescent="0.3">
      <c r="A11" s="82">
        <v>7</v>
      </c>
      <c r="B11" s="26" t="s">
        <v>40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>
        <f t="shared" si="0"/>
        <v>0</v>
      </c>
      <c r="V11" s="7">
        <f t="shared" si="0"/>
        <v>0</v>
      </c>
    </row>
    <row r="12" spans="1:24" s="27" customFormat="1" ht="43.5" hidden="1" customHeight="1" x14ac:dyDescent="0.3">
      <c r="A12" s="85">
        <v>5</v>
      </c>
      <c r="B12" s="26" t="s">
        <v>41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>
        <f>C12+E12+G12+I12+K12+M12+O12+Q12+S12</f>
        <v>0</v>
      </c>
      <c r="V12" s="7">
        <f t="shared" si="0"/>
        <v>0</v>
      </c>
      <c r="W12" s="36" t="s">
        <v>89</v>
      </c>
    </row>
    <row r="13" spans="1:24" s="27" customFormat="1" ht="33" hidden="1" customHeight="1" x14ac:dyDescent="0.3">
      <c r="A13" s="86">
        <v>9</v>
      </c>
      <c r="B13" s="26" t="s">
        <v>26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>
        <f t="shared" si="0"/>
        <v>0</v>
      </c>
      <c r="V13" s="7">
        <f t="shared" si="0"/>
        <v>0</v>
      </c>
      <c r="W13" s="35"/>
    </row>
    <row r="14" spans="1:24" s="27" customFormat="1" ht="43.5" hidden="1" customHeight="1" x14ac:dyDescent="0.3">
      <c r="A14" s="82">
        <v>6</v>
      </c>
      <c r="B14" s="26" t="s">
        <v>27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>
        <f t="shared" si="0"/>
        <v>0</v>
      </c>
      <c r="V14" s="7">
        <f t="shared" si="0"/>
        <v>0</v>
      </c>
      <c r="W14" s="36" t="s">
        <v>88</v>
      </c>
    </row>
    <row r="15" spans="1:24" s="27" customFormat="1" ht="33" hidden="1" customHeight="1" x14ac:dyDescent="0.3">
      <c r="A15" s="85">
        <v>11</v>
      </c>
      <c r="B15" s="26" t="s">
        <v>28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>
        <f t="shared" si="0"/>
        <v>0</v>
      </c>
      <c r="V15" s="7">
        <f t="shared" si="0"/>
        <v>0</v>
      </c>
      <c r="W15" s="35"/>
    </row>
    <row r="16" spans="1:24" s="27" customFormat="1" ht="33" hidden="1" customHeight="1" x14ac:dyDescent="0.3">
      <c r="A16" s="86">
        <v>12</v>
      </c>
      <c r="B16" s="26" t="s">
        <v>79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>
        <f t="shared" si="0"/>
        <v>0</v>
      </c>
      <c r="V16" s="7">
        <f t="shared" si="0"/>
        <v>0</v>
      </c>
      <c r="W16" s="36"/>
    </row>
    <row r="17" spans="1:23" s="27" customFormat="1" ht="33" hidden="1" customHeight="1" x14ac:dyDescent="0.3">
      <c r="A17" s="82">
        <v>13</v>
      </c>
      <c r="B17" s="28" t="s">
        <v>46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>
        <f t="shared" si="0"/>
        <v>0</v>
      </c>
      <c r="V17" s="7">
        <f t="shared" si="0"/>
        <v>0</v>
      </c>
      <c r="W17" s="36"/>
    </row>
    <row r="18" spans="1:23" s="27" customFormat="1" ht="33" hidden="1" customHeight="1" x14ac:dyDescent="0.3">
      <c r="A18" s="85">
        <v>14</v>
      </c>
      <c r="B18" s="26" t="s">
        <v>36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>
        <f t="shared" si="0"/>
        <v>0</v>
      </c>
      <c r="V18" s="7">
        <f t="shared" si="0"/>
        <v>0</v>
      </c>
      <c r="W18" s="35"/>
    </row>
    <row r="19" spans="1:23" s="27" customFormat="1" ht="33" hidden="1" customHeight="1" x14ac:dyDescent="0.3">
      <c r="A19" s="86">
        <v>15</v>
      </c>
      <c r="B19" s="26" t="s">
        <v>29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>
        <f t="shared" si="0"/>
        <v>0</v>
      </c>
      <c r="V19" s="7">
        <f t="shared" si="0"/>
        <v>0</v>
      </c>
      <c r="W19" s="35"/>
    </row>
    <row r="20" spans="1:23" s="27" customFormat="1" ht="33" hidden="1" customHeight="1" x14ac:dyDescent="0.3">
      <c r="A20" s="82">
        <v>16</v>
      </c>
      <c r="B20" s="26" t="s">
        <v>45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>
        <f t="shared" si="0"/>
        <v>0</v>
      </c>
      <c r="V20" s="7">
        <f t="shared" si="0"/>
        <v>0</v>
      </c>
      <c r="W20" s="35"/>
    </row>
    <row r="21" spans="1:23" s="111" customFormat="1" ht="39.75" customHeight="1" x14ac:dyDescent="0.3">
      <c r="A21" s="112">
        <v>5</v>
      </c>
      <c r="B21" s="108" t="s">
        <v>82</v>
      </c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>
        <v>50000</v>
      </c>
      <c r="R21" s="109"/>
      <c r="S21" s="109"/>
      <c r="T21" s="109"/>
      <c r="U21" s="109">
        <f t="shared" si="0"/>
        <v>50000</v>
      </c>
      <c r="V21" s="109">
        <f t="shared" si="0"/>
        <v>0</v>
      </c>
      <c r="W21" s="110" t="s">
        <v>94</v>
      </c>
    </row>
    <row r="22" spans="1:23" s="111" customFormat="1" ht="39.75" customHeight="1" x14ac:dyDescent="0.3">
      <c r="A22" s="112">
        <v>6</v>
      </c>
      <c r="B22" s="108" t="s">
        <v>21</v>
      </c>
      <c r="C22" s="109"/>
      <c r="D22" s="109"/>
      <c r="E22" s="109"/>
      <c r="F22" s="109"/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>
        <v>100000</v>
      </c>
      <c r="R22" s="109"/>
      <c r="S22" s="109"/>
      <c r="T22" s="109"/>
      <c r="U22" s="109">
        <f t="shared" si="0"/>
        <v>100000</v>
      </c>
      <c r="V22" s="109">
        <f t="shared" si="0"/>
        <v>0</v>
      </c>
      <c r="W22" s="110" t="s">
        <v>85</v>
      </c>
    </row>
    <row r="23" spans="1:23" s="27" customFormat="1" ht="33" hidden="1" customHeight="1" x14ac:dyDescent="0.3">
      <c r="A23" s="82">
        <v>19</v>
      </c>
      <c r="B23" s="26" t="s">
        <v>22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>
        <f t="shared" si="0"/>
        <v>0</v>
      </c>
      <c r="V23" s="7">
        <f>D23+F23+H23+J23+L23+N23+P23+R23+T23</f>
        <v>0</v>
      </c>
      <c r="W23" s="35"/>
    </row>
    <row r="24" spans="1:23" s="111" customFormat="1" ht="39.75" customHeight="1" x14ac:dyDescent="0.3">
      <c r="A24" s="112">
        <v>7</v>
      </c>
      <c r="B24" s="108" t="s">
        <v>37</v>
      </c>
      <c r="C24" s="109"/>
      <c r="D24" s="109"/>
      <c r="E24" s="109"/>
      <c r="F24" s="109"/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109">
        <v>1159000</v>
      </c>
      <c r="R24" s="109"/>
      <c r="S24" s="109"/>
      <c r="T24" s="109"/>
      <c r="U24" s="109">
        <f t="shared" si="0"/>
        <v>1159000</v>
      </c>
      <c r="V24" s="109">
        <f t="shared" si="0"/>
        <v>0</v>
      </c>
      <c r="W24" s="110" t="s">
        <v>97</v>
      </c>
    </row>
    <row r="25" spans="1:23" s="27" customFormat="1" ht="33" hidden="1" customHeight="1" x14ac:dyDescent="0.3">
      <c r="A25" s="86">
        <v>21</v>
      </c>
      <c r="B25" s="26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>
        <f t="shared" si="0"/>
        <v>0</v>
      </c>
      <c r="V25" s="7">
        <f t="shared" si="0"/>
        <v>0</v>
      </c>
      <c r="W25" s="37"/>
    </row>
    <row r="26" spans="1:23" s="27" customFormat="1" ht="33" hidden="1" customHeight="1" x14ac:dyDescent="0.3">
      <c r="A26" s="82">
        <v>22</v>
      </c>
      <c r="B26" s="26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>
        <f t="shared" si="0"/>
        <v>0</v>
      </c>
      <c r="V26" s="7">
        <f t="shared" si="0"/>
        <v>0</v>
      </c>
      <c r="W26" s="35" t="s">
        <v>87</v>
      </c>
    </row>
    <row r="27" spans="1:23" s="27" customFormat="1" ht="33" hidden="1" customHeight="1" x14ac:dyDescent="0.3">
      <c r="A27" s="85">
        <v>23</v>
      </c>
      <c r="B27" s="26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>
        <f t="shared" si="0"/>
        <v>0</v>
      </c>
      <c r="V27" s="7">
        <f t="shared" si="0"/>
        <v>0</v>
      </c>
      <c r="W27" s="35"/>
    </row>
    <row r="28" spans="1:23" s="27" customFormat="1" ht="33" hidden="1" customHeight="1" x14ac:dyDescent="0.3">
      <c r="A28" s="86">
        <v>24</v>
      </c>
      <c r="B28" s="26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>
        <f t="shared" si="0"/>
        <v>0</v>
      </c>
      <c r="V28" s="7">
        <f t="shared" si="0"/>
        <v>0</v>
      </c>
      <c r="W28" s="35"/>
    </row>
    <row r="29" spans="1:23" s="27" customFormat="1" ht="33" hidden="1" customHeight="1" x14ac:dyDescent="0.3">
      <c r="A29" s="82">
        <v>25</v>
      </c>
      <c r="B29" s="26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>
        <f t="shared" si="0"/>
        <v>0</v>
      </c>
      <c r="V29" s="7">
        <f t="shared" si="0"/>
        <v>0</v>
      </c>
      <c r="W29" s="35"/>
    </row>
    <row r="30" spans="1:23" s="27" customFormat="1" ht="33" hidden="1" customHeight="1" x14ac:dyDescent="0.3">
      <c r="A30" s="85">
        <v>26</v>
      </c>
      <c r="B30" s="26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>
        <f t="shared" ref="U30:V36" si="3">C30+E30+G30+I30+K30+M30+O30+Q30+S30</f>
        <v>0</v>
      </c>
      <c r="V30" s="7">
        <f t="shared" si="3"/>
        <v>0</v>
      </c>
      <c r="W30" s="35"/>
    </row>
    <row r="31" spans="1:23" s="27" customFormat="1" ht="33" hidden="1" customHeight="1" x14ac:dyDescent="0.3">
      <c r="A31" s="86">
        <v>27</v>
      </c>
      <c r="B31" s="26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>
        <f t="shared" si="3"/>
        <v>0</v>
      </c>
      <c r="V31" s="7">
        <f t="shared" si="3"/>
        <v>0</v>
      </c>
      <c r="W31" s="35"/>
    </row>
    <row r="32" spans="1:23" s="111" customFormat="1" ht="39.75" customHeight="1" x14ac:dyDescent="0.3">
      <c r="A32" s="112">
        <v>8</v>
      </c>
      <c r="B32" s="108" t="s">
        <v>61</v>
      </c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>
        <v>702000</v>
      </c>
      <c r="R32" s="109"/>
      <c r="S32" s="109"/>
      <c r="T32" s="109"/>
      <c r="U32" s="109">
        <f>C32+E32+G32+I32+K32+M32+O32+Q32+S32</f>
        <v>702000</v>
      </c>
      <c r="V32" s="109">
        <f t="shared" si="3"/>
        <v>0</v>
      </c>
      <c r="W32" s="110" t="s">
        <v>98</v>
      </c>
    </row>
    <row r="33" spans="1:23" s="111" customFormat="1" ht="39.75" customHeight="1" x14ac:dyDescent="0.3">
      <c r="A33" s="112">
        <v>9</v>
      </c>
      <c r="B33" s="108" t="s">
        <v>55</v>
      </c>
      <c r="C33" s="109"/>
      <c r="D33" s="109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>
        <v>200000</v>
      </c>
      <c r="R33" s="109"/>
      <c r="S33" s="109"/>
      <c r="T33" s="109"/>
      <c r="U33" s="109">
        <f>C33+E33+G33+I33+K33+M33+O33+Q33+S33</f>
        <v>200000</v>
      </c>
      <c r="V33" s="109">
        <f t="shared" si="3"/>
        <v>0</v>
      </c>
      <c r="W33" s="110" t="s">
        <v>99</v>
      </c>
    </row>
    <row r="34" spans="1:23" s="27" customFormat="1" ht="18" hidden="1" x14ac:dyDescent="0.3">
      <c r="A34" s="86">
        <v>11</v>
      </c>
      <c r="B34" s="26" t="s">
        <v>31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>
        <f t="shared" si="3"/>
        <v>0</v>
      </c>
      <c r="V34" s="7">
        <f t="shared" si="3"/>
        <v>0</v>
      </c>
      <c r="W34" s="35"/>
    </row>
    <row r="35" spans="1:23" s="27" customFormat="1" ht="18" hidden="1" x14ac:dyDescent="0.3">
      <c r="A35" s="82">
        <v>12</v>
      </c>
      <c r="B35" s="26" t="s">
        <v>56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>
        <f t="shared" ref="U35" si="4">C35+E35+G35+I35+K35+M35+O35+Q35+S35</f>
        <v>0</v>
      </c>
      <c r="V35" s="7">
        <f t="shared" ref="V35" si="5">D35+F35+H35+J35+L35+N35+P35+R35+T35</f>
        <v>0</v>
      </c>
      <c r="W35" s="35"/>
    </row>
    <row r="36" spans="1:23" s="27" customFormat="1" ht="18" hidden="1" x14ac:dyDescent="0.3">
      <c r="A36" s="85">
        <v>13</v>
      </c>
      <c r="B36" s="26" t="s">
        <v>33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>
        <f t="shared" si="3"/>
        <v>0</v>
      </c>
      <c r="V36" s="7">
        <f t="shared" si="3"/>
        <v>0</v>
      </c>
      <c r="W36" s="35"/>
    </row>
    <row r="37" spans="1:23" s="91" customFormat="1" ht="62.25" customHeight="1" thickBot="1" x14ac:dyDescent="0.35">
      <c r="A37" s="87"/>
      <c r="B37" s="88" t="s">
        <v>13</v>
      </c>
      <c r="C37" s="89">
        <f t="shared" ref="C37:V37" si="6">SUM(C5:C36)</f>
        <v>0</v>
      </c>
      <c r="D37" s="89">
        <f t="shared" si="6"/>
        <v>0</v>
      </c>
      <c r="E37" s="89">
        <f t="shared" si="6"/>
        <v>0</v>
      </c>
      <c r="F37" s="89">
        <f t="shared" si="6"/>
        <v>0</v>
      </c>
      <c r="G37" s="89">
        <f t="shared" si="6"/>
        <v>0</v>
      </c>
      <c r="H37" s="89">
        <f t="shared" si="6"/>
        <v>0</v>
      </c>
      <c r="I37" s="89">
        <f t="shared" si="6"/>
        <v>0</v>
      </c>
      <c r="J37" s="89">
        <f t="shared" si="6"/>
        <v>0</v>
      </c>
      <c r="K37" s="89">
        <f t="shared" si="6"/>
        <v>0</v>
      </c>
      <c r="L37" s="89">
        <f t="shared" si="6"/>
        <v>0</v>
      </c>
      <c r="M37" s="89">
        <f t="shared" si="6"/>
        <v>0</v>
      </c>
      <c r="N37" s="89">
        <f t="shared" si="6"/>
        <v>0</v>
      </c>
      <c r="O37" s="89">
        <f t="shared" si="6"/>
        <v>0</v>
      </c>
      <c r="P37" s="89">
        <f t="shared" si="6"/>
        <v>0</v>
      </c>
      <c r="Q37" s="90">
        <f>SUM(Q5:Q36)</f>
        <v>4142600</v>
      </c>
      <c r="R37" s="90">
        <f t="shared" si="6"/>
        <v>0</v>
      </c>
      <c r="S37" s="90">
        <f t="shared" si="6"/>
        <v>0</v>
      </c>
      <c r="T37" s="90">
        <f t="shared" si="6"/>
        <v>0</v>
      </c>
      <c r="U37" s="90">
        <f>SUBTOTAL(9,U5:U36)</f>
        <v>4142600</v>
      </c>
      <c r="V37" s="89">
        <f t="shared" si="6"/>
        <v>0</v>
      </c>
      <c r="W37" s="88"/>
    </row>
    <row r="38" spans="1:23" ht="13.9" thickTop="1" x14ac:dyDescent="0.25">
      <c r="C38" s="92"/>
      <c r="D38" s="92"/>
    </row>
    <row r="39" spans="1:23" s="93" customFormat="1" ht="15.6" x14ac:dyDescent="0.3">
      <c r="A39" s="93" t="s">
        <v>14</v>
      </c>
      <c r="R39" s="93" t="s">
        <v>15</v>
      </c>
      <c r="V39" s="94"/>
      <c r="W39" s="95" t="s">
        <v>90</v>
      </c>
    </row>
    <row r="40" spans="1:23" s="96" customFormat="1" ht="15.75" customHeight="1" x14ac:dyDescent="0.3">
      <c r="U40" s="12"/>
      <c r="V40" s="97"/>
      <c r="W40" s="97"/>
    </row>
    <row r="41" spans="1:23" s="96" customFormat="1" ht="15.75" customHeight="1" x14ac:dyDescent="0.3">
      <c r="U41" s="8"/>
      <c r="V41" s="97"/>
      <c r="W41" s="97"/>
    </row>
    <row r="42" spans="1:23" s="96" customFormat="1" ht="15.75" customHeight="1" x14ac:dyDescent="0.3">
      <c r="C42" s="98"/>
      <c r="D42" s="12"/>
      <c r="E42" s="12"/>
      <c r="G42" s="99"/>
      <c r="H42" s="99"/>
      <c r="I42" s="99"/>
      <c r="T42" s="12"/>
      <c r="U42" s="12"/>
      <c r="V42" s="54"/>
      <c r="W42" s="97"/>
    </row>
    <row r="43" spans="1:23" s="93" customFormat="1" ht="15.6" x14ac:dyDescent="0.3">
      <c r="A43" s="93" t="s">
        <v>49</v>
      </c>
      <c r="B43" s="93" t="s">
        <v>83</v>
      </c>
      <c r="C43" s="98"/>
      <c r="D43" s="100"/>
      <c r="E43" s="100"/>
      <c r="G43" s="101"/>
      <c r="H43" s="101"/>
      <c r="I43" s="101"/>
      <c r="Q43" s="93" t="s">
        <v>49</v>
      </c>
      <c r="R43" s="101" t="s">
        <v>58</v>
      </c>
      <c r="S43" s="101"/>
      <c r="T43" s="101"/>
      <c r="U43" s="101"/>
      <c r="V43" s="55" t="s">
        <v>49</v>
      </c>
      <c r="W43" s="102" t="s">
        <v>91</v>
      </c>
    </row>
    <row r="44" spans="1:23" s="93" customFormat="1" ht="15.6" x14ac:dyDescent="0.3">
      <c r="A44" s="93" t="s">
        <v>50</v>
      </c>
      <c r="B44" s="93" t="s">
        <v>84</v>
      </c>
      <c r="C44" s="103"/>
      <c r="D44" s="103"/>
      <c r="G44" s="101"/>
      <c r="H44" s="101"/>
      <c r="I44" s="101"/>
      <c r="Q44" s="93" t="s">
        <v>50</v>
      </c>
      <c r="R44" s="101" t="s">
        <v>51</v>
      </c>
      <c r="S44" s="101"/>
      <c r="T44" s="101"/>
      <c r="U44" s="101"/>
      <c r="V44" s="55" t="s">
        <v>50</v>
      </c>
      <c r="W44" s="102" t="s">
        <v>92</v>
      </c>
    </row>
    <row r="45" spans="1:23" s="93" customFormat="1" ht="15.6" x14ac:dyDescent="0.3">
      <c r="A45" s="93" t="s">
        <v>52</v>
      </c>
      <c r="B45" s="93" t="s">
        <v>53</v>
      </c>
      <c r="C45" s="103"/>
      <c r="D45" s="103"/>
      <c r="Q45" s="93" t="s">
        <v>52</v>
      </c>
      <c r="R45" s="101" t="s">
        <v>53</v>
      </c>
      <c r="S45" s="101"/>
      <c r="T45" s="101"/>
      <c r="U45" s="101"/>
      <c r="V45" s="14"/>
    </row>
    <row r="46" spans="1:23" s="104" customFormat="1" ht="15.6" x14ac:dyDescent="0.3">
      <c r="C46" s="105"/>
      <c r="D46" s="105"/>
      <c r="R46" s="17"/>
      <c r="S46" s="17"/>
      <c r="T46" s="17"/>
      <c r="U46" s="17"/>
      <c r="V46" s="17"/>
    </row>
    <row r="47" spans="1:23" ht="13.15" x14ac:dyDescent="0.25">
      <c r="R47" s="3"/>
      <c r="S47" s="5"/>
      <c r="T47" s="5"/>
      <c r="U47" s="3"/>
      <c r="V47" s="3"/>
    </row>
    <row r="48" spans="1:23" ht="13.15" x14ac:dyDescent="0.25">
      <c r="R48" s="3"/>
      <c r="S48" s="3"/>
      <c r="T48" s="3"/>
      <c r="U48" s="3"/>
      <c r="V48" s="3"/>
    </row>
    <row r="49" spans="2:22" ht="23.25" x14ac:dyDescent="0.35">
      <c r="B49" s="34"/>
      <c r="Q49" s="101"/>
      <c r="R49" s="101"/>
      <c r="S49" s="101"/>
      <c r="T49" s="101"/>
      <c r="U49" s="101"/>
      <c r="V49" s="3"/>
    </row>
    <row r="50" spans="2:22" ht="23.25" x14ac:dyDescent="0.35">
      <c r="B50" s="34"/>
      <c r="Q50" s="101"/>
      <c r="R50" s="101"/>
      <c r="S50" s="101"/>
      <c r="T50" s="101"/>
      <c r="U50" s="101"/>
      <c r="V50" s="3"/>
    </row>
    <row r="51" spans="2:22" ht="15.75" x14ac:dyDescent="0.2">
      <c r="Q51" s="101"/>
      <c r="R51" s="101"/>
      <c r="S51" s="101"/>
      <c r="T51" s="101"/>
      <c r="U51" s="101"/>
      <c r="V51" s="3"/>
    </row>
    <row r="53" spans="2:22" x14ac:dyDescent="0.2">
      <c r="C53" s="92"/>
      <c r="D53" s="92"/>
    </row>
    <row r="54" spans="2:22" x14ac:dyDescent="0.2">
      <c r="C54" s="92"/>
      <c r="D54" s="92"/>
      <c r="U54" s="92">
        <f>35000+137200</f>
        <v>172200</v>
      </c>
    </row>
    <row r="55" spans="2:22" x14ac:dyDescent="0.2">
      <c r="C55" s="92"/>
      <c r="D55" s="92"/>
    </row>
    <row r="56" spans="2:22" x14ac:dyDescent="0.2">
      <c r="C56" s="92"/>
      <c r="D56" s="92"/>
    </row>
    <row r="57" spans="2:22" x14ac:dyDescent="0.2">
      <c r="C57" s="92"/>
      <c r="D57" s="92"/>
    </row>
  </sheetData>
  <mergeCells count="23">
    <mergeCell ref="K3:L3"/>
    <mergeCell ref="M3:N3"/>
    <mergeCell ref="A3:A4"/>
    <mergeCell ref="B3:B4"/>
    <mergeCell ref="C3:D3"/>
    <mergeCell ref="E3:F3"/>
    <mergeCell ref="G3:H3"/>
    <mergeCell ref="Q49:U49"/>
    <mergeCell ref="Q50:U50"/>
    <mergeCell ref="Q51:U51"/>
    <mergeCell ref="A1:X2"/>
    <mergeCell ref="G42:I42"/>
    <mergeCell ref="G43:I43"/>
    <mergeCell ref="R43:U43"/>
    <mergeCell ref="G44:I44"/>
    <mergeCell ref="R44:U44"/>
    <mergeCell ref="R45:U45"/>
    <mergeCell ref="O3:P3"/>
    <mergeCell ref="Q3:R3"/>
    <mergeCell ref="S3:T3"/>
    <mergeCell ref="U3:V3"/>
    <mergeCell ref="W3:W4"/>
    <mergeCell ref="I3:J3"/>
  </mergeCells>
  <pageMargins left="0.37" right="0.26" top="0.25" bottom="0.25" header="0.13" footer="0.15"/>
  <pageSetup paperSize="9" scale="60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8" sqref="E8"/>
    </sheetView>
  </sheetViews>
  <sheetFormatPr defaultColWidth="9.140625" defaultRowHeight="18.75" x14ac:dyDescent="0.3"/>
  <cols>
    <col min="1" max="1" width="9.5703125" style="45" bestFit="1" customWidth="1"/>
    <col min="2" max="2" width="14.28515625" style="45" customWidth="1"/>
    <col min="3" max="3" width="16.85546875" style="45" customWidth="1"/>
    <col min="4" max="4" width="9.85546875" style="45" customWidth="1"/>
    <col min="5" max="5" width="32.140625" style="45" customWidth="1"/>
    <col min="6" max="6" width="16.85546875" style="45" bestFit="1" customWidth="1"/>
    <col min="7" max="7" width="27.140625" style="45" customWidth="1"/>
    <col min="8" max="16384" width="9.140625" style="45"/>
  </cols>
  <sheetData>
    <row r="1" spans="1:7" s="46" customFormat="1" ht="48.75" customHeight="1" x14ac:dyDescent="0.25">
      <c r="A1" s="53" t="s">
        <v>0</v>
      </c>
      <c r="B1" s="53" t="s">
        <v>66</v>
      </c>
      <c r="C1" s="53" t="s">
        <v>67</v>
      </c>
      <c r="D1" s="53" t="s">
        <v>68</v>
      </c>
      <c r="E1" s="53" t="s">
        <v>69</v>
      </c>
      <c r="F1" s="53" t="s">
        <v>70</v>
      </c>
      <c r="G1" s="53" t="s">
        <v>48</v>
      </c>
    </row>
    <row r="2" spans="1:7" s="46" customFormat="1" ht="24.95" customHeight="1" x14ac:dyDescent="0.25">
      <c r="A2" s="47">
        <v>1</v>
      </c>
      <c r="B2" s="47" t="s">
        <v>72</v>
      </c>
      <c r="C2" s="47" t="s">
        <v>73</v>
      </c>
      <c r="D2" s="47">
        <v>3</v>
      </c>
      <c r="E2" s="47" t="s">
        <v>74</v>
      </c>
      <c r="F2" s="48">
        <v>100000</v>
      </c>
      <c r="G2" s="47"/>
    </row>
    <row r="3" spans="1:7" s="46" customFormat="1" ht="24" customHeight="1" x14ac:dyDescent="0.25">
      <c r="A3" s="47">
        <v>2</v>
      </c>
      <c r="B3" s="47"/>
      <c r="C3" s="47"/>
      <c r="D3" s="47"/>
      <c r="E3" s="47" t="s">
        <v>78</v>
      </c>
      <c r="F3" s="48">
        <v>120000</v>
      </c>
      <c r="G3" s="51" t="s">
        <v>75</v>
      </c>
    </row>
    <row r="4" spans="1:7" s="46" customFormat="1" ht="24.95" customHeight="1" x14ac:dyDescent="0.25">
      <c r="A4" s="47">
        <v>3</v>
      </c>
      <c r="B4" s="47"/>
      <c r="C4" s="47"/>
      <c r="D4" s="47"/>
      <c r="E4" s="47" t="s">
        <v>76</v>
      </c>
      <c r="F4" s="48">
        <v>200000</v>
      </c>
      <c r="G4" s="52" t="s">
        <v>77</v>
      </c>
    </row>
    <row r="5" spans="1:7" s="46" customFormat="1" ht="24.95" customHeight="1" x14ac:dyDescent="0.25">
      <c r="A5" s="65" t="s">
        <v>71</v>
      </c>
      <c r="B5" s="66"/>
      <c r="C5" s="66"/>
      <c r="D5" s="66"/>
      <c r="E5" s="67"/>
      <c r="F5" s="49">
        <f>SUBTOTAL(9,F2:F4)</f>
        <v>420000</v>
      </c>
      <c r="G5" s="50"/>
    </row>
  </sheetData>
  <mergeCells count="1">
    <mergeCell ref="A5:E5"/>
  </mergeCells>
  <pageMargins left="0.23" right="0.2" top="0.75" bottom="0.75" header="0.3" footer="0.3"/>
  <pageSetup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"/>
  <sheetViews>
    <sheetView workbookViewId="0">
      <pane ySplit="4" topLeftCell="A5" activePane="bottomLeft" state="frozen"/>
      <selection pane="bottomLeft" activeCell="R7" sqref="R7"/>
    </sheetView>
  </sheetViews>
  <sheetFormatPr defaultColWidth="9.140625" defaultRowHeight="12.75" x14ac:dyDescent="0.2"/>
  <cols>
    <col min="1" max="1" width="13.7109375" style="2" customWidth="1"/>
    <col min="2" max="2" width="53.710937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15.5703125" style="2" customWidth="1"/>
    <col min="18" max="19" width="16.28515625" style="2" customWidth="1"/>
    <col min="20" max="20" width="15.28515625" style="2" customWidth="1"/>
    <col min="21" max="21" width="17.140625" style="2" customWidth="1"/>
    <col min="22" max="16384" width="9.140625" style="2"/>
  </cols>
  <sheetData>
    <row r="1" spans="1:22" s="6" customFormat="1" ht="27" customHeight="1" x14ac:dyDescent="0.2">
      <c r="A1" s="57" t="s">
        <v>80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 s="6" customFormat="1" ht="15" customHeight="1" x14ac:dyDescent="0.2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</row>
    <row r="3" spans="1:22" s="22" customFormat="1" ht="18.75" x14ac:dyDescent="0.25">
      <c r="A3" s="63" t="s">
        <v>0</v>
      </c>
      <c r="B3" s="63" t="s">
        <v>1</v>
      </c>
      <c r="C3" s="59" t="s">
        <v>2</v>
      </c>
      <c r="D3" s="60"/>
      <c r="E3" s="61" t="s">
        <v>3</v>
      </c>
      <c r="F3" s="62"/>
      <c r="G3" s="61" t="s">
        <v>4</v>
      </c>
      <c r="H3" s="62"/>
      <c r="I3" s="61" t="s">
        <v>18</v>
      </c>
      <c r="J3" s="62"/>
      <c r="K3" s="61" t="s">
        <v>19</v>
      </c>
      <c r="L3" s="62"/>
      <c r="M3" s="59" t="s">
        <v>20</v>
      </c>
      <c r="N3" s="60"/>
      <c r="O3" s="59" t="s">
        <v>5</v>
      </c>
      <c r="P3" s="60"/>
      <c r="Q3" s="41" t="s">
        <v>6</v>
      </c>
      <c r="R3" s="72" t="s">
        <v>63</v>
      </c>
      <c r="S3" s="69" t="s">
        <v>64</v>
      </c>
      <c r="T3" s="69" t="s">
        <v>65</v>
      </c>
      <c r="U3" s="69" t="s">
        <v>62</v>
      </c>
    </row>
    <row r="4" spans="1:22" s="22" customFormat="1" ht="18.75" x14ac:dyDescent="0.25">
      <c r="A4" s="64"/>
      <c r="B4" s="64"/>
      <c r="C4" s="33" t="s">
        <v>9</v>
      </c>
      <c r="D4" s="33" t="s">
        <v>17</v>
      </c>
      <c r="E4" s="33" t="s">
        <v>9</v>
      </c>
      <c r="F4" s="33" t="s">
        <v>17</v>
      </c>
      <c r="G4" s="33" t="s">
        <v>9</v>
      </c>
      <c r="H4" s="33" t="s">
        <v>17</v>
      </c>
      <c r="I4" s="33" t="s">
        <v>9</v>
      </c>
      <c r="J4" s="33" t="s">
        <v>17</v>
      </c>
      <c r="K4" s="33" t="s">
        <v>9</v>
      </c>
      <c r="L4" s="33" t="s">
        <v>17</v>
      </c>
      <c r="M4" s="33" t="s">
        <v>9</v>
      </c>
      <c r="N4" s="33" t="s">
        <v>17</v>
      </c>
      <c r="O4" s="33" t="s">
        <v>9</v>
      </c>
      <c r="P4" s="33" t="s">
        <v>17</v>
      </c>
      <c r="Q4" s="33" t="s">
        <v>9</v>
      </c>
      <c r="R4" s="72"/>
      <c r="S4" s="70"/>
      <c r="T4" s="70"/>
      <c r="U4" s="70"/>
    </row>
    <row r="5" spans="1:22" s="22" customFormat="1" ht="18.75" x14ac:dyDescent="0.25">
      <c r="A5" s="19">
        <v>1</v>
      </c>
      <c r="B5" s="20" t="s">
        <v>25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44"/>
      <c r="S5" s="44"/>
      <c r="T5" s="44"/>
      <c r="U5" s="44"/>
    </row>
    <row r="6" spans="1:22" s="22" customFormat="1" ht="18.75" x14ac:dyDescent="0.25">
      <c r="A6" s="23">
        <v>2</v>
      </c>
      <c r="B6" s="24" t="s">
        <v>42</v>
      </c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7"/>
      <c r="S6" s="7"/>
      <c r="T6" s="7"/>
      <c r="U6" s="7"/>
    </row>
    <row r="7" spans="1:22" s="27" customFormat="1" ht="18.75" x14ac:dyDescent="0.25">
      <c r="A7" s="38">
        <v>3</v>
      </c>
      <c r="B7" s="26" t="s">
        <v>34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>
        <v>10000</v>
      </c>
      <c r="R7" s="7">
        <v>2100</v>
      </c>
      <c r="S7" s="7"/>
      <c r="T7" s="7">
        <f>R7+S7</f>
        <v>2100</v>
      </c>
      <c r="U7" s="7">
        <f t="shared" ref="U7:U38" si="0">T7-Q7</f>
        <v>-7900</v>
      </c>
    </row>
    <row r="8" spans="1:22" s="27" customFormat="1" ht="18" customHeight="1" x14ac:dyDescent="0.25">
      <c r="A8" s="39">
        <v>4</v>
      </c>
      <c r="B8" s="26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>
        <f t="shared" ref="T8:T38" si="1">R8+S8</f>
        <v>0</v>
      </c>
      <c r="U8" s="7">
        <f t="shared" si="0"/>
        <v>0</v>
      </c>
    </row>
    <row r="9" spans="1:22" s="27" customFormat="1" ht="18.75" x14ac:dyDescent="0.25">
      <c r="A9" s="23">
        <v>5</v>
      </c>
      <c r="B9" s="26" t="s">
        <v>39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>
        <v>750000</v>
      </c>
      <c r="R9" s="7">
        <f>152000+340000+140000</f>
        <v>632000</v>
      </c>
      <c r="S9" s="7"/>
      <c r="T9" s="7">
        <f t="shared" si="1"/>
        <v>632000</v>
      </c>
      <c r="U9" s="7">
        <f t="shared" si="0"/>
        <v>-118000</v>
      </c>
    </row>
    <row r="10" spans="1:22" s="27" customFormat="1" ht="18.75" x14ac:dyDescent="0.25">
      <c r="A10" s="39">
        <v>6</v>
      </c>
      <c r="B10" s="26" t="s">
        <v>40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>
        <f t="shared" si="1"/>
        <v>0</v>
      </c>
      <c r="U10" s="7">
        <f t="shared" si="0"/>
        <v>0</v>
      </c>
    </row>
    <row r="11" spans="1:22" s="27" customFormat="1" ht="18.75" x14ac:dyDescent="0.25">
      <c r="A11" s="23">
        <v>7</v>
      </c>
      <c r="B11" s="26" t="s">
        <v>41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>
        <f t="shared" si="1"/>
        <v>0</v>
      </c>
      <c r="U11" s="7">
        <f t="shared" si="0"/>
        <v>0</v>
      </c>
    </row>
    <row r="12" spans="1:22" s="27" customFormat="1" ht="18.75" x14ac:dyDescent="0.25">
      <c r="A12" s="39">
        <v>8</v>
      </c>
      <c r="B12" s="26" t="s">
        <v>26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>
        <f t="shared" si="1"/>
        <v>0</v>
      </c>
      <c r="U12" s="7">
        <f t="shared" si="0"/>
        <v>0</v>
      </c>
    </row>
    <row r="13" spans="1:22" s="27" customFormat="1" ht="18.75" x14ac:dyDescent="0.25">
      <c r="A13" s="23">
        <v>9</v>
      </c>
      <c r="B13" s="26" t="s">
        <v>27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>
        <f t="shared" si="1"/>
        <v>0</v>
      </c>
      <c r="U13" s="7">
        <f t="shared" si="0"/>
        <v>0</v>
      </c>
    </row>
    <row r="14" spans="1:22" s="27" customFormat="1" ht="18.75" x14ac:dyDescent="0.25">
      <c r="A14" s="39">
        <v>10</v>
      </c>
      <c r="B14" s="26" t="s">
        <v>28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>
        <f t="shared" si="1"/>
        <v>0</v>
      </c>
      <c r="U14" s="7">
        <f t="shared" si="0"/>
        <v>0</v>
      </c>
    </row>
    <row r="15" spans="1:22" s="27" customFormat="1" ht="18.75" x14ac:dyDescent="0.25">
      <c r="A15" s="23">
        <v>11</v>
      </c>
      <c r="B15" s="26" t="s">
        <v>35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>
        <f t="shared" si="1"/>
        <v>0</v>
      </c>
      <c r="U15" s="7">
        <f t="shared" si="0"/>
        <v>0</v>
      </c>
    </row>
    <row r="16" spans="1:22" s="27" customFormat="1" ht="18.75" x14ac:dyDescent="0.25">
      <c r="A16" s="39">
        <v>12</v>
      </c>
      <c r="B16" s="28" t="s">
        <v>46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>
        <f t="shared" si="1"/>
        <v>0</v>
      </c>
      <c r="U16" s="7">
        <f t="shared" si="0"/>
        <v>0</v>
      </c>
    </row>
    <row r="17" spans="1:21" s="27" customFormat="1" ht="18.75" x14ac:dyDescent="0.25">
      <c r="A17" s="23">
        <v>13</v>
      </c>
      <c r="B17" s="26" t="s">
        <v>36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>
        <f t="shared" si="1"/>
        <v>0</v>
      </c>
      <c r="U17" s="7">
        <f t="shared" si="0"/>
        <v>0</v>
      </c>
    </row>
    <row r="18" spans="1:21" s="27" customFormat="1" ht="18.75" x14ac:dyDescent="0.25">
      <c r="A18" s="39">
        <v>14</v>
      </c>
      <c r="B18" s="26" t="s">
        <v>29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>
        <f t="shared" si="1"/>
        <v>0</v>
      </c>
      <c r="U18" s="7">
        <f t="shared" si="0"/>
        <v>0</v>
      </c>
    </row>
    <row r="19" spans="1:21" s="27" customFormat="1" ht="18.75" x14ac:dyDescent="0.25">
      <c r="A19" s="23">
        <v>15</v>
      </c>
      <c r="B19" s="26" t="s">
        <v>45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>
        <f t="shared" si="1"/>
        <v>0</v>
      </c>
      <c r="U19" s="7">
        <f t="shared" si="0"/>
        <v>0</v>
      </c>
    </row>
    <row r="20" spans="1:21" s="27" customFormat="1" ht="18.75" x14ac:dyDescent="0.25">
      <c r="A20" s="39">
        <v>16</v>
      </c>
      <c r="B20" s="26" t="s">
        <v>60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>
        <v>150000</v>
      </c>
      <c r="R20" s="7">
        <v>150000</v>
      </c>
      <c r="S20" s="7"/>
      <c r="T20" s="7">
        <f t="shared" si="1"/>
        <v>150000</v>
      </c>
      <c r="U20" s="7">
        <f t="shared" si="0"/>
        <v>0</v>
      </c>
    </row>
    <row r="21" spans="1:21" s="27" customFormat="1" ht="18.75" x14ac:dyDescent="0.25">
      <c r="A21" s="23">
        <v>17</v>
      </c>
      <c r="B21" s="26" t="s">
        <v>21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>
        <v>250000</v>
      </c>
      <c r="R21" s="7">
        <v>108000</v>
      </c>
      <c r="S21" s="7"/>
      <c r="T21" s="7">
        <f t="shared" si="1"/>
        <v>108000</v>
      </c>
      <c r="U21" s="7">
        <f t="shared" si="0"/>
        <v>-142000</v>
      </c>
    </row>
    <row r="22" spans="1:21" s="27" customFormat="1" ht="18.75" x14ac:dyDescent="0.25">
      <c r="A22" s="39">
        <v>18</v>
      </c>
      <c r="B22" s="26" t="s">
        <v>22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>
        <f t="shared" si="1"/>
        <v>0</v>
      </c>
      <c r="U22" s="7">
        <f t="shared" si="0"/>
        <v>0</v>
      </c>
    </row>
    <row r="23" spans="1:21" s="27" customFormat="1" ht="18.75" x14ac:dyDescent="0.25">
      <c r="A23" s="23">
        <v>19</v>
      </c>
      <c r="B23" s="26" t="s">
        <v>37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>
        <v>850000</v>
      </c>
      <c r="R23" s="7">
        <f>478500+200000</f>
        <v>678500</v>
      </c>
      <c r="S23" s="7"/>
      <c r="T23" s="7">
        <f t="shared" si="1"/>
        <v>678500</v>
      </c>
      <c r="U23" s="7">
        <f t="shared" si="0"/>
        <v>-171500</v>
      </c>
    </row>
    <row r="24" spans="1:21" s="27" customFormat="1" ht="18.75" x14ac:dyDescent="0.25">
      <c r="A24" s="39">
        <v>20</v>
      </c>
      <c r="B24" s="26" t="s">
        <v>38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>
        <f t="shared" si="1"/>
        <v>0</v>
      </c>
      <c r="U24" s="7">
        <f t="shared" si="0"/>
        <v>0</v>
      </c>
    </row>
    <row r="25" spans="1:21" s="27" customFormat="1" ht="18.75" x14ac:dyDescent="0.25">
      <c r="A25" s="23">
        <v>21</v>
      </c>
      <c r="B25" s="26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>
        <f t="shared" si="1"/>
        <v>0</v>
      </c>
      <c r="U25" s="7">
        <f t="shared" si="0"/>
        <v>0</v>
      </c>
    </row>
    <row r="26" spans="1:21" s="27" customFormat="1" ht="18.75" x14ac:dyDescent="0.25">
      <c r="A26" s="39">
        <v>22</v>
      </c>
      <c r="B26" s="26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>
        <f t="shared" si="1"/>
        <v>0</v>
      </c>
      <c r="U26" s="7">
        <f t="shared" si="0"/>
        <v>0</v>
      </c>
    </row>
    <row r="27" spans="1:21" s="27" customFormat="1" ht="18.75" x14ac:dyDescent="0.25">
      <c r="A27" s="23">
        <v>23</v>
      </c>
      <c r="B27" s="26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>
        <f t="shared" si="1"/>
        <v>0</v>
      </c>
      <c r="U27" s="7">
        <f t="shared" si="0"/>
        <v>0</v>
      </c>
    </row>
    <row r="28" spans="1:21" s="27" customFormat="1" ht="18.75" x14ac:dyDescent="0.25">
      <c r="A28" s="23">
        <v>24</v>
      </c>
      <c r="B28" s="26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>
        <f t="shared" si="1"/>
        <v>0</v>
      </c>
      <c r="U28" s="7">
        <f t="shared" si="0"/>
        <v>0</v>
      </c>
    </row>
    <row r="29" spans="1:21" s="27" customFormat="1" ht="18.75" x14ac:dyDescent="0.25">
      <c r="A29" s="38">
        <v>25</v>
      </c>
      <c r="B29" s="26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>
        <f t="shared" si="1"/>
        <v>0</v>
      </c>
      <c r="U29" s="7">
        <f t="shared" si="0"/>
        <v>0</v>
      </c>
    </row>
    <row r="30" spans="1:21" s="27" customFormat="1" ht="18.75" x14ac:dyDescent="0.25">
      <c r="A30" s="39">
        <v>26</v>
      </c>
      <c r="B30" s="26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>
        <f t="shared" si="1"/>
        <v>0</v>
      </c>
      <c r="U30" s="7">
        <f t="shared" si="0"/>
        <v>0</v>
      </c>
    </row>
    <row r="31" spans="1:21" s="27" customFormat="1" ht="18.75" x14ac:dyDescent="0.25">
      <c r="A31" s="23">
        <v>27</v>
      </c>
      <c r="B31" s="26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>
        <f t="shared" si="1"/>
        <v>0</v>
      </c>
      <c r="U31" s="7">
        <f t="shared" si="0"/>
        <v>0</v>
      </c>
    </row>
    <row r="32" spans="1:21" s="27" customFormat="1" ht="37.5" x14ac:dyDescent="0.25">
      <c r="A32" s="39">
        <v>28</v>
      </c>
      <c r="B32" s="28" t="s">
        <v>55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300000</v>
      </c>
      <c r="R32" s="7">
        <v>300000</v>
      </c>
      <c r="S32" s="7"/>
      <c r="T32" s="7">
        <f t="shared" si="1"/>
        <v>300000</v>
      </c>
      <c r="U32" s="7">
        <f t="shared" si="0"/>
        <v>0</v>
      </c>
    </row>
    <row r="33" spans="1:21" s="27" customFormat="1" ht="18.75" x14ac:dyDescent="0.25">
      <c r="A33" s="39">
        <v>29</v>
      </c>
      <c r="B33" s="28" t="s">
        <v>61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>
        <f t="shared" si="1"/>
        <v>0</v>
      </c>
      <c r="U33" s="7">
        <f t="shared" si="0"/>
        <v>0</v>
      </c>
    </row>
    <row r="34" spans="1:21" s="27" customFormat="1" ht="18.75" x14ac:dyDescent="0.25">
      <c r="A34" s="23">
        <v>30</v>
      </c>
      <c r="B34" s="26" t="s">
        <v>30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>
        <f t="shared" si="1"/>
        <v>0</v>
      </c>
      <c r="U34" s="7">
        <f t="shared" si="0"/>
        <v>0</v>
      </c>
    </row>
    <row r="35" spans="1:21" s="27" customFormat="1" ht="18.75" x14ac:dyDescent="0.25">
      <c r="A35" s="39">
        <v>31</v>
      </c>
      <c r="B35" s="26" t="s">
        <v>31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>
        <f t="shared" si="1"/>
        <v>0</v>
      </c>
      <c r="U35" s="7">
        <f t="shared" si="0"/>
        <v>0</v>
      </c>
    </row>
    <row r="36" spans="1:21" s="27" customFormat="1" ht="18.75" x14ac:dyDescent="0.25">
      <c r="A36" s="23">
        <v>32</v>
      </c>
      <c r="B36" s="26" t="s">
        <v>32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>
        <f t="shared" si="1"/>
        <v>0</v>
      </c>
      <c r="U36" s="7">
        <f t="shared" si="0"/>
        <v>0</v>
      </c>
    </row>
    <row r="37" spans="1:21" s="27" customFormat="1" ht="18.75" x14ac:dyDescent="0.25">
      <c r="A37" s="39">
        <v>33</v>
      </c>
      <c r="B37" s="26" t="s">
        <v>56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>
        <f t="shared" si="1"/>
        <v>0</v>
      </c>
      <c r="U37" s="7">
        <f t="shared" si="0"/>
        <v>0</v>
      </c>
    </row>
    <row r="38" spans="1:21" s="27" customFormat="1" ht="18.75" x14ac:dyDescent="0.25">
      <c r="A38" s="23">
        <v>34</v>
      </c>
      <c r="B38" s="26" t="s">
        <v>33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>
        <f t="shared" si="1"/>
        <v>0</v>
      </c>
      <c r="U38" s="7">
        <f t="shared" si="0"/>
        <v>0</v>
      </c>
    </row>
    <row r="39" spans="1:21" s="32" customFormat="1" ht="15.75" thickBot="1" x14ac:dyDescent="0.3">
      <c r="A39" s="29"/>
      <c r="B39" s="30" t="s">
        <v>13</v>
      </c>
      <c r="C39" s="31">
        <f t="shared" ref="C39:R39" si="2">SUM(C5:C38)</f>
        <v>0</v>
      </c>
      <c r="D39" s="31">
        <f t="shared" si="2"/>
        <v>0</v>
      </c>
      <c r="E39" s="31">
        <f t="shared" si="2"/>
        <v>0</v>
      </c>
      <c r="F39" s="31">
        <f t="shared" si="2"/>
        <v>0</v>
      </c>
      <c r="G39" s="31">
        <f t="shared" si="2"/>
        <v>0</v>
      </c>
      <c r="H39" s="31">
        <f t="shared" si="2"/>
        <v>0</v>
      </c>
      <c r="I39" s="31">
        <f t="shared" si="2"/>
        <v>0</v>
      </c>
      <c r="J39" s="31">
        <f t="shared" si="2"/>
        <v>0</v>
      </c>
      <c r="K39" s="31">
        <f t="shared" si="2"/>
        <v>0</v>
      </c>
      <c r="L39" s="31">
        <f t="shared" si="2"/>
        <v>0</v>
      </c>
      <c r="M39" s="31">
        <f t="shared" si="2"/>
        <v>0</v>
      </c>
      <c r="N39" s="31">
        <f t="shared" si="2"/>
        <v>0</v>
      </c>
      <c r="O39" s="31">
        <f t="shared" si="2"/>
        <v>0</v>
      </c>
      <c r="P39" s="31">
        <f t="shared" si="2"/>
        <v>0</v>
      </c>
      <c r="Q39" s="31"/>
      <c r="R39" s="31">
        <f t="shared" si="2"/>
        <v>1870600</v>
      </c>
      <c r="S39" s="31"/>
      <c r="T39" s="31">
        <f t="shared" ref="T39:U39" si="3">SUM(T5:T38)</f>
        <v>1870600</v>
      </c>
      <c r="U39" s="31">
        <f t="shared" si="3"/>
        <v>-439400</v>
      </c>
    </row>
    <row r="40" spans="1:21" ht="13.5" thickTop="1" x14ac:dyDescent="0.2">
      <c r="C40" s="2"/>
      <c r="D40" s="2"/>
    </row>
    <row r="41" spans="1:21" s="43" customFormat="1" ht="15.75" x14ac:dyDescent="0.25">
      <c r="A41" s="68" t="s">
        <v>14</v>
      </c>
      <c r="B41" s="68"/>
      <c r="Q41" s="71" t="s">
        <v>15</v>
      </c>
      <c r="R41" s="71"/>
      <c r="S41" s="71"/>
      <c r="T41" s="42"/>
      <c r="U41" s="42" t="s">
        <v>16</v>
      </c>
    </row>
    <row r="42" spans="1:21" s="11" customFormat="1" ht="15.75" x14ac:dyDescent="0.25"/>
    <row r="43" spans="1:21" s="11" customFormat="1" ht="15.75" x14ac:dyDescent="0.25"/>
    <row r="44" spans="1:21" s="11" customFormat="1" ht="15.75" x14ac:dyDescent="0.25">
      <c r="C44" s="9"/>
      <c r="D44" s="13"/>
      <c r="E44" s="13"/>
      <c r="G44" s="58"/>
      <c r="H44" s="58"/>
      <c r="I44" s="58"/>
      <c r="T44" s="12"/>
      <c r="U44" s="12"/>
    </row>
    <row r="45" spans="1:21" s="43" customFormat="1" ht="15.75" x14ac:dyDescent="0.25">
      <c r="A45" s="43" t="s">
        <v>49</v>
      </c>
      <c r="B45" s="43" t="s">
        <v>54</v>
      </c>
      <c r="C45" s="9"/>
      <c r="D45" s="10"/>
      <c r="E45" s="10"/>
      <c r="G45" s="56"/>
      <c r="H45" s="56"/>
      <c r="I45" s="56"/>
      <c r="Q45" s="43" t="s">
        <v>49</v>
      </c>
      <c r="R45" s="56"/>
      <c r="S45" s="56"/>
      <c r="T45" s="40"/>
      <c r="U45" s="18" t="s">
        <v>49</v>
      </c>
    </row>
    <row r="46" spans="1:21" s="43" customFormat="1" ht="15.75" x14ac:dyDescent="0.25">
      <c r="A46" s="43" t="s">
        <v>50</v>
      </c>
      <c r="B46" s="43" t="s">
        <v>59</v>
      </c>
      <c r="C46" s="15"/>
      <c r="D46" s="15"/>
      <c r="G46" s="56"/>
      <c r="H46" s="56"/>
      <c r="I46" s="56"/>
      <c r="Q46" s="43" t="s">
        <v>50</v>
      </c>
      <c r="R46" s="56"/>
      <c r="S46" s="56"/>
      <c r="T46" s="40"/>
      <c r="U46" s="18" t="s">
        <v>50</v>
      </c>
    </row>
    <row r="47" spans="1:21" s="43" customFormat="1" ht="15.75" x14ac:dyDescent="0.25">
      <c r="A47" s="43" t="s">
        <v>52</v>
      </c>
      <c r="B47" s="43" t="s">
        <v>53</v>
      </c>
      <c r="C47" s="15"/>
      <c r="D47" s="15"/>
      <c r="Q47" s="43" t="s">
        <v>52</v>
      </c>
      <c r="R47" s="56"/>
      <c r="S47" s="56"/>
      <c r="T47" s="40"/>
      <c r="U47" s="14"/>
    </row>
    <row r="48" spans="1:21" s="1" customFormat="1" ht="15.75" x14ac:dyDescent="0.25">
      <c r="C48" s="16"/>
      <c r="D48" s="16"/>
      <c r="R48" s="17"/>
      <c r="S48" s="17"/>
      <c r="T48" s="17"/>
      <c r="U48" s="17"/>
    </row>
    <row r="49" spans="2:21" x14ac:dyDescent="0.2">
      <c r="R49" s="5"/>
      <c r="S49" s="5"/>
      <c r="T49" s="5"/>
      <c r="U49" s="3"/>
    </row>
    <row r="50" spans="2:21" x14ac:dyDescent="0.2">
      <c r="R50" s="3"/>
      <c r="S50" s="3"/>
      <c r="T50" s="3"/>
      <c r="U50" s="3"/>
    </row>
    <row r="51" spans="2:21" ht="23.25" x14ac:dyDescent="0.35">
      <c r="B51" s="34"/>
      <c r="Q51" s="56"/>
      <c r="R51" s="56"/>
      <c r="S51" s="56"/>
      <c r="T51" s="40"/>
      <c r="U51" s="3"/>
    </row>
    <row r="52" spans="2:21" ht="23.25" x14ac:dyDescent="0.35">
      <c r="B52" s="34"/>
      <c r="Q52" s="56"/>
      <c r="R52" s="56"/>
      <c r="S52" s="56"/>
      <c r="T52" s="40"/>
      <c r="U52" s="3"/>
    </row>
    <row r="53" spans="2:21" ht="15.75" x14ac:dyDescent="0.2">
      <c r="Q53" s="56"/>
      <c r="R53" s="56"/>
      <c r="S53" s="56"/>
      <c r="T53" s="40"/>
      <c r="U53" s="3"/>
    </row>
    <row r="55" spans="2:21" x14ac:dyDescent="0.2">
      <c r="C55" s="2"/>
      <c r="D55" s="2"/>
    </row>
    <row r="56" spans="2:21" x14ac:dyDescent="0.2">
      <c r="C56" s="2"/>
      <c r="D56" s="2"/>
    </row>
    <row r="57" spans="2:21" x14ac:dyDescent="0.2">
      <c r="C57" s="2"/>
      <c r="D57" s="2"/>
    </row>
    <row r="58" spans="2:21" x14ac:dyDescent="0.2">
      <c r="C58" s="2"/>
      <c r="D58" s="2"/>
    </row>
    <row r="59" spans="2:21" x14ac:dyDescent="0.2">
      <c r="C59" s="2"/>
      <c r="D59" s="2"/>
    </row>
  </sheetData>
  <mergeCells count="25">
    <mergeCell ref="K3:L3"/>
    <mergeCell ref="M3:N3"/>
    <mergeCell ref="O3:P3"/>
    <mergeCell ref="A1:V2"/>
    <mergeCell ref="G44:I44"/>
    <mergeCell ref="U3:U4"/>
    <mergeCell ref="Q41:S41"/>
    <mergeCell ref="T3:T4"/>
    <mergeCell ref="S3:S4"/>
    <mergeCell ref="R3:R4"/>
    <mergeCell ref="G45:I45"/>
    <mergeCell ref="G46:I46"/>
    <mergeCell ref="A41:B41"/>
    <mergeCell ref="A3:A4"/>
    <mergeCell ref="B3:B4"/>
    <mergeCell ref="C3:D3"/>
    <mergeCell ref="E3:F3"/>
    <mergeCell ref="G3:H3"/>
    <mergeCell ref="I3:J3"/>
    <mergeCell ref="R45:S45"/>
    <mergeCell ref="R46:S46"/>
    <mergeCell ref="R47:S47"/>
    <mergeCell ref="Q52:S52"/>
    <mergeCell ref="Q53:S53"/>
    <mergeCell ref="Q51:S5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Budget</vt:lpstr>
      <vt:lpstr>Attach</vt:lpstr>
      <vt:lpstr>Actual Use</vt:lpstr>
      <vt:lpstr>Budget!Print_Area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2024-05-30T05:45:35Z</cp:lastPrinted>
  <dcterms:created xsi:type="dcterms:W3CDTF">2019-08-26T06:44:57Z</dcterms:created>
  <dcterms:modified xsi:type="dcterms:W3CDTF">2024-06-14T05:38:39Z</dcterms:modified>
</cp:coreProperties>
</file>