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60" windowHeight="6480"/>
  </bookViews>
  <sheets>
    <sheet name="YGN" sheetId="1" r:id="rId1"/>
  </sheets>
  <externalReferences>
    <externalReference r:id="rId2"/>
    <externalReference r:id="rId3"/>
  </externalReferences>
  <definedNames>
    <definedName name="_xlnm._FilterDatabase" localSheetId="0" hidden="1">YGN!$A$3:$U$268</definedName>
    <definedName name="asdfdf">#REF!</definedName>
    <definedName name="DfDFg">#REF!</definedName>
    <definedName name="dsf">#REF!</definedName>
    <definedName name="Excel_BuiltIn_Print_Area_2">#REF!</definedName>
    <definedName name="Excel_BuiltIn_Print_Area_2_1">#REF!</definedName>
    <definedName name="Excel_BuiltIn_Print_Area_4_1">#REF!</definedName>
    <definedName name="Excel_BuiltIn_Print_Area_6_1">[2]BBM!#REF!</definedName>
    <definedName name="f">[2]BBM!#REF!</definedName>
    <definedName name="sdasd">#REF!</definedName>
    <definedName name="vdgaf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85" i="1" l="1"/>
  <c r="M284" i="1"/>
  <c r="L284" i="1"/>
  <c r="L285" i="1" s="1"/>
  <c r="M283" i="1"/>
  <c r="M285" i="1" s="1"/>
  <c r="L283" i="1"/>
  <c r="T282" i="1"/>
  <c r="T281" i="1"/>
  <c r="G278" i="1"/>
  <c r="M277" i="1"/>
  <c r="L277" i="1"/>
  <c r="M276" i="1"/>
  <c r="M275" i="1"/>
  <c r="Q268" i="1"/>
  <c r="Q267" i="1"/>
  <c r="Q266" i="1"/>
  <c r="Q265" i="1"/>
  <c r="Q264" i="1"/>
  <c r="Q263" i="1"/>
  <c r="E263" i="1"/>
  <c r="Q262" i="1"/>
  <c r="E262" i="1"/>
  <c r="Q261" i="1"/>
  <c r="E261" i="1"/>
  <c r="Q260" i="1"/>
  <c r="E260" i="1"/>
  <c r="Q259" i="1"/>
  <c r="E259" i="1"/>
  <c r="Q258" i="1"/>
  <c r="Q281" i="1" s="1"/>
  <c r="E258" i="1"/>
  <c r="Q257" i="1"/>
  <c r="P257" i="1"/>
  <c r="E257" i="1"/>
  <c r="Q256" i="1"/>
  <c r="P256" i="1"/>
  <c r="E256" i="1"/>
  <c r="Q255" i="1"/>
  <c r="Q280" i="1" s="1"/>
  <c r="P255" i="1"/>
  <c r="E255" i="1"/>
  <c r="Q254" i="1"/>
  <c r="P254" i="1"/>
  <c r="E254" i="1"/>
  <c r="Q253" i="1"/>
  <c r="P253" i="1"/>
  <c r="E253" i="1"/>
  <c r="Q252" i="1"/>
  <c r="P252" i="1"/>
  <c r="E252" i="1"/>
  <c r="Q251" i="1"/>
  <c r="P251" i="1"/>
  <c r="E251" i="1"/>
  <c r="Q250" i="1"/>
  <c r="P250" i="1"/>
  <c r="E250" i="1"/>
  <c r="Q249" i="1"/>
  <c r="Q275" i="1" s="1"/>
  <c r="P249" i="1"/>
  <c r="E249" i="1"/>
  <c r="Q248" i="1"/>
  <c r="P248" i="1"/>
  <c r="I248" i="1"/>
  <c r="E248" i="1"/>
  <c r="Q247" i="1"/>
  <c r="P247" i="1"/>
  <c r="I247" i="1"/>
  <c r="E247" i="1"/>
  <c r="Q246" i="1"/>
  <c r="P246" i="1"/>
  <c r="I246" i="1"/>
  <c r="E246" i="1"/>
  <c r="Q245" i="1"/>
  <c r="P245" i="1"/>
  <c r="I245" i="1"/>
  <c r="E245" i="1"/>
  <c r="Q244" i="1"/>
  <c r="P244" i="1"/>
  <c r="I244" i="1"/>
  <c r="E244" i="1"/>
  <c r="Q243" i="1"/>
  <c r="P243" i="1"/>
  <c r="I243" i="1"/>
  <c r="E243" i="1"/>
  <c r="Q242" i="1"/>
  <c r="P242" i="1"/>
  <c r="I242" i="1"/>
  <c r="E242" i="1"/>
  <c r="Q241" i="1"/>
  <c r="P241" i="1"/>
  <c r="I241" i="1"/>
  <c r="E241" i="1"/>
  <c r="Q240" i="1"/>
  <c r="P240" i="1"/>
  <c r="I240" i="1"/>
  <c r="E240" i="1"/>
  <c r="Q239" i="1"/>
  <c r="P239" i="1"/>
  <c r="I239" i="1"/>
  <c r="E239" i="1"/>
  <c r="Q238" i="1"/>
  <c r="P238" i="1"/>
  <c r="I238" i="1"/>
  <c r="E238" i="1"/>
  <c r="Q237" i="1"/>
  <c r="P237" i="1"/>
  <c r="I237" i="1"/>
  <c r="E237" i="1"/>
  <c r="Q236" i="1"/>
  <c r="P236" i="1"/>
  <c r="I236" i="1"/>
  <c r="E236" i="1"/>
  <c r="Q235" i="1"/>
  <c r="P235" i="1"/>
  <c r="I235" i="1"/>
  <c r="E235" i="1"/>
  <c r="Q234" i="1"/>
  <c r="P234" i="1"/>
  <c r="I234" i="1"/>
  <c r="E234" i="1"/>
  <c r="Q233" i="1"/>
  <c r="P233" i="1"/>
  <c r="I233" i="1"/>
  <c r="E233" i="1"/>
  <c r="Q232" i="1"/>
  <c r="P232" i="1"/>
  <c r="I232" i="1"/>
  <c r="E232" i="1"/>
  <c r="Q231" i="1"/>
  <c r="P231" i="1"/>
  <c r="I231" i="1"/>
  <c r="E231" i="1"/>
  <c r="Q230" i="1"/>
  <c r="P230" i="1"/>
  <c r="I230" i="1"/>
  <c r="E230" i="1"/>
  <c r="Q229" i="1"/>
  <c r="P229" i="1"/>
  <c r="I229" i="1"/>
  <c r="E229" i="1"/>
  <c r="Q228" i="1"/>
  <c r="P228" i="1"/>
  <c r="I228" i="1"/>
  <c r="E228" i="1"/>
  <c r="Q227" i="1"/>
  <c r="P227" i="1"/>
  <c r="I227" i="1"/>
  <c r="E227" i="1"/>
  <c r="Q226" i="1"/>
  <c r="P226" i="1"/>
  <c r="I226" i="1"/>
  <c r="E226" i="1"/>
  <c r="Q225" i="1"/>
  <c r="P225" i="1"/>
  <c r="I225" i="1"/>
  <c r="E225" i="1"/>
  <c r="Q224" i="1"/>
  <c r="P224" i="1"/>
  <c r="I224" i="1"/>
  <c r="E224" i="1"/>
  <c r="Q223" i="1"/>
  <c r="P223" i="1"/>
  <c r="I223" i="1"/>
  <c r="E223" i="1"/>
  <c r="Q222" i="1"/>
  <c r="P222" i="1"/>
  <c r="I222" i="1"/>
  <c r="E222" i="1"/>
  <c r="Q221" i="1"/>
  <c r="P221" i="1"/>
  <c r="I221" i="1"/>
  <c r="E221" i="1"/>
  <c r="Q220" i="1"/>
  <c r="P220" i="1"/>
  <c r="I220" i="1"/>
  <c r="E220" i="1"/>
  <c r="Q219" i="1"/>
  <c r="P219" i="1"/>
  <c r="I219" i="1"/>
  <c r="E219" i="1"/>
  <c r="Q218" i="1"/>
  <c r="P218" i="1"/>
  <c r="I218" i="1"/>
  <c r="E218" i="1"/>
  <c r="Q217" i="1"/>
  <c r="P217" i="1"/>
  <c r="I217" i="1"/>
  <c r="E217" i="1"/>
  <c r="Q216" i="1"/>
  <c r="P216" i="1"/>
  <c r="I216" i="1"/>
  <c r="E216" i="1"/>
  <c r="Q215" i="1"/>
  <c r="P215" i="1"/>
  <c r="I215" i="1"/>
  <c r="E215" i="1"/>
  <c r="Q214" i="1"/>
  <c r="P214" i="1"/>
  <c r="I214" i="1"/>
  <c r="E214" i="1"/>
  <c r="Q213" i="1"/>
  <c r="P213" i="1"/>
  <c r="I213" i="1"/>
  <c r="E213" i="1"/>
  <c r="Q212" i="1"/>
  <c r="P212" i="1"/>
  <c r="I212" i="1"/>
  <c r="E212" i="1"/>
  <c r="Q211" i="1"/>
  <c r="P211" i="1"/>
  <c r="I211" i="1"/>
  <c r="E211" i="1"/>
  <c r="Q210" i="1"/>
  <c r="P210" i="1"/>
  <c r="I210" i="1"/>
  <c r="E210" i="1"/>
  <c r="Q209" i="1"/>
  <c r="P209" i="1"/>
  <c r="I209" i="1"/>
  <c r="E209" i="1"/>
  <c r="Q208" i="1"/>
  <c r="P208" i="1"/>
  <c r="I208" i="1"/>
  <c r="E208" i="1"/>
  <c r="Q207" i="1"/>
  <c r="P207" i="1"/>
  <c r="I207" i="1"/>
  <c r="E207" i="1"/>
  <c r="Q206" i="1"/>
  <c r="P206" i="1"/>
  <c r="I206" i="1"/>
  <c r="E206" i="1"/>
  <c r="Q205" i="1"/>
  <c r="P205" i="1"/>
  <c r="I205" i="1"/>
  <c r="E205" i="1"/>
  <c r="Q204" i="1"/>
  <c r="P204" i="1"/>
  <c r="I204" i="1"/>
  <c r="E204" i="1"/>
  <c r="Q203" i="1"/>
  <c r="P203" i="1"/>
  <c r="I203" i="1"/>
  <c r="E203" i="1"/>
  <c r="Q202" i="1"/>
  <c r="P202" i="1"/>
  <c r="I202" i="1"/>
  <c r="E202" i="1"/>
  <c r="Q201" i="1"/>
  <c r="P201" i="1"/>
  <c r="I201" i="1"/>
  <c r="E201" i="1"/>
  <c r="Q200" i="1"/>
  <c r="P200" i="1"/>
  <c r="I200" i="1"/>
  <c r="E200" i="1"/>
  <c r="Q199" i="1"/>
  <c r="P199" i="1"/>
  <c r="I199" i="1"/>
  <c r="E199" i="1"/>
  <c r="Q198" i="1"/>
  <c r="P198" i="1"/>
  <c r="I198" i="1"/>
  <c r="E198" i="1"/>
  <c r="Q197" i="1"/>
  <c r="P197" i="1"/>
  <c r="I197" i="1"/>
  <c r="E197" i="1"/>
  <c r="Q196" i="1"/>
  <c r="P196" i="1"/>
  <c r="I196" i="1"/>
  <c r="E196" i="1"/>
  <c r="Q195" i="1"/>
  <c r="P195" i="1"/>
  <c r="I195" i="1"/>
  <c r="E195" i="1"/>
  <c r="Q194" i="1"/>
  <c r="P194" i="1"/>
  <c r="I194" i="1"/>
  <c r="E194" i="1"/>
  <c r="Q193" i="1"/>
  <c r="P193" i="1"/>
  <c r="I193" i="1"/>
  <c r="E193" i="1"/>
  <c r="Q192" i="1"/>
  <c r="P192" i="1"/>
  <c r="I192" i="1"/>
  <c r="E192" i="1"/>
  <c r="Q191" i="1"/>
  <c r="P191" i="1"/>
  <c r="I191" i="1"/>
  <c r="E191" i="1"/>
  <c r="Q190" i="1"/>
  <c r="P190" i="1"/>
  <c r="I190" i="1"/>
  <c r="E190" i="1"/>
  <c r="Q189" i="1"/>
  <c r="P189" i="1"/>
  <c r="I189" i="1"/>
  <c r="E189" i="1"/>
  <c r="Q188" i="1"/>
  <c r="P188" i="1"/>
  <c r="I188" i="1"/>
  <c r="E188" i="1"/>
  <c r="Q187" i="1"/>
  <c r="P187" i="1"/>
  <c r="I187" i="1"/>
  <c r="E187" i="1"/>
  <c r="Q186" i="1"/>
  <c r="P186" i="1"/>
  <c r="I186" i="1"/>
  <c r="E186" i="1"/>
  <c r="Q185" i="1"/>
  <c r="P185" i="1"/>
  <c r="I185" i="1"/>
  <c r="E185" i="1"/>
  <c r="Q184" i="1"/>
  <c r="P184" i="1"/>
  <c r="I184" i="1"/>
  <c r="E184" i="1"/>
  <c r="Q183" i="1"/>
  <c r="P183" i="1"/>
  <c r="I183" i="1"/>
  <c r="E183" i="1"/>
  <c r="Q182" i="1"/>
  <c r="P182" i="1"/>
  <c r="I182" i="1"/>
  <c r="E182" i="1"/>
  <c r="Q181" i="1"/>
  <c r="P181" i="1"/>
  <c r="I181" i="1"/>
  <c r="E181" i="1"/>
  <c r="Q180" i="1"/>
  <c r="P180" i="1"/>
  <c r="I180" i="1"/>
  <c r="E180" i="1"/>
  <c r="Q179" i="1"/>
  <c r="P179" i="1"/>
  <c r="I179" i="1"/>
  <c r="E179" i="1"/>
  <c r="Q178" i="1"/>
  <c r="P178" i="1"/>
  <c r="I178" i="1"/>
  <c r="E178" i="1"/>
  <c r="Q177" i="1"/>
  <c r="P177" i="1"/>
  <c r="I177" i="1"/>
  <c r="E177" i="1"/>
  <c r="Q176" i="1"/>
  <c r="P176" i="1"/>
  <c r="I176" i="1"/>
  <c r="E176" i="1"/>
  <c r="Q175" i="1"/>
  <c r="P175" i="1"/>
  <c r="I175" i="1"/>
  <c r="E175" i="1"/>
  <c r="Q174" i="1"/>
  <c r="P174" i="1"/>
  <c r="I174" i="1"/>
  <c r="E174" i="1"/>
  <c r="Q173" i="1"/>
  <c r="P173" i="1"/>
  <c r="I173" i="1"/>
  <c r="E173" i="1"/>
  <c r="Q172" i="1"/>
  <c r="P172" i="1"/>
  <c r="I172" i="1"/>
  <c r="E172" i="1"/>
  <c r="Q171" i="1"/>
  <c r="P171" i="1"/>
  <c r="I171" i="1"/>
  <c r="E171" i="1"/>
  <c r="Q170" i="1"/>
  <c r="P170" i="1"/>
  <c r="I170" i="1"/>
  <c r="E170" i="1"/>
  <c r="Q169" i="1"/>
  <c r="P169" i="1"/>
  <c r="I169" i="1"/>
  <c r="E169" i="1"/>
  <c r="Q168" i="1"/>
  <c r="P168" i="1"/>
  <c r="I168" i="1"/>
  <c r="E168" i="1"/>
  <c r="Q167" i="1"/>
  <c r="P167" i="1"/>
  <c r="I167" i="1"/>
  <c r="E167" i="1"/>
  <c r="Q166" i="1"/>
  <c r="P166" i="1"/>
  <c r="I166" i="1"/>
  <c r="E166" i="1"/>
  <c r="Q165" i="1"/>
  <c r="P165" i="1"/>
  <c r="I165" i="1"/>
  <c r="E165" i="1"/>
  <c r="Q164" i="1"/>
  <c r="P164" i="1"/>
  <c r="I164" i="1"/>
  <c r="E164" i="1"/>
  <c r="Q163" i="1"/>
  <c r="P163" i="1"/>
  <c r="I163" i="1"/>
  <c r="E163" i="1"/>
  <c r="Q162" i="1"/>
  <c r="P162" i="1"/>
  <c r="I162" i="1"/>
  <c r="E162" i="1"/>
  <c r="Q161" i="1"/>
  <c r="P161" i="1"/>
  <c r="I161" i="1"/>
  <c r="E161" i="1"/>
  <c r="Q160" i="1"/>
  <c r="P160" i="1"/>
  <c r="I160" i="1"/>
  <c r="E160" i="1"/>
  <c r="Q159" i="1"/>
  <c r="P159" i="1"/>
  <c r="I159" i="1"/>
  <c r="E159" i="1"/>
  <c r="Q158" i="1"/>
  <c r="P158" i="1"/>
  <c r="I158" i="1"/>
  <c r="E158" i="1"/>
  <c r="Q157" i="1"/>
  <c r="P157" i="1"/>
  <c r="I157" i="1"/>
  <c r="E157" i="1"/>
  <c r="Q156" i="1"/>
  <c r="P156" i="1"/>
  <c r="I156" i="1"/>
  <c r="E156" i="1"/>
  <c r="Q155" i="1"/>
  <c r="P155" i="1"/>
  <c r="I155" i="1"/>
  <c r="E155" i="1"/>
  <c r="Q154" i="1"/>
  <c r="P154" i="1"/>
  <c r="I154" i="1"/>
  <c r="E154" i="1"/>
  <c r="Q153" i="1"/>
  <c r="P153" i="1"/>
  <c r="I153" i="1"/>
  <c r="E153" i="1"/>
  <c r="Q152" i="1"/>
  <c r="P152" i="1"/>
  <c r="I152" i="1"/>
  <c r="E152" i="1"/>
  <c r="Q151" i="1"/>
  <c r="P151" i="1"/>
  <c r="I151" i="1"/>
  <c r="E151" i="1"/>
  <c r="Q150" i="1"/>
  <c r="P150" i="1"/>
  <c r="I150" i="1"/>
  <c r="E150" i="1"/>
  <c r="Q149" i="1"/>
  <c r="P149" i="1"/>
  <c r="I149" i="1"/>
  <c r="E149" i="1"/>
  <c r="Q148" i="1"/>
  <c r="P148" i="1"/>
  <c r="I148" i="1"/>
  <c r="E148" i="1"/>
  <c r="Q147" i="1"/>
  <c r="P147" i="1"/>
  <c r="I147" i="1"/>
  <c r="E147" i="1"/>
  <c r="Q146" i="1"/>
  <c r="P146" i="1"/>
  <c r="I146" i="1"/>
  <c r="E146" i="1"/>
  <c r="Q145" i="1"/>
  <c r="P145" i="1"/>
  <c r="I145" i="1"/>
  <c r="E145" i="1"/>
  <c r="Q144" i="1"/>
  <c r="P144" i="1"/>
  <c r="I144" i="1"/>
  <c r="E144" i="1"/>
  <c r="Q143" i="1"/>
  <c r="P143" i="1"/>
  <c r="I143" i="1"/>
  <c r="E143" i="1"/>
  <c r="Q142" i="1"/>
  <c r="P142" i="1"/>
  <c r="I142" i="1"/>
  <c r="E142" i="1"/>
  <c r="Q141" i="1"/>
  <c r="P141" i="1"/>
  <c r="I141" i="1"/>
  <c r="E141" i="1"/>
  <c r="Q140" i="1"/>
  <c r="P140" i="1"/>
  <c r="I140" i="1"/>
  <c r="E140" i="1"/>
  <c r="Q139" i="1"/>
  <c r="P139" i="1"/>
  <c r="I139" i="1"/>
  <c r="E139" i="1"/>
  <c r="Q138" i="1"/>
  <c r="P138" i="1"/>
  <c r="I138" i="1"/>
  <c r="E138" i="1"/>
  <c r="Q137" i="1"/>
  <c r="P137" i="1"/>
  <c r="I137" i="1"/>
  <c r="E137" i="1"/>
  <c r="Q136" i="1"/>
  <c r="P136" i="1"/>
  <c r="I136" i="1"/>
  <c r="E136" i="1"/>
  <c r="Q135" i="1"/>
  <c r="P135" i="1"/>
  <c r="I135" i="1"/>
  <c r="E135" i="1"/>
  <c r="Q134" i="1"/>
  <c r="P134" i="1"/>
  <c r="I134" i="1"/>
  <c r="E134" i="1"/>
  <c r="Q133" i="1"/>
  <c r="P133" i="1"/>
  <c r="I133" i="1"/>
  <c r="E133" i="1"/>
  <c r="Q132" i="1"/>
  <c r="P132" i="1"/>
  <c r="I132" i="1"/>
  <c r="E132" i="1"/>
  <c r="Q131" i="1"/>
  <c r="P131" i="1"/>
  <c r="I131" i="1"/>
  <c r="E131" i="1"/>
  <c r="Q130" i="1"/>
  <c r="P130" i="1"/>
  <c r="I130" i="1"/>
  <c r="E130" i="1"/>
  <c r="Q129" i="1"/>
  <c r="P129" i="1"/>
  <c r="I129" i="1"/>
  <c r="E129" i="1"/>
  <c r="Q128" i="1"/>
  <c r="P128" i="1"/>
  <c r="I128" i="1"/>
  <c r="E128" i="1"/>
  <c r="Q127" i="1"/>
  <c r="P127" i="1"/>
  <c r="I127" i="1"/>
  <c r="E127" i="1"/>
  <c r="Q126" i="1"/>
  <c r="P126" i="1"/>
  <c r="I126" i="1"/>
  <c r="E126" i="1"/>
  <c r="Q125" i="1"/>
  <c r="P125" i="1"/>
  <c r="I125" i="1"/>
  <c r="E125" i="1"/>
  <c r="Q124" i="1"/>
  <c r="P124" i="1"/>
  <c r="I124" i="1"/>
  <c r="E124" i="1"/>
  <c r="Q123" i="1"/>
  <c r="P123" i="1"/>
  <c r="I123" i="1"/>
  <c r="E123" i="1"/>
  <c r="Q122" i="1"/>
  <c r="P122" i="1"/>
  <c r="I122" i="1"/>
  <c r="E122" i="1"/>
  <c r="Q121" i="1"/>
  <c r="P121" i="1"/>
  <c r="I121" i="1"/>
  <c r="E121" i="1"/>
  <c r="Q120" i="1"/>
  <c r="P120" i="1"/>
  <c r="I120" i="1"/>
  <c r="E120" i="1"/>
  <c r="Q119" i="1"/>
  <c r="P119" i="1"/>
  <c r="I119" i="1"/>
  <c r="E119" i="1"/>
  <c r="Q118" i="1"/>
  <c r="P118" i="1"/>
  <c r="I118" i="1"/>
  <c r="E118" i="1"/>
  <c r="Q117" i="1"/>
  <c r="P117" i="1"/>
  <c r="I117" i="1"/>
  <c r="E117" i="1"/>
  <c r="Q116" i="1"/>
  <c r="P116" i="1"/>
  <c r="I116" i="1"/>
  <c r="E116" i="1"/>
  <c r="Q115" i="1"/>
  <c r="P115" i="1"/>
  <c r="I115" i="1"/>
  <c r="E115" i="1"/>
  <c r="Q114" i="1"/>
  <c r="P114" i="1"/>
  <c r="I114" i="1"/>
  <c r="E114" i="1"/>
  <c r="Q113" i="1"/>
  <c r="P113" i="1"/>
  <c r="I113" i="1"/>
  <c r="E113" i="1"/>
  <c r="Q112" i="1"/>
  <c r="P112" i="1"/>
  <c r="I112" i="1"/>
  <c r="E112" i="1"/>
  <c r="Q111" i="1"/>
  <c r="P111" i="1"/>
  <c r="I111" i="1"/>
  <c r="E111" i="1"/>
  <c r="Q110" i="1"/>
  <c r="P110" i="1"/>
  <c r="I110" i="1"/>
  <c r="E110" i="1"/>
  <c r="Q109" i="1"/>
  <c r="P109" i="1"/>
  <c r="I109" i="1"/>
  <c r="E109" i="1"/>
  <c r="Q108" i="1"/>
  <c r="P108" i="1"/>
  <c r="I108" i="1"/>
  <c r="E108" i="1"/>
  <c r="Q107" i="1"/>
  <c r="P107" i="1"/>
  <c r="I107" i="1"/>
  <c r="E107" i="1"/>
  <c r="Q106" i="1"/>
  <c r="P106" i="1"/>
  <c r="I106" i="1"/>
  <c r="E106" i="1"/>
  <c r="Q105" i="1"/>
  <c r="P105" i="1"/>
  <c r="I105" i="1"/>
  <c r="E105" i="1"/>
  <c r="Q104" i="1"/>
  <c r="P104" i="1"/>
  <c r="I104" i="1"/>
  <c r="E104" i="1"/>
  <c r="Q103" i="1"/>
  <c r="P103" i="1"/>
  <c r="I103" i="1"/>
  <c r="E103" i="1"/>
  <c r="Q102" i="1"/>
  <c r="P102" i="1"/>
  <c r="I102" i="1"/>
  <c r="E102" i="1"/>
  <c r="Q101" i="1"/>
  <c r="P101" i="1"/>
  <c r="I101" i="1"/>
  <c r="E101" i="1"/>
  <c r="Q100" i="1"/>
  <c r="P100" i="1"/>
  <c r="I100" i="1"/>
  <c r="E100" i="1"/>
  <c r="Q99" i="1"/>
  <c r="P99" i="1"/>
  <c r="I99" i="1"/>
  <c r="E99" i="1"/>
  <c r="Q98" i="1"/>
  <c r="P98" i="1"/>
  <c r="I98" i="1"/>
  <c r="E98" i="1"/>
  <c r="Q97" i="1"/>
  <c r="P97" i="1"/>
  <c r="I97" i="1"/>
  <c r="E97" i="1"/>
  <c r="Q96" i="1"/>
  <c r="P96" i="1"/>
  <c r="I96" i="1"/>
  <c r="E96" i="1"/>
  <c r="Q95" i="1"/>
  <c r="P95" i="1"/>
  <c r="I95" i="1"/>
  <c r="E95" i="1"/>
  <c r="Q94" i="1"/>
  <c r="P94" i="1"/>
  <c r="I94" i="1"/>
  <c r="E94" i="1"/>
  <c r="Q93" i="1"/>
  <c r="P93" i="1"/>
  <c r="I93" i="1"/>
  <c r="E93" i="1"/>
  <c r="Q92" i="1"/>
  <c r="P92" i="1"/>
  <c r="I92" i="1"/>
  <c r="E92" i="1"/>
  <c r="Q91" i="1"/>
  <c r="P91" i="1"/>
  <c r="I91" i="1"/>
  <c r="E91" i="1"/>
  <c r="Q90" i="1"/>
  <c r="P90" i="1"/>
  <c r="I90" i="1"/>
  <c r="E90" i="1"/>
  <c r="Q89" i="1"/>
  <c r="P89" i="1"/>
  <c r="I89" i="1"/>
  <c r="E89" i="1"/>
  <c r="Q88" i="1"/>
  <c r="P88" i="1"/>
  <c r="I88" i="1"/>
  <c r="E88" i="1"/>
  <c r="Q87" i="1"/>
  <c r="P87" i="1"/>
  <c r="I87" i="1"/>
  <c r="E87" i="1"/>
  <c r="Q86" i="1"/>
  <c r="P86" i="1"/>
  <c r="I86" i="1"/>
  <c r="E86" i="1"/>
  <c r="Q85" i="1"/>
  <c r="P85" i="1"/>
  <c r="I85" i="1"/>
  <c r="E85" i="1"/>
  <c r="Q84" i="1"/>
  <c r="P84" i="1"/>
  <c r="I84" i="1"/>
  <c r="E84" i="1"/>
  <c r="Q83" i="1"/>
  <c r="P83" i="1"/>
  <c r="I83" i="1"/>
  <c r="E83" i="1"/>
  <c r="Q82" i="1"/>
  <c r="P82" i="1"/>
  <c r="I82" i="1"/>
  <c r="E82" i="1"/>
  <c r="Q81" i="1"/>
  <c r="P81" i="1"/>
  <c r="I81" i="1"/>
  <c r="E81" i="1"/>
  <c r="Q80" i="1"/>
  <c r="P80" i="1"/>
  <c r="I80" i="1"/>
  <c r="E80" i="1"/>
  <c r="Q79" i="1"/>
  <c r="P79" i="1"/>
  <c r="I79" i="1"/>
  <c r="E79" i="1"/>
  <c r="Q78" i="1"/>
  <c r="P78" i="1"/>
  <c r="I78" i="1"/>
  <c r="E78" i="1"/>
  <c r="Q77" i="1"/>
  <c r="P77" i="1"/>
  <c r="I77" i="1"/>
  <c r="E77" i="1"/>
  <c r="Q76" i="1"/>
  <c r="P76" i="1"/>
  <c r="I76" i="1"/>
  <c r="E76" i="1"/>
  <c r="Q75" i="1"/>
  <c r="P75" i="1"/>
  <c r="I75" i="1"/>
  <c r="E75" i="1"/>
  <c r="Q74" i="1"/>
  <c r="P74" i="1"/>
  <c r="I74" i="1"/>
  <c r="E74" i="1"/>
  <c r="Q73" i="1"/>
  <c r="P73" i="1"/>
  <c r="I73" i="1"/>
  <c r="E73" i="1"/>
  <c r="Q72" i="1"/>
  <c r="P72" i="1"/>
  <c r="I72" i="1"/>
  <c r="E72" i="1"/>
  <c r="Q71" i="1"/>
  <c r="P71" i="1"/>
  <c r="I71" i="1"/>
  <c r="E71" i="1"/>
  <c r="Q70" i="1"/>
  <c r="P70" i="1"/>
  <c r="I70" i="1"/>
  <c r="E70" i="1"/>
  <c r="Q69" i="1"/>
  <c r="P69" i="1"/>
  <c r="I69" i="1"/>
  <c r="E69" i="1"/>
  <c r="Q68" i="1"/>
  <c r="P68" i="1"/>
  <c r="I68" i="1"/>
  <c r="E68" i="1"/>
  <c r="Q67" i="1"/>
  <c r="P67" i="1"/>
  <c r="I67" i="1"/>
  <c r="E67" i="1"/>
  <c r="Q66" i="1"/>
  <c r="P66" i="1"/>
  <c r="I66" i="1"/>
  <c r="E66" i="1"/>
  <c r="Q65" i="1"/>
  <c r="P65" i="1"/>
  <c r="I65" i="1"/>
  <c r="E65" i="1"/>
  <c r="Q64" i="1"/>
  <c r="P64" i="1"/>
  <c r="I64" i="1"/>
  <c r="E64" i="1"/>
  <c r="Q63" i="1"/>
  <c r="P63" i="1"/>
  <c r="I63" i="1"/>
  <c r="E63" i="1"/>
  <c r="Q62" i="1"/>
  <c r="P62" i="1"/>
  <c r="I62" i="1"/>
  <c r="E62" i="1"/>
  <c r="Q61" i="1"/>
  <c r="P61" i="1"/>
  <c r="I61" i="1"/>
  <c r="E61" i="1"/>
  <c r="Q60" i="1"/>
  <c r="P60" i="1"/>
  <c r="I60" i="1"/>
  <c r="E60" i="1"/>
  <c r="Q59" i="1"/>
  <c r="P59" i="1"/>
  <c r="I59" i="1"/>
  <c r="E59" i="1"/>
  <c r="Q58" i="1"/>
  <c r="P58" i="1"/>
  <c r="I58" i="1"/>
  <c r="E58" i="1"/>
  <c r="Q57" i="1"/>
  <c r="P57" i="1"/>
  <c r="I57" i="1"/>
  <c r="E57" i="1"/>
  <c r="Q56" i="1"/>
  <c r="P56" i="1"/>
  <c r="I56" i="1"/>
  <c r="E56" i="1"/>
  <c r="Q55" i="1"/>
  <c r="P55" i="1"/>
  <c r="I55" i="1"/>
  <c r="E55" i="1"/>
  <c r="Q54" i="1"/>
  <c r="P54" i="1"/>
  <c r="I54" i="1"/>
  <c r="E54" i="1"/>
  <c r="Q53" i="1"/>
  <c r="P53" i="1"/>
  <c r="I53" i="1"/>
  <c r="E53" i="1"/>
  <c r="Q52" i="1"/>
  <c r="P52" i="1"/>
  <c r="I52" i="1"/>
  <c r="E52" i="1"/>
  <c r="Q51" i="1"/>
  <c r="P51" i="1"/>
  <c r="I51" i="1"/>
  <c r="E51" i="1"/>
  <c r="Q50" i="1"/>
  <c r="P50" i="1"/>
  <c r="I50" i="1"/>
  <c r="E50" i="1"/>
  <c r="Q49" i="1"/>
  <c r="P49" i="1"/>
  <c r="I49" i="1"/>
  <c r="E49" i="1"/>
  <c r="Q48" i="1"/>
  <c r="P48" i="1"/>
  <c r="I48" i="1"/>
  <c r="E48" i="1"/>
  <c r="Q47" i="1"/>
  <c r="P47" i="1"/>
  <c r="I47" i="1"/>
  <c r="E47" i="1"/>
  <c r="Q46" i="1"/>
  <c r="P46" i="1"/>
  <c r="I46" i="1"/>
  <c r="E46" i="1"/>
  <c r="Q45" i="1"/>
  <c r="P45" i="1"/>
  <c r="I45" i="1"/>
  <c r="E45" i="1"/>
  <c r="Q44" i="1"/>
  <c r="P44" i="1"/>
  <c r="I44" i="1"/>
  <c r="E44" i="1"/>
  <c r="Q43" i="1"/>
  <c r="P43" i="1"/>
  <c r="I43" i="1"/>
  <c r="E43" i="1"/>
  <c r="Q42" i="1"/>
  <c r="P42" i="1"/>
  <c r="I42" i="1"/>
  <c r="E42" i="1"/>
  <c r="Q41" i="1"/>
  <c r="P41" i="1"/>
  <c r="I41" i="1"/>
  <c r="E41" i="1"/>
  <c r="Q40" i="1"/>
  <c r="P40" i="1"/>
  <c r="I40" i="1"/>
  <c r="E40" i="1"/>
  <c r="Q39" i="1"/>
  <c r="P39" i="1"/>
  <c r="I39" i="1"/>
  <c r="E39" i="1"/>
  <c r="Q38" i="1"/>
  <c r="P38" i="1"/>
  <c r="I38" i="1"/>
  <c r="E38" i="1"/>
  <c r="Q37" i="1"/>
  <c r="P37" i="1"/>
  <c r="I37" i="1"/>
  <c r="E37" i="1"/>
  <c r="Q36" i="1"/>
  <c r="P36" i="1"/>
  <c r="I36" i="1"/>
  <c r="E36" i="1"/>
  <c r="Q35" i="1"/>
  <c r="P35" i="1"/>
  <c r="I35" i="1"/>
  <c r="E35" i="1"/>
  <c r="Q34" i="1"/>
  <c r="P34" i="1"/>
  <c r="I34" i="1"/>
  <c r="E34" i="1"/>
  <c r="Q33" i="1"/>
  <c r="P33" i="1"/>
  <c r="I33" i="1"/>
  <c r="E33" i="1"/>
  <c r="Q32" i="1"/>
  <c r="P32" i="1"/>
  <c r="I32" i="1"/>
  <c r="E32" i="1"/>
  <c r="Q31" i="1"/>
  <c r="P31" i="1"/>
  <c r="I31" i="1"/>
  <c r="E31" i="1"/>
  <c r="Q30" i="1"/>
  <c r="P30" i="1"/>
  <c r="I30" i="1"/>
  <c r="E30" i="1"/>
  <c r="Q29" i="1"/>
  <c r="P29" i="1"/>
  <c r="I29" i="1"/>
  <c r="E29" i="1"/>
  <c r="Q28" i="1"/>
  <c r="P28" i="1"/>
  <c r="I28" i="1"/>
  <c r="E28" i="1"/>
  <c r="Q27" i="1"/>
  <c r="P27" i="1"/>
  <c r="I27" i="1"/>
  <c r="E27" i="1"/>
  <c r="Q26" i="1"/>
  <c r="P26" i="1"/>
  <c r="I26" i="1"/>
  <c r="E26" i="1"/>
  <c r="Q25" i="1"/>
  <c r="P25" i="1"/>
  <c r="I25" i="1"/>
  <c r="E25" i="1"/>
  <c r="Q24" i="1"/>
  <c r="P24" i="1"/>
  <c r="I24" i="1"/>
  <c r="E24" i="1"/>
  <c r="Q23" i="1"/>
  <c r="P23" i="1"/>
  <c r="I23" i="1"/>
  <c r="E23" i="1"/>
  <c r="Q22" i="1"/>
  <c r="P22" i="1"/>
  <c r="I22" i="1"/>
  <c r="E22" i="1"/>
  <c r="Q21" i="1"/>
  <c r="P21" i="1"/>
  <c r="I21" i="1"/>
  <c r="E21" i="1"/>
  <c r="Q20" i="1"/>
  <c r="P20" i="1"/>
  <c r="I20" i="1"/>
  <c r="E20" i="1"/>
  <c r="Q19" i="1"/>
  <c r="P19" i="1"/>
  <c r="I19" i="1"/>
  <c r="E19" i="1"/>
  <c r="Q18" i="1"/>
  <c r="P18" i="1"/>
  <c r="I18" i="1"/>
  <c r="E18" i="1"/>
  <c r="Q17" i="1"/>
  <c r="P17" i="1"/>
  <c r="I17" i="1"/>
  <c r="E17" i="1"/>
  <c r="Q16" i="1"/>
  <c r="P16" i="1"/>
  <c r="I16" i="1"/>
  <c r="E16" i="1"/>
  <c r="Q15" i="1"/>
  <c r="P15" i="1"/>
  <c r="I15" i="1"/>
  <c r="E15" i="1"/>
  <c r="Q14" i="1"/>
  <c r="P14" i="1"/>
  <c r="I14" i="1"/>
  <c r="E14" i="1"/>
  <c r="Q13" i="1"/>
  <c r="P13" i="1"/>
  <c r="I13" i="1"/>
  <c r="E13" i="1"/>
  <c r="Q12" i="1"/>
  <c r="P12" i="1"/>
  <c r="I12" i="1"/>
  <c r="E12" i="1"/>
  <c r="Q11" i="1"/>
  <c r="P11" i="1"/>
  <c r="I11" i="1"/>
  <c r="E11" i="1"/>
  <c r="Q10" i="1"/>
  <c r="P10" i="1"/>
  <c r="I10" i="1"/>
  <c r="E10" i="1"/>
  <c r="Q9" i="1"/>
  <c r="P9" i="1"/>
  <c r="I9" i="1"/>
  <c r="E9" i="1"/>
  <c r="Q8" i="1"/>
  <c r="P8" i="1"/>
  <c r="I8" i="1"/>
  <c r="E8" i="1"/>
  <c r="Q7" i="1"/>
  <c r="P7" i="1"/>
  <c r="I7" i="1"/>
  <c r="E7" i="1"/>
  <c r="Q6" i="1"/>
  <c r="P6" i="1"/>
  <c r="I6" i="1"/>
  <c r="E6" i="1"/>
  <c r="Q5" i="1"/>
  <c r="P5" i="1"/>
  <c r="I5" i="1"/>
  <c r="E5" i="1"/>
  <c r="Q4" i="1"/>
  <c r="Q271" i="1" s="1"/>
  <c r="Q274" i="1" s="1"/>
  <c r="T274" i="1" s="1"/>
  <c r="P4" i="1"/>
  <c r="P271" i="1" s="1"/>
  <c r="I4" i="1"/>
  <c r="E4" i="1"/>
  <c r="P274" i="1" l="1"/>
  <c r="S271" i="1"/>
  <c r="Q285" i="1"/>
  <c r="T275" i="1"/>
  <c r="P279" i="1"/>
  <c r="S275" i="1" l="1"/>
  <c r="P285" i="1"/>
  <c r="S274" i="1"/>
  <c r="R285" i="1"/>
</calcChain>
</file>

<file path=xl/comments1.xml><?xml version="1.0" encoding="utf-8"?>
<comments xmlns="http://schemas.openxmlformats.org/spreadsheetml/2006/main">
  <authors>
    <author>Windows User</author>
    <author>user</author>
  </authors>
  <commentList>
    <comment ref="R233" authorId="0" shapeId="0">
      <text>
        <r>
          <rPr>
            <b/>
            <sz val="9"/>
            <color indexed="81"/>
            <rFont val="Tahoma"/>
            <family val="2"/>
          </rPr>
          <t>Ph NO is Wrong (2-6-2022) update</t>
        </r>
      </text>
    </comment>
    <comment ref="R237" authorId="0" shapeId="0">
      <text>
        <r>
          <rPr>
            <b/>
            <sz val="9"/>
            <color indexed="81"/>
            <rFont val="Tahoma"/>
            <family val="2"/>
          </rPr>
          <t>Ph Not Contact(2-6-2022) update</t>
        </r>
      </text>
    </comment>
    <comment ref="R238" authorId="1" shapeId="0">
      <text>
        <r>
          <rPr>
            <sz val="9"/>
            <color indexed="81"/>
            <rFont val="Tahoma"/>
            <family val="2"/>
          </rPr>
          <t xml:space="preserve">သူေဠး ဖုန္း -090795023332
</t>
        </r>
      </text>
    </comment>
    <comment ref="R241" authorId="0" shapeId="0">
      <text>
        <r>
          <rPr>
            <b/>
            <sz val="9"/>
            <color indexed="81"/>
            <rFont val="Tahoma"/>
            <family val="2"/>
          </rPr>
          <t>Ph စက္ပိတ္ထားပါသည္ (2-6-2022) update</t>
        </r>
      </text>
    </comment>
    <comment ref="R242" authorId="0" shapeId="0">
      <text>
        <r>
          <rPr>
            <b/>
            <sz val="9"/>
            <color indexed="81"/>
            <rFont val="Tahoma"/>
            <family val="2"/>
          </rPr>
          <t>Ph စက္ပိတ္ထားပါသည္ (2-6-2022) update</t>
        </r>
      </text>
    </comment>
    <comment ref="R243" authorId="0" shapeId="0">
      <text>
        <r>
          <rPr>
            <b/>
            <sz val="9"/>
            <color indexed="81"/>
            <rFont val="Tahoma"/>
            <family val="2"/>
          </rPr>
          <t>Ph စက္ပိတ္ထားပါသည္ (2-6-2022) update</t>
        </r>
      </text>
    </comment>
    <comment ref="R244" authorId="0" shapeId="0">
      <text>
        <r>
          <rPr>
            <b/>
            <sz val="9"/>
            <color indexed="81"/>
            <rFont val="Tahoma"/>
            <family val="2"/>
          </rPr>
          <t>Ph စက္ပိတ္ထားပါသည္ (2-6-2022) update</t>
        </r>
      </text>
    </comment>
    <comment ref="R24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ph no wrong
</t>
        </r>
      </text>
    </comment>
    <comment ref="R248" authorId="0" shapeId="0">
      <text>
        <r>
          <rPr>
            <b/>
            <sz val="9"/>
            <color indexed="81"/>
            <rFont val="Tahoma"/>
            <family val="2"/>
          </rPr>
          <t>Ph စက္ပိတ္ထားပါသည္ (2-6-2022) update</t>
        </r>
      </text>
    </comment>
  </commentList>
</comments>
</file>

<file path=xl/sharedStrings.xml><?xml version="1.0" encoding="utf-8"?>
<sst xmlns="http://schemas.openxmlformats.org/spreadsheetml/2006/main" count="1495" uniqueCount="298">
  <si>
    <t>YGN AR Report</t>
  </si>
  <si>
    <t>Invoice Date</t>
  </si>
  <si>
    <t>Invoice No</t>
  </si>
  <si>
    <t>Customer Name</t>
  </si>
  <si>
    <t>BR</t>
  </si>
  <si>
    <t>Period</t>
  </si>
  <si>
    <t>Sale Man</t>
  </si>
  <si>
    <t>Credit Term</t>
  </si>
  <si>
    <t>Black/Brown</t>
  </si>
  <si>
    <t>Due Day</t>
  </si>
  <si>
    <t>AR</t>
  </si>
  <si>
    <t>RV Date</t>
  </si>
  <si>
    <t>RV No</t>
  </si>
  <si>
    <t>Collected</t>
  </si>
  <si>
    <t>AR Closing Bal</t>
  </si>
  <si>
    <t>Address &amp; Phone</t>
  </si>
  <si>
    <t>Remark</t>
  </si>
  <si>
    <t>SAP AR No (or) Manual AR No</t>
  </si>
  <si>
    <t>USD</t>
  </si>
  <si>
    <t>MMK</t>
  </si>
  <si>
    <t>INV-YGA(M)-PT-2012-05-0270</t>
  </si>
  <si>
    <t>GREAT YOUNG GROUP CO-,LTD</t>
  </si>
  <si>
    <t>YGN</t>
  </si>
  <si>
    <t>Lait Yee Min</t>
  </si>
  <si>
    <t>Over 180 Days</t>
  </si>
  <si>
    <t xml:space="preserve">Black </t>
  </si>
  <si>
    <t>Lait Yee Min CASE /Legal Case</t>
  </si>
  <si>
    <t>INV-YGA(M)-PT-2012-05-0316</t>
  </si>
  <si>
    <t>INV-YCE-PT-2013-01-0081</t>
  </si>
  <si>
    <t>CHERRY AUNG CO-,LTD</t>
  </si>
  <si>
    <t>Chan Naing Linn Case / Legal Case</t>
  </si>
  <si>
    <t>INV-YCE-PT-2013-01-0133</t>
  </si>
  <si>
    <t>DAW HLA KHIN</t>
  </si>
  <si>
    <t>INV-YCE-PT-2013-01-0135</t>
  </si>
  <si>
    <t>INV-YCE-PT-2013-01-0136</t>
  </si>
  <si>
    <t>INV-YCE-PT-2013-01-0138</t>
  </si>
  <si>
    <t>INV-YCE-PT-2013-02-0377</t>
  </si>
  <si>
    <t>NEW JADE CO-,LTD</t>
  </si>
  <si>
    <t>INV-YCE-PT-2013-02-0437</t>
  </si>
  <si>
    <t>U MYO THU</t>
  </si>
  <si>
    <t>INV-YCE-PT-2013-02-0438</t>
  </si>
  <si>
    <t>INV-YCE-PT-2013-04-0705</t>
  </si>
  <si>
    <t>MYAT EAINDRAY CO-, LTD</t>
  </si>
  <si>
    <t>INV-YCE-PT-2013-04-0707</t>
  </si>
  <si>
    <t>AR 10000241</t>
  </si>
  <si>
    <t xml:space="preserve">U PHYO </t>
  </si>
  <si>
    <t>INV-YCE-PT-2013-04-0744</t>
  </si>
  <si>
    <t>INV-YCE(M)-PT-2013-04-0062</t>
  </si>
  <si>
    <t>INV-YCE(M)-PT-2013-04-0066</t>
  </si>
  <si>
    <t xml:space="preserve">U SAI WAN </t>
  </si>
  <si>
    <t>INV-YCE(M)-PT-2013-04-0072</t>
  </si>
  <si>
    <t>AR10000263</t>
  </si>
  <si>
    <t>INV-YCE(M)-PT-2013-05-0120</t>
  </si>
  <si>
    <t>AR 10002715(10004233)</t>
  </si>
  <si>
    <t>SAN THIT AUNG CO-,LTD</t>
  </si>
  <si>
    <t>INV-YCE(M)-PT-2013-05-0246</t>
  </si>
  <si>
    <t>INV-YCE(M)-PT-2013-06-0275</t>
  </si>
  <si>
    <t>INV-YCE(M)-PT-2013-06-0276</t>
  </si>
  <si>
    <t>INV-YCE(M)-PT-2013-06-0274</t>
  </si>
  <si>
    <t>INV-YCE(M)-PT-2013-06-0283</t>
  </si>
  <si>
    <t>INV-YCE(M)-PT-2013-06-0295</t>
  </si>
  <si>
    <t>INV-YCE(M)-PT-2013-06-0296</t>
  </si>
  <si>
    <t>INV-YCE(M)-PT-2013-06-0292</t>
  </si>
  <si>
    <t>INV-YCE(M)-PT-2013-06-0305</t>
  </si>
  <si>
    <t>YE TUN CO-, LTD</t>
  </si>
  <si>
    <t>INV-YCE(M)-PT-2013-06-0350</t>
  </si>
  <si>
    <t>INV-YCE(M)-PT-2013-07-0373</t>
  </si>
  <si>
    <t>INV-YCE(M)-PT-2013-07-0401</t>
  </si>
  <si>
    <t>INV-YCE(M)-PT-2013-07-0406</t>
  </si>
  <si>
    <t>AR 10001150</t>
  </si>
  <si>
    <t>AR 10001179</t>
  </si>
  <si>
    <t>AR 10001197</t>
  </si>
  <si>
    <t>THUWANNA NAY CHI CO-,LTD</t>
  </si>
  <si>
    <t>AR 10001196</t>
  </si>
  <si>
    <t>AR 10001202</t>
  </si>
  <si>
    <t>AR 10001203</t>
  </si>
  <si>
    <t>AR 10001885</t>
  </si>
  <si>
    <t>AR 10003062</t>
  </si>
  <si>
    <t>AR 10003071</t>
  </si>
  <si>
    <t>AR 10003108</t>
  </si>
  <si>
    <t>U MYO MIN THEIN</t>
  </si>
  <si>
    <t>AR 10003180</t>
  </si>
  <si>
    <t>AR 10003181</t>
  </si>
  <si>
    <t>AR 10003225</t>
  </si>
  <si>
    <t>AR 10003260</t>
  </si>
  <si>
    <t>AR 10003261</t>
  </si>
  <si>
    <t>AR 10003355</t>
  </si>
  <si>
    <t>AR 10003374</t>
  </si>
  <si>
    <t>AR 10003436</t>
  </si>
  <si>
    <t>AR 10003476</t>
  </si>
  <si>
    <t>AR 10003477</t>
  </si>
  <si>
    <t>AR 10003501</t>
  </si>
  <si>
    <t>AR 10003626</t>
  </si>
  <si>
    <t>U KHUN BA HALING (ZAW LINN MYINT)</t>
  </si>
  <si>
    <t>AR 10003722</t>
  </si>
  <si>
    <t>U SAI PYI MIN AYE</t>
  </si>
  <si>
    <t>AR 10003725</t>
  </si>
  <si>
    <t>BIG HONG CO-,LTD</t>
  </si>
  <si>
    <t>AR 10004201</t>
  </si>
  <si>
    <t>GREEN UNIVERSAL CO-, LTD</t>
  </si>
  <si>
    <t>AR 10004149</t>
  </si>
  <si>
    <t>U MIN TUN</t>
  </si>
  <si>
    <t>AR 10004135</t>
  </si>
  <si>
    <t>U SAI AIKE AUNG</t>
  </si>
  <si>
    <t>AR 10004427</t>
  </si>
  <si>
    <t>AR 10004413</t>
  </si>
  <si>
    <t>AR 10004409</t>
  </si>
  <si>
    <t>AR 10004561</t>
  </si>
  <si>
    <t>AR 10004599</t>
  </si>
  <si>
    <t>AR 10004597</t>
  </si>
  <si>
    <t>AR 10004598</t>
  </si>
  <si>
    <t>AR 10004603</t>
  </si>
  <si>
    <t>MYIT TAR YATE CO-LTD</t>
  </si>
  <si>
    <t>AR 10004601</t>
  </si>
  <si>
    <t>AR 10004715</t>
  </si>
  <si>
    <t>AR 10004585</t>
  </si>
  <si>
    <t>AR 10004713</t>
  </si>
  <si>
    <t>AR 10004717</t>
  </si>
  <si>
    <t>NEW WORLD SHWE PYI TAN CO-,LTD</t>
  </si>
  <si>
    <t>Hein Aung Hlaing /Legal Case</t>
  </si>
  <si>
    <t>AR 10004735</t>
  </si>
  <si>
    <t>U SAI KHA MIKE</t>
  </si>
  <si>
    <t>AR 10004687</t>
  </si>
  <si>
    <t>AR 10004795</t>
  </si>
  <si>
    <t>LUCKY STAR CO-,LTD</t>
  </si>
  <si>
    <t>AR 10004794</t>
  </si>
  <si>
    <t>AR 10004806</t>
  </si>
  <si>
    <t>AR 10004953</t>
  </si>
  <si>
    <t>AR 10004895</t>
  </si>
  <si>
    <t>AR 10004902</t>
  </si>
  <si>
    <t>MIAN XIN MINING RESOURCES INVESTMENT GROUP CO-, LTD-</t>
  </si>
  <si>
    <t>AR 10004886</t>
  </si>
  <si>
    <t>AR 10004889</t>
  </si>
  <si>
    <t>U THAW ZIN KYAW KYAW</t>
  </si>
  <si>
    <t>AR 10004898</t>
  </si>
  <si>
    <t>MYANMAR WIN GATE CO-,LTD</t>
  </si>
  <si>
    <t>MYAT LINN KADAY KYWAL CO--LTD</t>
  </si>
  <si>
    <t>AR 10005071</t>
  </si>
  <si>
    <t>AR 10005073</t>
  </si>
  <si>
    <t>AR 10004992</t>
  </si>
  <si>
    <t>AR 10004994</t>
  </si>
  <si>
    <t>AR 10005013</t>
  </si>
  <si>
    <t>NYI NYI FAMILY CO-,LTD(10014068 New AR)</t>
  </si>
  <si>
    <t>AR 10005074</t>
  </si>
  <si>
    <t>AR 10005028</t>
  </si>
  <si>
    <t>AR 10005097</t>
  </si>
  <si>
    <t>SOUTHERN METAL INDUSTRY(U KYAW NYUNT)</t>
  </si>
  <si>
    <t>AR 10005250</t>
  </si>
  <si>
    <t>NYI NYI FAMILY CO-,LTD(10015284 New AR)</t>
  </si>
  <si>
    <t>NYI NYI FAMILY CO-,LTD(10014150 New AR)</t>
  </si>
  <si>
    <t>AR 10005144</t>
  </si>
  <si>
    <t>NYI NYI FAMILY CO-,LTD(10014178 New AR)</t>
  </si>
  <si>
    <t>AR 10005177</t>
  </si>
  <si>
    <t>U SAI THAN MAUNG</t>
  </si>
  <si>
    <t>AR 10005192</t>
  </si>
  <si>
    <t>AR 10005272</t>
  </si>
  <si>
    <t>AR 10005275</t>
  </si>
  <si>
    <t>AR 10005277</t>
  </si>
  <si>
    <t>AR 10005327</t>
  </si>
  <si>
    <t>NYI NYI FAMILY CO-,LTD(10014324 New AR)</t>
  </si>
  <si>
    <t>HEAVY MACHINE RENTAL SERVICE (JAPAN) UNIT BEELINN</t>
  </si>
  <si>
    <t>AR 10005566</t>
  </si>
  <si>
    <t>AR 10005567</t>
  </si>
  <si>
    <t>ROYAL ROMA CO-, LTD</t>
  </si>
  <si>
    <t>AR 10005823</t>
  </si>
  <si>
    <t>AR 10005837</t>
  </si>
  <si>
    <t>MICHELIA CO-,LTD</t>
  </si>
  <si>
    <t>MYANMAR CHANCELLOR CO-,LTD</t>
  </si>
  <si>
    <t>SOE &amp; SONS CO-,LTD</t>
  </si>
  <si>
    <t>NYI NYI FAMILY CO-,LTD</t>
  </si>
  <si>
    <t>U HTAY WIN</t>
  </si>
  <si>
    <t>U KYAW WIN CO-, LTD</t>
  </si>
  <si>
    <t>U MYINT ZAW</t>
  </si>
  <si>
    <t>U TUN TUN SOE</t>
  </si>
  <si>
    <t>U TAR</t>
  </si>
  <si>
    <t>THADAR TUN CO-,LTD(LYM)</t>
  </si>
  <si>
    <t>U HTAY AUNG</t>
  </si>
  <si>
    <t>HTOO HAN THIT CO-LTD</t>
  </si>
  <si>
    <t>U TIN WIN</t>
  </si>
  <si>
    <t>PHYU ZIN CO-,LTD</t>
  </si>
  <si>
    <t xml:space="preserve">On Target ကိုအပ္ထားတဲ့ customer </t>
  </si>
  <si>
    <t>STEEL STONE CO-,LTD</t>
  </si>
  <si>
    <t>U THEIN LWIN (NLP)</t>
  </si>
  <si>
    <t>SHWE PYI AUNG CO-, LTD</t>
  </si>
  <si>
    <t>U SAI WIN KHINE OO</t>
  </si>
  <si>
    <t>BME CO-,LTD</t>
  </si>
  <si>
    <t>TAW WIN AUNG</t>
  </si>
  <si>
    <t>U SAI LAUNG LINE</t>
  </si>
  <si>
    <t>U KYAW KYAW MOE</t>
  </si>
  <si>
    <t>U KYI NYUNT</t>
  </si>
  <si>
    <t>DAWN ( AH YONE OO ) CONSTRUCTION CO-, LTD</t>
  </si>
  <si>
    <t>FIVE DIAMOND CO-, LTD</t>
  </si>
  <si>
    <t>U SOE MYINT</t>
  </si>
  <si>
    <t>10035344(LYM)</t>
  </si>
  <si>
    <t xml:space="preserve">MYANMAR GOLDEN CROWN CO-,LTD </t>
  </si>
  <si>
    <t>10035346(LYM)</t>
  </si>
  <si>
    <t>10035348(LYM)</t>
  </si>
  <si>
    <t>ROYAL GOLDEN POWER CO-,LTD(LYM)</t>
  </si>
  <si>
    <t>10037603(LYM)</t>
  </si>
  <si>
    <t>10039988(LYM)</t>
  </si>
  <si>
    <t>MYO CHIT WIN, U</t>
  </si>
  <si>
    <t>PHYU ZIN</t>
  </si>
  <si>
    <t>09-402654004</t>
  </si>
  <si>
    <t>INV/CEQ(M)/PRT/2018/12/0879</t>
  </si>
  <si>
    <t>U SOE THIHA(Successful Lion)</t>
  </si>
  <si>
    <t>Repossess Customer- CE1 BU</t>
  </si>
  <si>
    <t>INV/CEQ(M)/PRT/2018/12/0895</t>
  </si>
  <si>
    <t>INV/CEQ(M)/PRT/2019/5/0865</t>
  </si>
  <si>
    <t>U PYAE PHYO</t>
  </si>
  <si>
    <t>Than Zaw Lin</t>
  </si>
  <si>
    <t>INV/CEQ(M)/PRT/2020/1/22123</t>
  </si>
  <si>
    <t>M CONCRETES CO.,LTD</t>
  </si>
  <si>
    <t>Naing Lin</t>
  </si>
  <si>
    <t>09-699346243</t>
  </si>
  <si>
    <t>Sale man follow up (19-Sep-22 &gt;&gt;&gt; noticed ပစ်ထားပါသည်။</t>
  </si>
  <si>
    <t>CE1-PRT-SI-20010302</t>
  </si>
  <si>
    <t>MICHELIA CO.,LTD</t>
  </si>
  <si>
    <t>09-775023332</t>
  </si>
  <si>
    <r>
      <t xml:space="preserve">Cashier အျပင္သြားေနလို့ ျပန္ေရာက္လာရင္ သူေဌး ကို ေျပာခိုင္းျပီး ျပန္ဆက္သြယ္ ေပးပါ့မယ္ေျပာပါတယ္ (2-6-2022) Update (19-Sep-22 &gt;&gt;&gt; Boss </t>
    </r>
    <r>
      <rPr>
        <sz val="11"/>
        <color theme="1"/>
        <rFont val="Pyidaungsu"/>
        <family val="2"/>
      </rPr>
      <t>ဖုန်း no ကို cashier အမ မဇင်ဆီက ရပါသည်။ ဖုန်းမကိုင်ပါ) (11-Nov-22 &gt;&gt;&gt; စက်လည်းပြန်ပေးထားပါသည် စာရင်းအကုန်ရှင်းထားပီးသားလို့ boss ကပြောပါသည်။ သူမပေးနိုင်ဘူးလို့ပြောပါသည်။)</t>
    </r>
  </si>
  <si>
    <t>CE1-PRT-SI-20020122</t>
  </si>
  <si>
    <t>CE1-PRT-SI-20020452</t>
  </si>
  <si>
    <t>CE1-PRT-SI-20040051</t>
  </si>
  <si>
    <t>HASTY POWER CONSTRUCTION CO., LTD</t>
  </si>
  <si>
    <t>09-972031340</t>
  </si>
  <si>
    <t>တလခ်င္း payment မ်ား နည္းနည္းခ်င္းစီသြင္းေပးပါမည္ (1.7.22) (19-Sep-22 &gt;&gt;&gt; noticed ပစ်ထားပါသည်။</t>
  </si>
  <si>
    <t>CE1-PRT-SI-20040057</t>
  </si>
  <si>
    <t>CE1-PRT-SI-20060021</t>
  </si>
  <si>
    <t>Saw Ni Sel Pho</t>
  </si>
  <si>
    <t>CE1-PRT-SI-20060137</t>
  </si>
  <si>
    <t>CE1-PRT-SI-20070078</t>
  </si>
  <si>
    <t>THEIN WIN,U(13/YANGANA(N)030810)</t>
  </si>
  <si>
    <t>Aung Khaing Myo</t>
  </si>
  <si>
    <t>09-5008500</t>
  </si>
  <si>
    <t>U Thein Win ဆိုတာမဟုတ်ဘူး AR လည်း ပေးစရာမရှိပါဘူးခနခနလာတောင်းနေတယ်လိုပြောပါတယ်</t>
  </si>
  <si>
    <t>CE1-PRT-SI-21040202</t>
  </si>
  <si>
    <t>MYANMAR ZWE MHAN CO.,LTD</t>
  </si>
  <si>
    <t>09-772434659</t>
  </si>
  <si>
    <t>CE1-PRT-SI-21060041</t>
  </si>
  <si>
    <t>DAWN (AH YONE OO) CONSTRUCTION CO.,LTD</t>
  </si>
  <si>
    <t>09-443154376</t>
  </si>
  <si>
    <t>Customer ငွေသွင်းမရ်ပြောပြီးမသွင်းသေးပါ (1.7.22) (19-Sep-22 &gt;&gt;&gt; ဒီတစ်ပတ်အတွင်းသွင်းပေပါဟု cus ပြောပါသည်။  (01- Nov-22 သွင်းပေးပါမည် ဟုပြောပါသည်။)</t>
  </si>
  <si>
    <t>CE1-PRT-SI-21060038</t>
  </si>
  <si>
    <t>တလခ်င္း payment မ်ား နည္းနည္းခ်င္းစီသြင္းေပးပါမည္ (1.7.22) (19-Sep-22 &gt;&gt;&gt; ဖုန်းဆက်မရပါ BR ဘက်မှ noticed ပစ်ထားတယ်လို့ War War Hlaing Nyein ( F&amp;A) ကပြောပါသည်။</t>
  </si>
  <si>
    <t>CE1-PRT-SI-23050056</t>
  </si>
  <si>
    <t>HTOO HAN THIT CO.,LTD</t>
  </si>
  <si>
    <t>THIN MYAT SU</t>
  </si>
  <si>
    <t>0~30 Days</t>
  </si>
  <si>
    <t>HQT-RV-2023-05-0974</t>
  </si>
  <si>
    <t>CE1-PRT-SI-23050115</t>
  </si>
  <si>
    <t>ZAM LIAN,U(4/FALAN(NAING)029497)</t>
  </si>
  <si>
    <t>HQT-RV-2023-07-0512</t>
  </si>
  <si>
    <t>CE1-PRT-SI-23050114</t>
  </si>
  <si>
    <t>NAY LA THIT SAR CO,. LTD</t>
  </si>
  <si>
    <t>HQT-RV-2023-07-0257</t>
  </si>
  <si>
    <t>CE1-PRT-SI-23050113</t>
  </si>
  <si>
    <t>SHWE WAR HLAING CO.,LTD</t>
  </si>
  <si>
    <t>HQT-RV-2023-07-0615</t>
  </si>
  <si>
    <t>CE1-PRT-SI-23050111</t>
  </si>
  <si>
    <t>CE1-PRT-SI-23050155</t>
  </si>
  <si>
    <t>WIN LAE ZAR CHI MYINT</t>
  </si>
  <si>
    <t>CE1-PRT-SI-23060006</t>
  </si>
  <si>
    <t>ZAW HTET AUNG</t>
  </si>
  <si>
    <t>Current Due</t>
  </si>
  <si>
    <t>CE1-RV-23060021</t>
  </si>
  <si>
    <t>CE1-PRT-SI-23060090</t>
  </si>
  <si>
    <t>CE1-PRT-SI-23060091</t>
  </si>
  <si>
    <t>HTOO INTERNATIONAL INDRUSTRY CO., LTD</t>
  </si>
  <si>
    <t>YGN-RV-2023-07-0022</t>
  </si>
  <si>
    <t>CE1-PRT-SI-23070051</t>
  </si>
  <si>
    <t>MR. WAN CO.,LTD </t>
  </si>
  <si>
    <t>AUNG KHAING MYO</t>
  </si>
  <si>
    <t>No Due</t>
  </si>
  <si>
    <t>YGN-RV-2023-07-0034</t>
  </si>
  <si>
    <t>CE1-PRT-SI-23070085</t>
  </si>
  <si>
    <t>YE HTUN, U (BLN) </t>
  </si>
  <si>
    <t>28-Jun-23/26-Jul-23</t>
  </si>
  <si>
    <t>CE1-RV-23060059 (28-Jun-2023) First Pay(MMK 500,000). HQT-RV-2023-07-0781 (26-Jul-2023) Final Pay(MMK465,000).</t>
  </si>
  <si>
    <t>CE1-PRT-SI-23070120</t>
  </si>
  <si>
    <t>EDEN ENERGY CO.,LTD </t>
  </si>
  <si>
    <t>CE1-PRT-SI-23070121</t>
  </si>
  <si>
    <t>CE1-PRT-SI-23070122</t>
  </si>
  <si>
    <t>SHWE THAN LWIN CO.,LTD </t>
  </si>
  <si>
    <t>CE1-PRT-SI-23070123</t>
  </si>
  <si>
    <t>AR Closing</t>
  </si>
  <si>
    <t>143,278/- is legal case &amp; Sale Man Case</t>
  </si>
  <si>
    <t>Total AR</t>
  </si>
  <si>
    <t>0 ~ 30 Days</t>
  </si>
  <si>
    <t>AR OD</t>
  </si>
  <si>
    <t xml:space="preserve">Collected </t>
  </si>
  <si>
    <t>31~60 Days</t>
  </si>
  <si>
    <t>Achievement</t>
  </si>
  <si>
    <t>61~90 Days</t>
  </si>
  <si>
    <t>91~180 Days</t>
  </si>
  <si>
    <t>Current</t>
  </si>
  <si>
    <t xml:space="preserve">Overdue </t>
  </si>
  <si>
    <t>two month credit sale</t>
  </si>
  <si>
    <t>Cross Check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</si>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</sst>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_(* #,##0_);_(* \(#,##0\);_(* &quot;-&quot;??_);_(@_)"/>
    <numFmt numFmtId="166" formatCode="_(* #,##0.00000_);_(* \(#,##0.000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 Light"/>
      <family val="1"/>
      <scheme val="maj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Zawgyi-One"/>
      <family val="2"/>
    </font>
    <font>
      <sz val="11"/>
      <color theme="1"/>
      <name val="Pyidaungsu"/>
      <family val="2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1" applyNumberFormat="0" applyFill="0" applyAlignment="0" applyProtection="0"/>
  </cellStyleXfs>
  <cellXfs count="127">
    <xf numFmtId="0" fontId="0" fillId="0" borderId="0" xfId="0"/>
    <xf numFmtId="0" fontId="4" fillId="0" borderId="0" xfId="3" applyFont="1" applyBorder="1" applyAlignment="1">
      <alignment horizontal="left" vertical="center"/>
    </xf>
    <xf numFmtId="0" fontId="5" fillId="0" borderId="0" xfId="0" applyFont="1"/>
    <xf numFmtId="0" fontId="0" fillId="0" borderId="0" xfId="0" applyFill="1"/>
    <xf numFmtId="43" fontId="0" fillId="0" borderId="0" xfId="1" applyFont="1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/>
    </xf>
    <xf numFmtId="43" fontId="0" fillId="0" borderId="9" xfId="1" applyFon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5" fontId="7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/>
    </xf>
    <xf numFmtId="0" fontId="7" fillId="0" borderId="13" xfId="0" applyNumberFormat="1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43" fontId="1" fillId="0" borderId="12" xfId="1" applyFont="1" applyFill="1" applyBorder="1"/>
    <xf numFmtId="43" fontId="0" fillId="0" borderId="14" xfId="1" applyFont="1" applyFill="1" applyBorder="1"/>
    <xf numFmtId="164" fontId="0" fillId="0" borderId="14" xfId="0" applyNumberFormat="1" applyFont="1" applyFill="1" applyBorder="1"/>
    <xf numFmtId="0" fontId="0" fillId="0" borderId="14" xfId="0" applyFont="1" applyFill="1" applyBorder="1"/>
    <xf numFmtId="43" fontId="1" fillId="0" borderId="14" xfId="1" applyFont="1" applyFill="1" applyBorder="1" applyAlignment="1">
      <alignment horizontal="center" vertical="center"/>
    </xf>
    <xf numFmtId="43" fontId="0" fillId="0" borderId="14" xfId="0" applyNumberFormat="1" applyFont="1" applyFill="1" applyBorder="1"/>
    <xf numFmtId="0" fontId="0" fillId="0" borderId="15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0" borderId="0" xfId="0" applyFont="1" applyFill="1"/>
    <xf numFmtId="0" fontId="0" fillId="2" borderId="16" xfId="0" applyFont="1" applyFill="1" applyBorder="1" applyAlignment="1">
      <alignment vertical="center"/>
    </xf>
    <xf numFmtId="0" fontId="2" fillId="0" borderId="0" xfId="0" applyFont="1" applyFill="1"/>
    <xf numFmtId="15" fontId="8" fillId="0" borderId="11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43" fontId="9" fillId="0" borderId="12" xfId="1" applyFont="1" applyFill="1" applyBorder="1"/>
    <xf numFmtId="43" fontId="9" fillId="0" borderId="14" xfId="1" applyFont="1" applyFill="1" applyBorder="1"/>
    <xf numFmtId="164" fontId="9" fillId="0" borderId="14" xfId="0" applyNumberFormat="1" applyFont="1" applyFill="1" applyBorder="1"/>
    <xf numFmtId="0" fontId="9" fillId="0" borderId="14" xfId="0" applyFont="1" applyFill="1" applyBorder="1"/>
    <xf numFmtId="43" fontId="9" fillId="0" borderId="14" xfId="0" applyNumberFormat="1" applyFont="1" applyFill="1" applyBorder="1"/>
    <xf numFmtId="0" fontId="2" fillId="0" borderId="15" xfId="0" applyFont="1" applyFill="1" applyBorder="1" applyAlignment="1">
      <alignment vertical="center"/>
    </xf>
    <xf numFmtId="0" fontId="10" fillId="2" borderId="15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center"/>
    </xf>
    <xf numFmtId="0" fontId="11" fillId="3" borderId="15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/>
    </xf>
    <xf numFmtId="15" fontId="7" fillId="3" borderId="11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2" xfId="0" applyNumberFormat="1" applyFont="1" applyFill="1" applyBorder="1" applyAlignment="1">
      <alignment horizontal="center"/>
    </xf>
    <xf numFmtId="0" fontId="7" fillId="3" borderId="13" xfId="0" applyNumberFormat="1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43" fontId="1" fillId="3" borderId="12" xfId="1" applyFont="1" applyFill="1" applyBorder="1"/>
    <xf numFmtId="43" fontId="0" fillId="3" borderId="14" xfId="1" applyFont="1" applyFill="1" applyBorder="1"/>
    <xf numFmtId="164" fontId="0" fillId="3" borderId="14" xfId="0" applyNumberFormat="1" applyFont="1" applyFill="1" applyBorder="1"/>
    <xf numFmtId="0" fontId="0" fillId="3" borderId="14" xfId="0" applyFont="1" applyFill="1" applyBorder="1"/>
    <xf numFmtId="43" fontId="1" fillId="3" borderId="14" xfId="1" applyFont="1" applyFill="1" applyBorder="1" applyAlignment="1">
      <alignment horizontal="right"/>
    </xf>
    <xf numFmtId="43" fontId="0" fillId="3" borderId="14" xfId="0" applyNumberFormat="1" applyFont="1" applyFill="1" applyBorder="1"/>
    <xf numFmtId="0" fontId="0" fillId="3" borderId="15" xfId="0" applyFont="1" applyFill="1" applyBorder="1" applyAlignment="1">
      <alignment vertical="center"/>
    </xf>
    <xf numFmtId="0" fontId="0" fillId="3" borderId="0" xfId="0" applyFont="1" applyFill="1"/>
    <xf numFmtId="43" fontId="1" fillId="0" borderId="14" xfId="1" applyFont="1" applyFill="1" applyBorder="1" applyAlignment="1">
      <alignment horizontal="right"/>
    </xf>
    <xf numFmtId="0" fontId="9" fillId="0" borderId="12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43" fontId="9" fillId="0" borderId="14" xfId="1" applyFont="1" applyFill="1" applyBorder="1" applyAlignment="1">
      <alignment horizontal="right"/>
    </xf>
    <xf numFmtId="0" fontId="9" fillId="0" borderId="15" xfId="0" applyFont="1" applyFill="1" applyBorder="1" applyAlignment="1">
      <alignment vertical="center"/>
    </xf>
    <xf numFmtId="0" fontId="9" fillId="0" borderId="0" xfId="0" applyFont="1" applyFill="1"/>
    <xf numFmtId="43" fontId="0" fillId="0" borderId="14" xfId="1" applyFont="1" applyBorder="1"/>
    <xf numFmtId="164" fontId="0" fillId="0" borderId="14" xfId="0" applyNumberFormat="1" applyFont="1" applyBorder="1"/>
    <xf numFmtId="0" fontId="0" fillId="0" borderId="14" xfId="0" applyFont="1" applyBorder="1"/>
    <xf numFmtId="43" fontId="9" fillId="3" borderId="14" xfId="0" applyNumberFormat="1" applyFont="1" applyFill="1" applyBorder="1"/>
    <xf numFmtId="0" fontId="0" fillId="0" borderId="0" xfId="0" applyFont="1"/>
    <xf numFmtId="0" fontId="2" fillId="0" borderId="12" xfId="0" applyFont="1" applyFill="1" applyBorder="1" applyAlignment="1">
      <alignment horizontal="center"/>
    </xf>
    <xf numFmtId="43" fontId="2" fillId="0" borderId="12" xfId="1" applyFont="1" applyFill="1" applyBorder="1"/>
    <xf numFmtId="43" fontId="2" fillId="0" borderId="14" xfId="1" applyFont="1" applyBorder="1"/>
    <xf numFmtId="164" fontId="2" fillId="0" borderId="14" xfId="0" applyNumberFormat="1" applyFont="1" applyBorder="1"/>
    <xf numFmtId="0" fontId="2" fillId="0" borderId="14" xfId="0" applyFont="1" applyBorder="1"/>
    <xf numFmtId="43" fontId="2" fillId="0" borderId="14" xfId="1" applyFont="1" applyFill="1" applyBorder="1" applyAlignment="1">
      <alignment horizontal="right"/>
    </xf>
    <xf numFmtId="43" fontId="2" fillId="3" borderId="14" xfId="0" applyNumberFormat="1" applyFont="1" applyFill="1" applyBorder="1"/>
    <xf numFmtId="0" fontId="2" fillId="0" borderId="0" xfId="0" applyFont="1"/>
    <xf numFmtId="43" fontId="9" fillId="0" borderId="14" xfId="1" applyFont="1" applyBorder="1"/>
    <xf numFmtId="164" fontId="9" fillId="0" borderId="14" xfId="0" applyNumberFormat="1" applyFont="1" applyBorder="1"/>
    <xf numFmtId="0" fontId="9" fillId="0" borderId="14" xfId="0" applyFont="1" applyBorder="1"/>
    <xf numFmtId="0" fontId="9" fillId="0" borderId="0" xfId="0" applyFont="1"/>
    <xf numFmtId="0" fontId="6" fillId="0" borderId="12" xfId="0" applyFont="1" applyFill="1" applyBorder="1" applyAlignment="1">
      <alignment horizontal="center"/>
    </xf>
    <xf numFmtId="43" fontId="0" fillId="0" borderId="0" xfId="0" applyNumberFormat="1"/>
    <xf numFmtId="165" fontId="13" fillId="2" borderId="18" xfId="1" applyNumberFormat="1" applyFont="1" applyFill="1" applyBorder="1"/>
    <xf numFmtId="165" fontId="0" fillId="0" borderId="0" xfId="1" applyNumberFormat="1" applyFont="1" applyFill="1" applyAlignment="1">
      <alignment vertical="center"/>
    </xf>
    <xf numFmtId="165" fontId="0" fillId="0" borderId="0" xfId="0" applyNumberFormat="1"/>
    <xf numFmtId="43" fontId="0" fillId="0" borderId="0" xfId="0" applyNumberFormat="1" applyAlignment="1">
      <alignment vertical="center"/>
    </xf>
    <xf numFmtId="43" fontId="0" fillId="0" borderId="0" xfId="0" applyNumberFormat="1" applyFill="1" applyAlignment="1">
      <alignment vertical="center"/>
    </xf>
    <xf numFmtId="43" fontId="14" fillId="4" borderId="0" xfId="1" applyFont="1" applyFill="1"/>
    <xf numFmtId="164" fontId="14" fillId="4" borderId="0" xfId="0" applyNumberFormat="1" applyFont="1" applyFill="1"/>
    <xf numFmtId="0" fontId="14" fillId="4" borderId="0" xfId="0" applyFont="1" applyFill="1"/>
    <xf numFmtId="43" fontId="14" fillId="4" borderId="0" xfId="1" applyFont="1" applyFill="1" applyAlignment="1">
      <alignment horizontal="right"/>
    </xf>
    <xf numFmtId="165" fontId="14" fillId="4" borderId="0" xfId="1" applyNumberFormat="1" applyFont="1" applyFill="1" applyAlignment="1">
      <alignment horizontal="left" vertical="center"/>
    </xf>
    <xf numFmtId="0" fontId="14" fillId="4" borderId="0" xfId="0" applyFont="1" applyFill="1" applyAlignment="1">
      <alignment horizontal="center" vertical="center"/>
    </xf>
    <xf numFmtId="165" fontId="14" fillId="4" borderId="0" xfId="1" applyNumberFormat="1" applyFont="1" applyFill="1" applyAlignment="1">
      <alignment vertical="center"/>
    </xf>
    <xf numFmtId="165" fontId="14" fillId="4" borderId="0" xfId="1" applyNumberFormat="1" applyFont="1" applyFill="1"/>
    <xf numFmtId="43" fontId="14" fillId="4" borderId="0" xfId="1" applyFont="1" applyFill="1" applyAlignment="1">
      <alignment horizontal="left" vertical="center"/>
    </xf>
    <xf numFmtId="0" fontId="14" fillId="4" borderId="0" xfId="0" applyFont="1" applyFill="1" applyAlignment="1">
      <alignment vertical="center"/>
    </xf>
    <xf numFmtId="0" fontId="0" fillId="4" borderId="0" xfId="0" applyFill="1"/>
    <xf numFmtId="9" fontId="15" fillId="4" borderId="18" xfId="2" applyFont="1" applyFill="1" applyBorder="1"/>
    <xf numFmtId="0" fontId="14" fillId="4" borderId="0" xfId="0" applyFont="1" applyFill="1" applyAlignment="1">
      <alignment horizontal="right"/>
    </xf>
    <xf numFmtId="9" fontId="1" fillId="0" borderId="0" xfId="2" applyFont="1"/>
    <xf numFmtId="9" fontId="14" fillId="4" borderId="0" xfId="2" applyFont="1" applyFill="1" applyAlignment="1">
      <alignment vertical="center"/>
    </xf>
    <xf numFmtId="43" fontId="14" fillId="4" borderId="0" xfId="0" applyNumberFormat="1" applyFont="1" applyFill="1" applyAlignment="1">
      <alignment vertical="center"/>
    </xf>
    <xf numFmtId="165" fontId="15" fillId="4" borderId="18" xfId="1" applyNumberFormat="1" applyFont="1" applyFill="1" applyBorder="1"/>
    <xf numFmtId="166" fontId="14" fillId="4" borderId="0" xfId="0" applyNumberFormat="1" applyFont="1" applyFill="1" applyAlignment="1">
      <alignment vertical="center"/>
    </xf>
    <xf numFmtId="43" fontId="0" fillId="0" borderId="0" xfId="1" applyFont="1" applyFill="1"/>
    <xf numFmtId="164" fontId="0" fillId="0" borderId="0" xfId="0" applyNumberFormat="1" applyFill="1"/>
    <xf numFmtId="0" fontId="0" fillId="0" borderId="0" xfId="0" applyFill="1" applyAlignment="1">
      <alignment horizontal="right"/>
    </xf>
    <xf numFmtId="165" fontId="1" fillId="0" borderId="0" xfId="1" applyNumberFormat="1" applyFont="1" applyFill="1" applyAlignment="1">
      <alignment vertical="center"/>
    </xf>
  </cellXfs>
  <cellStyles count="4">
    <cellStyle name="Comma" xfId="1" builtinId="3"/>
    <cellStyle name="Normal" xfId="0" builtinId="0"/>
    <cellStyle name="Percent" xfId="2" builtinId="5"/>
    <cellStyle name="Total" xfId="3" builtinId="2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)%20AR%20&amp;%20Collected%20Update%20S'part%20For%20Jul'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saki%20Takahashi\AppData\Local\Microsoft\Windows\Temporary%20Internet%20Files\Content.Outlook\YCDHTMIF\FLEET&amp;HE\Kartu%20Piutang%20Custom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O"/>
      <sheetName val="BLN"/>
      <sheetName val="BMK"/>
      <sheetName val="DWI"/>
      <sheetName val="HML"/>
      <sheetName val="GBK"/>
      <sheetName val="HPN"/>
      <sheetName val="KDE"/>
      <sheetName val="KLN"/>
      <sheetName val="MKN"/>
      <sheetName val="KPU"/>
      <sheetName val="LAS"/>
      <sheetName val="LOI"/>
      <sheetName val="MGK"/>
      <sheetName val="MDY"/>
      <sheetName val="MHN"/>
      <sheetName val="MGW"/>
      <sheetName val="MLM"/>
      <sheetName val="MTL"/>
      <sheetName val="MYK"/>
      <sheetName val="MUB"/>
      <sheetName val="MYW"/>
      <sheetName val="NPT"/>
      <sheetName val="NLP"/>
      <sheetName val="PHK"/>
      <sheetName val="PTN "/>
      <sheetName val="NSN"/>
      <sheetName val="SBO"/>
      <sheetName val="STW"/>
      <sheetName val="TCL"/>
      <sheetName val="TDW"/>
      <sheetName val="TGO"/>
      <sheetName val="TGY"/>
      <sheetName val="YGN"/>
      <sheetName val="HTY"/>
      <sheetName val="SDG"/>
      <sheetName val="Highest OD"/>
      <sheetName val="SUMMARY ($)"/>
      <sheetName val="Cash Report"/>
      <sheetName val="SUMMARY (MMK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ding"/>
      <sheetName val="Lang"/>
      <sheetName val="Indotrans"/>
      <sheetName val="Citra Graha"/>
      <sheetName val="Bintang Riau"/>
      <sheetName val="Kalimass"/>
      <sheetName val="BBM"/>
      <sheetName val="KPC"/>
      <sheetName val="KJU"/>
      <sheetName val="Dinamika"/>
      <sheetName val="Wahyu "/>
      <sheetName val="Cito"/>
      <sheetName val="CL"/>
      <sheetName val="Pasma"/>
      <sheetName val="Miranti"/>
      <sheetName val="Sarana"/>
      <sheetName val="PIM"/>
      <sheetName val="Kapital "/>
      <sheetName val="Bahana"/>
      <sheetName val="BCemerlang"/>
      <sheetName val="Bahana2 "/>
    </sheetNames>
    <sheetDataSet>
      <sheetData sheetId="0">
        <row r="1">
          <cell r="G1" t="str">
            <v>28-02-2009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96"/>
  <sheetViews>
    <sheetView tabSelected="1" topLeftCell="A2" zoomScaleNormal="100" workbookViewId="0">
      <pane ySplit="2" topLeftCell="A255" activePane="bottomLeft" state="frozen"/>
      <selection activeCell="M57" sqref="M57"/>
      <selection pane="bottomLeft" activeCell="C257" sqref="C257"/>
    </sheetView>
  </sheetViews>
  <sheetFormatPr defaultRowHeight="15" x14ac:dyDescent="0.25"/>
  <cols>
    <col min="1" max="1" width="16.5703125" customWidth="1"/>
    <col min="2" max="2" width="26.28515625" customWidth="1"/>
    <col min="3" max="3" width="34.42578125" style="3" customWidth="1"/>
    <col min="4" max="4" width="9.140625" customWidth="1"/>
    <col min="5" max="5" width="10" customWidth="1"/>
    <col min="6" max="6" width="19.5703125" bestFit="1" customWidth="1"/>
    <col min="7" max="7" width="22.140625" customWidth="1"/>
    <col min="8" max="8" width="14.42578125" hidden="1" customWidth="1"/>
    <col min="9" max="9" width="16.42578125" hidden="1" customWidth="1"/>
    <col min="10" max="10" width="12.85546875" customWidth="1"/>
    <col min="11" max="11" width="14.28515625" style="4" customWidth="1"/>
    <col min="12" max="12" width="16.5703125" style="5" customWidth="1"/>
    <col min="13" max="13" width="22.85546875" customWidth="1"/>
    <col min="14" max="15" width="15" style="6" customWidth="1"/>
    <col min="16" max="16" width="12.85546875" customWidth="1"/>
    <col min="17" max="17" width="18.140625" customWidth="1"/>
    <col min="18" max="18" width="19.140625" style="7" customWidth="1"/>
    <col min="19" max="19" width="14.5703125" style="8" customWidth="1"/>
    <col min="20" max="20" width="14.42578125" customWidth="1"/>
    <col min="21" max="21" width="12.85546875" customWidth="1"/>
  </cols>
  <sheetData>
    <row r="1" spans="1:19" ht="21" x14ac:dyDescent="0.25">
      <c r="A1" s="1" t="s">
        <v>0</v>
      </c>
      <c r="B1" s="2"/>
    </row>
    <row r="2" spans="1:19" s="3" customFormat="1" ht="24" customHeight="1" x14ac:dyDescent="0.25">
      <c r="A2" s="9" t="s">
        <v>1</v>
      </c>
      <c r="B2" s="10" t="s">
        <v>2</v>
      </c>
      <c r="C2" s="11" t="s">
        <v>3</v>
      </c>
      <c r="D2" s="9" t="s">
        <v>4</v>
      </c>
      <c r="E2" s="11" t="s">
        <v>5</v>
      </c>
      <c r="F2" s="11" t="s">
        <v>6</v>
      </c>
      <c r="G2" s="12" t="s">
        <v>7</v>
      </c>
      <c r="H2" s="12" t="s">
        <v>8</v>
      </c>
      <c r="I2" s="13" t="s">
        <v>9</v>
      </c>
      <c r="J2" s="14" t="s">
        <v>10</v>
      </c>
      <c r="K2" s="15"/>
      <c r="L2" s="16" t="s">
        <v>11</v>
      </c>
      <c r="M2" s="11" t="s">
        <v>12</v>
      </c>
      <c r="N2" s="9" t="s">
        <v>13</v>
      </c>
      <c r="O2" s="9"/>
      <c r="P2" s="9" t="s">
        <v>14</v>
      </c>
      <c r="Q2" s="9"/>
      <c r="R2" s="17" t="s">
        <v>15</v>
      </c>
      <c r="S2" s="17" t="s">
        <v>16</v>
      </c>
    </row>
    <row r="3" spans="1:19" s="3" customFormat="1" ht="24.75" customHeight="1" x14ac:dyDescent="0.25">
      <c r="A3" s="9"/>
      <c r="B3" s="18" t="s">
        <v>17</v>
      </c>
      <c r="C3" s="19"/>
      <c r="D3" s="9"/>
      <c r="E3" s="19"/>
      <c r="F3" s="19"/>
      <c r="G3" s="20"/>
      <c r="H3" s="20"/>
      <c r="I3" s="21"/>
      <c r="J3" s="22" t="s">
        <v>18</v>
      </c>
      <c r="K3" s="23" t="s">
        <v>19</v>
      </c>
      <c r="L3" s="24"/>
      <c r="M3" s="19"/>
      <c r="N3" s="25" t="s">
        <v>18</v>
      </c>
      <c r="O3" s="25" t="s">
        <v>19</v>
      </c>
      <c r="P3" s="25" t="s">
        <v>18</v>
      </c>
      <c r="Q3" s="25" t="s">
        <v>19</v>
      </c>
      <c r="R3" s="26"/>
      <c r="S3" s="26"/>
    </row>
    <row r="4" spans="1:19" s="41" customFormat="1" ht="21" customHeight="1" x14ac:dyDescent="0.25">
      <c r="A4" s="27">
        <v>41038</v>
      </c>
      <c r="B4" s="28" t="s">
        <v>20</v>
      </c>
      <c r="C4" s="28" t="s">
        <v>21</v>
      </c>
      <c r="D4" s="29" t="s">
        <v>22</v>
      </c>
      <c r="E4" s="30" t="str">
        <f>TEXT(A4,"yyy")</f>
        <v>2012</v>
      </c>
      <c r="F4" s="30" t="s">
        <v>23</v>
      </c>
      <c r="G4" s="31" t="s">
        <v>24</v>
      </c>
      <c r="H4" s="32" t="s">
        <v>25</v>
      </c>
      <c r="I4" s="32">
        <f t="shared" ref="I4:I69" ca="1" si="0">TODAY()-(A4+30)</f>
        <v>4101</v>
      </c>
      <c r="J4" s="33">
        <v>142.47</v>
      </c>
      <c r="K4" s="34"/>
      <c r="L4" s="35"/>
      <c r="M4" s="36"/>
      <c r="N4" s="37">
        <v>0</v>
      </c>
      <c r="O4" s="37"/>
      <c r="P4" s="38">
        <f>J4-N4</f>
        <v>142.47</v>
      </c>
      <c r="Q4" s="38">
        <f>K4-O4</f>
        <v>0</v>
      </c>
      <c r="R4" s="39"/>
      <c r="S4" s="40" t="s">
        <v>26</v>
      </c>
    </row>
    <row r="5" spans="1:19" s="41" customFormat="1" ht="21" customHeight="1" x14ac:dyDescent="0.25">
      <c r="A5" s="27">
        <v>41043</v>
      </c>
      <c r="B5" s="28" t="s">
        <v>27</v>
      </c>
      <c r="C5" s="28" t="s">
        <v>21</v>
      </c>
      <c r="D5" s="29" t="s">
        <v>22</v>
      </c>
      <c r="E5" s="30" t="str">
        <f t="shared" ref="E5:E68" si="1">TEXT(A5,"yyy")</f>
        <v>2012</v>
      </c>
      <c r="F5" s="30" t="s">
        <v>23</v>
      </c>
      <c r="G5" s="31" t="s">
        <v>24</v>
      </c>
      <c r="H5" s="32" t="s">
        <v>25</v>
      </c>
      <c r="I5" s="32">
        <f t="shared" ca="1" si="0"/>
        <v>4096</v>
      </c>
      <c r="J5" s="33">
        <v>542.92999999999995</v>
      </c>
      <c r="K5" s="34"/>
      <c r="L5" s="35"/>
      <c r="M5" s="36"/>
      <c r="N5" s="37">
        <v>0</v>
      </c>
      <c r="O5" s="37"/>
      <c r="P5" s="38">
        <f>J5-N5</f>
        <v>542.92999999999995</v>
      </c>
      <c r="Q5" s="38">
        <f t="shared" ref="Q5:Q68" si="2">K5-O5</f>
        <v>0</v>
      </c>
      <c r="R5" s="39"/>
      <c r="S5" s="40" t="s">
        <v>26</v>
      </c>
    </row>
    <row r="6" spans="1:19" s="41" customFormat="1" ht="21" customHeight="1" x14ac:dyDescent="0.25">
      <c r="A6" s="27">
        <v>41289</v>
      </c>
      <c r="B6" s="28" t="s">
        <v>28</v>
      </c>
      <c r="C6" s="28" t="s">
        <v>29</v>
      </c>
      <c r="D6" s="29" t="s">
        <v>22</v>
      </c>
      <c r="E6" s="30" t="str">
        <f t="shared" si="1"/>
        <v>2013</v>
      </c>
      <c r="F6" s="30"/>
      <c r="G6" s="31" t="s">
        <v>24</v>
      </c>
      <c r="H6" s="32" t="s">
        <v>25</v>
      </c>
      <c r="I6" s="32">
        <f t="shared" ca="1" si="0"/>
        <v>3850</v>
      </c>
      <c r="J6" s="33">
        <v>280.75</v>
      </c>
      <c r="K6" s="34"/>
      <c r="L6" s="35"/>
      <c r="M6" s="36"/>
      <c r="N6" s="37">
        <v>0</v>
      </c>
      <c r="O6" s="37"/>
      <c r="P6" s="38">
        <f t="shared" ref="P6:Q69" si="3">J6-N6</f>
        <v>280.75</v>
      </c>
      <c r="Q6" s="38">
        <f t="shared" si="2"/>
        <v>0</v>
      </c>
      <c r="R6" s="39"/>
      <c r="S6" s="40" t="s">
        <v>30</v>
      </c>
    </row>
    <row r="7" spans="1:19" s="41" customFormat="1" ht="25.5" customHeight="1" x14ac:dyDescent="0.25">
      <c r="A7" s="27">
        <v>41296</v>
      </c>
      <c r="B7" s="28" t="s">
        <v>31</v>
      </c>
      <c r="C7" s="28" t="s">
        <v>32</v>
      </c>
      <c r="D7" s="29" t="s">
        <v>22</v>
      </c>
      <c r="E7" s="30" t="str">
        <f t="shared" si="1"/>
        <v>2013</v>
      </c>
      <c r="F7" s="30"/>
      <c r="G7" s="31" t="s">
        <v>24</v>
      </c>
      <c r="H7" s="32" t="s">
        <v>25</v>
      </c>
      <c r="I7" s="32">
        <f t="shared" ca="1" si="0"/>
        <v>3843</v>
      </c>
      <c r="J7" s="33">
        <v>1768.57</v>
      </c>
      <c r="K7" s="34"/>
      <c r="L7" s="35"/>
      <c r="M7" s="36"/>
      <c r="N7" s="37">
        <v>0</v>
      </c>
      <c r="O7" s="37"/>
      <c r="P7" s="38">
        <f>J7-N7</f>
        <v>1768.57</v>
      </c>
      <c r="Q7" s="38">
        <f t="shared" si="2"/>
        <v>0</v>
      </c>
      <c r="R7" s="39"/>
      <c r="S7" s="40" t="s">
        <v>26</v>
      </c>
    </row>
    <row r="8" spans="1:19" s="41" customFormat="1" ht="25.5" customHeight="1" x14ac:dyDescent="0.25">
      <c r="A8" s="27">
        <v>41296</v>
      </c>
      <c r="B8" s="28" t="s">
        <v>33</v>
      </c>
      <c r="C8" s="28" t="s">
        <v>32</v>
      </c>
      <c r="D8" s="29" t="s">
        <v>22</v>
      </c>
      <c r="E8" s="30" t="str">
        <f t="shared" si="1"/>
        <v>2013</v>
      </c>
      <c r="F8" s="30"/>
      <c r="G8" s="31" t="s">
        <v>24</v>
      </c>
      <c r="H8" s="32" t="s">
        <v>25</v>
      </c>
      <c r="I8" s="32">
        <f t="shared" ca="1" si="0"/>
        <v>3843</v>
      </c>
      <c r="J8" s="33">
        <v>1768.57</v>
      </c>
      <c r="K8" s="34"/>
      <c r="L8" s="35"/>
      <c r="M8" s="36"/>
      <c r="N8" s="37">
        <v>0</v>
      </c>
      <c r="O8" s="37"/>
      <c r="P8" s="38">
        <f t="shared" si="3"/>
        <v>1768.57</v>
      </c>
      <c r="Q8" s="38">
        <f t="shared" si="2"/>
        <v>0</v>
      </c>
      <c r="R8" s="39"/>
      <c r="S8" s="40" t="s">
        <v>26</v>
      </c>
    </row>
    <row r="9" spans="1:19" s="41" customFormat="1" ht="25.5" customHeight="1" x14ac:dyDescent="0.25">
      <c r="A9" s="27">
        <v>41296</v>
      </c>
      <c r="B9" s="28" t="s">
        <v>34</v>
      </c>
      <c r="C9" s="28" t="s">
        <v>32</v>
      </c>
      <c r="D9" s="29" t="s">
        <v>22</v>
      </c>
      <c r="E9" s="30" t="str">
        <f t="shared" si="1"/>
        <v>2013</v>
      </c>
      <c r="F9" s="30"/>
      <c r="G9" s="31" t="s">
        <v>24</v>
      </c>
      <c r="H9" s="32" t="s">
        <v>25</v>
      </c>
      <c r="I9" s="32">
        <f t="shared" ca="1" si="0"/>
        <v>3843</v>
      </c>
      <c r="J9" s="33">
        <v>1768.57</v>
      </c>
      <c r="K9" s="34"/>
      <c r="L9" s="35"/>
      <c r="M9" s="36"/>
      <c r="N9" s="37">
        <v>0</v>
      </c>
      <c r="O9" s="37"/>
      <c r="P9" s="38">
        <f t="shared" si="3"/>
        <v>1768.57</v>
      </c>
      <c r="Q9" s="38">
        <f t="shared" si="2"/>
        <v>0</v>
      </c>
      <c r="R9" s="39"/>
      <c r="S9" s="40" t="s">
        <v>26</v>
      </c>
    </row>
    <row r="10" spans="1:19" s="41" customFormat="1" ht="25.5" customHeight="1" x14ac:dyDescent="0.25">
      <c r="A10" s="27">
        <v>41296</v>
      </c>
      <c r="B10" s="28" t="s">
        <v>35</v>
      </c>
      <c r="C10" s="28" t="s">
        <v>32</v>
      </c>
      <c r="D10" s="29" t="s">
        <v>22</v>
      </c>
      <c r="E10" s="30" t="str">
        <f t="shared" si="1"/>
        <v>2013</v>
      </c>
      <c r="F10" s="30"/>
      <c r="G10" s="31" t="s">
        <v>24</v>
      </c>
      <c r="H10" s="32" t="s">
        <v>25</v>
      </c>
      <c r="I10" s="32">
        <f t="shared" ca="1" si="0"/>
        <v>3843</v>
      </c>
      <c r="J10" s="33">
        <v>1768.57</v>
      </c>
      <c r="K10" s="34"/>
      <c r="L10" s="35"/>
      <c r="M10" s="36"/>
      <c r="N10" s="37">
        <v>0</v>
      </c>
      <c r="O10" s="37"/>
      <c r="P10" s="38">
        <f t="shared" si="3"/>
        <v>1768.57</v>
      </c>
      <c r="Q10" s="38">
        <f t="shared" si="2"/>
        <v>0</v>
      </c>
      <c r="R10" s="39"/>
      <c r="S10" s="40" t="s">
        <v>26</v>
      </c>
    </row>
    <row r="11" spans="1:19" s="41" customFormat="1" ht="25.5" customHeight="1" x14ac:dyDescent="0.25">
      <c r="A11" s="27">
        <v>41325</v>
      </c>
      <c r="B11" s="28" t="s">
        <v>36</v>
      </c>
      <c r="C11" s="28" t="s">
        <v>37</v>
      </c>
      <c r="D11" s="29" t="s">
        <v>22</v>
      </c>
      <c r="E11" s="30" t="str">
        <f t="shared" si="1"/>
        <v>2013</v>
      </c>
      <c r="F11" s="30"/>
      <c r="G11" s="31" t="s">
        <v>24</v>
      </c>
      <c r="H11" s="32" t="s">
        <v>25</v>
      </c>
      <c r="I11" s="32">
        <f t="shared" ca="1" si="0"/>
        <v>3814</v>
      </c>
      <c r="J11" s="33">
        <v>412.4</v>
      </c>
      <c r="K11" s="34"/>
      <c r="L11" s="35"/>
      <c r="M11" s="36"/>
      <c r="N11" s="37">
        <v>0</v>
      </c>
      <c r="O11" s="37"/>
      <c r="P11" s="38">
        <f t="shared" si="3"/>
        <v>412.4</v>
      </c>
      <c r="Q11" s="38">
        <f t="shared" si="2"/>
        <v>0</v>
      </c>
      <c r="R11" s="39"/>
      <c r="S11" s="40" t="s">
        <v>26</v>
      </c>
    </row>
    <row r="12" spans="1:19" s="41" customFormat="1" ht="25.5" customHeight="1" x14ac:dyDescent="0.25">
      <c r="A12" s="27">
        <v>41331</v>
      </c>
      <c r="B12" s="28" t="s">
        <v>38</v>
      </c>
      <c r="C12" s="28" t="s">
        <v>39</v>
      </c>
      <c r="D12" s="29" t="s">
        <v>22</v>
      </c>
      <c r="E12" s="30" t="str">
        <f t="shared" si="1"/>
        <v>2013</v>
      </c>
      <c r="F12" s="30"/>
      <c r="G12" s="31" t="s">
        <v>24</v>
      </c>
      <c r="H12" s="32" t="s">
        <v>25</v>
      </c>
      <c r="I12" s="32">
        <f t="shared" ca="1" si="0"/>
        <v>3808</v>
      </c>
      <c r="J12" s="33">
        <v>3007.19</v>
      </c>
      <c r="K12" s="34"/>
      <c r="L12" s="35"/>
      <c r="M12" s="36"/>
      <c r="N12" s="37">
        <v>0</v>
      </c>
      <c r="O12" s="37"/>
      <c r="P12" s="38">
        <f t="shared" si="3"/>
        <v>3007.19</v>
      </c>
      <c r="Q12" s="38">
        <f t="shared" si="2"/>
        <v>0</v>
      </c>
      <c r="R12" s="39"/>
      <c r="S12" s="40" t="s">
        <v>26</v>
      </c>
    </row>
    <row r="13" spans="1:19" s="41" customFormat="1" ht="25.5" customHeight="1" x14ac:dyDescent="0.25">
      <c r="A13" s="27">
        <v>41331</v>
      </c>
      <c r="B13" s="28" t="s">
        <v>40</v>
      </c>
      <c r="C13" s="28" t="s">
        <v>39</v>
      </c>
      <c r="D13" s="29" t="s">
        <v>22</v>
      </c>
      <c r="E13" s="30" t="str">
        <f t="shared" si="1"/>
        <v>2013</v>
      </c>
      <c r="F13" s="30"/>
      <c r="G13" s="31" t="s">
        <v>24</v>
      </c>
      <c r="H13" s="32" t="s">
        <v>25</v>
      </c>
      <c r="I13" s="32">
        <f t="shared" ca="1" si="0"/>
        <v>3808</v>
      </c>
      <c r="J13" s="33">
        <v>235.3</v>
      </c>
      <c r="K13" s="34"/>
      <c r="L13" s="35"/>
      <c r="M13" s="36"/>
      <c r="N13" s="37">
        <v>0</v>
      </c>
      <c r="O13" s="37"/>
      <c r="P13" s="38">
        <f t="shared" si="3"/>
        <v>235.3</v>
      </c>
      <c r="Q13" s="38">
        <f t="shared" si="2"/>
        <v>0</v>
      </c>
      <c r="R13" s="39"/>
      <c r="S13" s="40" t="s">
        <v>26</v>
      </c>
    </row>
    <row r="14" spans="1:19" s="41" customFormat="1" ht="25.5" customHeight="1" x14ac:dyDescent="0.25">
      <c r="A14" s="27">
        <v>41367</v>
      </c>
      <c r="B14" s="28" t="s">
        <v>41</v>
      </c>
      <c r="C14" s="28" t="s">
        <v>42</v>
      </c>
      <c r="D14" s="29" t="s">
        <v>22</v>
      </c>
      <c r="E14" s="30" t="str">
        <f t="shared" si="1"/>
        <v>2013</v>
      </c>
      <c r="F14" s="30"/>
      <c r="G14" s="31" t="s">
        <v>24</v>
      </c>
      <c r="H14" s="32" t="s">
        <v>25</v>
      </c>
      <c r="I14" s="32">
        <f t="shared" ca="1" si="0"/>
        <v>3772</v>
      </c>
      <c r="J14" s="33">
        <v>3976.28</v>
      </c>
      <c r="K14" s="34"/>
      <c r="L14" s="35"/>
      <c r="M14" s="36"/>
      <c r="N14" s="37">
        <v>0</v>
      </c>
      <c r="O14" s="37"/>
      <c r="P14" s="38">
        <f t="shared" si="3"/>
        <v>3976.28</v>
      </c>
      <c r="Q14" s="38">
        <f t="shared" si="2"/>
        <v>0</v>
      </c>
      <c r="R14" s="39"/>
      <c r="S14" s="40" t="s">
        <v>26</v>
      </c>
    </row>
    <row r="15" spans="1:19" s="41" customFormat="1" ht="25.5" customHeight="1" x14ac:dyDescent="0.25">
      <c r="A15" s="27">
        <v>41367</v>
      </c>
      <c r="B15" s="28" t="s">
        <v>43</v>
      </c>
      <c r="C15" s="28" t="s">
        <v>42</v>
      </c>
      <c r="D15" s="29" t="s">
        <v>22</v>
      </c>
      <c r="E15" s="30" t="str">
        <f t="shared" si="1"/>
        <v>2013</v>
      </c>
      <c r="F15" s="30"/>
      <c r="G15" s="31" t="s">
        <v>24</v>
      </c>
      <c r="H15" s="32" t="s">
        <v>25</v>
      </c>
      <c r="I15" s="32">
        <f t="shared" ca="1" si="0"/>
        <v>3772</v>
      </c>
      <c r="J15" s="33">
        <v>11229.18</v>
      </c>
      <c r="K15" s="34"/>
      <c r="L15" s="35"/>
      <c r="M15" s="36"/>
      <c r="N15" s="37">
        <v>0</v>
      </c>
      <c r="O15" s="37"/>
      <c r="P15" s="38">
        <f t="shared" si="3"/>
        <v>11229.18</v>
      </c>
      <c r="Q15" s="38">
        <f t="shared" si="2"/>
        <v>0</v>
      </c>
      <c r="R15" s="39"/>
      <c r="S15" s="40" t="s">
        <v>26</v>
      </c>
    </row>
    <row r="16" spans="1:19" s="41" customFormat="1" ht="25.5" customHeight="1" x14ac:dyDescent="0.25">
      <c r="A16" s="27">
        <v>41369</v>
      </c>
      <c r="B16" s="28">
        <v>10003035</v>
      </c>
      <c r="C16" s="28" t="s">
        <v>42</v>
      </c>
      <c r="D16" s="29" t="s">
        <v>22</v>
      </c>
      <c r="E16" s="30" t="str">
        <f t="shared" si="1"/>
        <v>2013</v>
      </c>
      <c r="F16" s="30"/>
      <c r="G16" s="31" t="s">
        <v>24</v>
      </c>
      <c r="H16" s="32" t="s">
        <v>25</v>
      </c>
      <c r="I16" s="32">
        <f t="shared" ca="1" si="0"/>
        <v>3770</v>
      </c>
      <c r="J16" s="33">
        <v>474.24</v>
      </c>
      <c r="K16" s="34"/>
      <c r="L16" s="35"/>
      <c r="M16" s="36"/>
      <c r="N16" s="37">
        <v>0</v>
      </c>
      <c r="O16" s="37"/>
      <c r="P16" s="38">
        <f t="shared" si="3"/>
        <v>474.24</v>
      </c>
      <c r="Q16" s="38">
        <f t="shared" si="2"/>
        <v>0</v>
      </c>
      <c r="R16" s="39"/>
      <c r="S16" s="40" t="s">
        <v>26</v>
      </c>
    </row>
    <row r="17" spans="1:19" s="41" customFormat="1" ht="25.5" customHeight="1" x14ac:dyDescent="0.25">
      <c r="A17" s="27">
        <v>41369</v>
      </c>
      <c r="B17" s="28" t="s">
        <v>44</v>
      </c>
      <c r="C17" s="28" t="s">
        <v>45</v>
      </c>
      <c r="D17" s="29" t="s">
        <v>22</v>
      </c>
      <c r="E17" s="30" t="str">
        <f t="shared" si="1"/>
        <v>2013</v>
      </c>
      <c r="F17" s="30"/>
      <c r="G17" s="31" t="s">
        <v>24</v>
      </c>
      <c r="H17" s="32" t="s">
        <v>25</v>
      </c>
      <c r="I17" s="32">
        <f t="shared" ca="1" si="0"/>
        <v>3770</v>
      </c>
      <c r="J17" s="33">
        <v>234.86</v>
      </c>
      <c r="K17" s="34"/>
      <c r="L17" s="35"/>
      <c r="M17" s="36"/>
      <c r="N17" s="37">
        <v>0</v>
      </c>
      <c r="O17" s="37"/>
      <c r="P17" s="38">
        <f t="shared" si="3"/>
        <v>234.86</v>
      </c>
      <c r="Q17" s="38">
        <f t="shared" si="2"/>
        <v>0</v>
      </c>
      <c r="R17" s="39"/>
      <c r="S17" s="40" t="s">
        <v>30</v>
      </c>
    </row>
    <row r="18" spans="1:19" s="41" customFormat="1" ht="25.5" customHeight="1" x14ac:dyDescent="0.25">
      <c r="A18" s="27">
        <v>41372</v>
      </c>
      <c r="B18" s="28" t="s">
        <v>46</v>
      </c>
      <c r="C18" s="28" t="s">
        <v>42</v>
      </c>
      <c r="D18" s="29" t="s">
        <v>22</v>
      </c>
      <c r="E18" s="30" t="str">
        <f t="shared" si="1"/>
        <v>2013</v>
      </c>
      <c r="F18" s="30"/>
      <c r="G18" s="31" t="s">
        <v>24</v>
      </c>
      <c r="H18" s="32" t="s">
        <v>25</v>
      </c>
      <c r="I18" s="32">
        <f t="shared" ca="1" si="0"/>
        <v>3767</v>
      </c>
      <c r="J18" s="33">
        <v>1410.8</v>
      </c>
      <c r="K18" s="34"/>
      <c r="L18" s="35"/>
      <c r="M18" s="36"/>
      <c r="N18" s="37">
        <v>0</v>
      </c>
      <c r="O18" s="37"/>
      <c r="P18" s="38">
        <f t="shared" si="3"/>
        <v>1410.8</v>
      </c>
      <c r="Q18" s="38">
        <f t="shared" si="2"/>
        <v>0</v>
      </c>
      <c r="R18" s="39"/>
      <c r="S18" s="40" t="s">
        <v>26</v>
      </c>
    </row>
    <row r="19" spans="1:19" s="41" customFormat="1" ht="25.5" customHeight="1" x14ac:dyDescent="0.25">
      <c r="A19" s="27">
        <v>41389</v>
      </c>
      <c r="B19" s="28" t="s">
        <v>47</v>
      </c>
      <c r="C19" s="28" t="s">
        <v>42</v>
      </c>
      <c r="D19" s="29" t="s">
        <v>22</v>
      </c>
      <c r="E19" s="30" t="str">
        <f t="shared" si="1"/>
        <v>2013</v>
      </c>
      <c r="F19" s="30"/>
      <c r="G19" s="31" t="s">
        <v>24</v>
      </c>
      <c r="H19" s="32" t="s">
        <v>25</v>
      </c>
      <c r="I19" s="32">
        <f t="shared" ca="1" si="0"/>
        <v>3750</v>
      </c>
      <c r="J19" s="33">
        <v>350.62</v>
      </c>
      <c r="K19" s="34"/>
      <c r="L19" s="35"/>
      <c r="M19" s="36"/>
      <c r="N19" s="37">
        <v>0</v>
      </c>
      <c r="O19" s="37"/>
      <c r="P19" s="38">
        <f t="shared" si="3"/>
        <v>350.62</v>
      </c>
      <c r="Q19" s="38">
        <f t="shared" si="2"/>
        <v>0</v>
      </c>
      <c r="R19" s="39"/>
      <c r="S19" s="40" t="s">
        <v>26</v>
      </c>
    </row>
    <row r="20" spans="1:19" s="41" customFormat="1" ht="25.5" customHeight="1" x14ac:dyDescent="0.25">
      <c r="A20" s="27">
        <v>41389</v>
      </c>
      <c r="B20" s="28" t="s">
        <v>48</v>
      </c>
      <c r="C20" s="28" t="s">
        <v>49</v>
      </c>
      <c r="D20" s="29" t="s">
        <v>22</v>
      </c>
      <c r="E20" s="30" t="str">
        <f t="shared" si="1"/>
        <v>2013</v>
      </c>
      <c r="F20" s="30"/>
      <c r="G20" s="31" t="s">
        <v>24</v>
      </c>
      <c r="H20" s="32" t="s">
        <v>25</v>
      </c>
      <c r="I20" s="32">
        <f t="shared" ca="1" si="0"/>
        <v>3750</v>
      </c>
      <c r="J20" s="33">
        <v>181.81</v>
      </c>
      <c r="K20" s="34"/>
      <c r="L20" s="35"/>
      <c r="M20" s="36"/>
      <c r="N20" s="37">
        <v>0</v>
      </c>
      <c r="O20" s="37"/>
      <c r="P20" s="38">
        <f t="shared" si="3"/>
        <v>181.81</v>
      </c>
      <c r="Q20" s="38">
        <f t="shared" si="2"/>
        <v>0</v>
      </c>
      <c r="R20" s="39"/>
      <c r="S20" s="40" t="s">
        <v>30</v>
      </c>
    </row>
    <row r="21" spans="1:19" s="41" customFormat="1" ht="25.5" customHeight="1" x14ac:dyDescent="0.25">
      <c r="A21" s="27">
        <v>41390</v>
      </c>
      <c r="B21" s="28" t="s">
        <v>50</v>
      </c>
      <c r="C21" s="28" t="s">
        <v>42</v>
      </c>
      <c r="D21" s="29" t="s">
        <v>22</v>
      </c>
      <c r="E21" s="30" t="str">
        <f t="shared" si="1"/>
        <v>2013</v>
      </c>
      <c r="F21" s="30"/>
      <c r="G21" s="31" t="s">
        <v>24</v>
      </c>
      <c r="H21" s="32" t="s">
        <v>25</v>
      </c>
      <c r="I21" s="32">
        <f t="shared" ca="1" si="0"/>
        <v>3749</v>
      </c>
      <c r="J21" s="33">
        <v>1133.67</v>
      </c>
      <c r="K21" s="34"/>
      <c r="L21" s="35"/>
      <c r="M21" s="36"/>
      <c r="N21" s="37">
        <v>0</v>
      </c>
      <c r="O21" s="37"/>
      <c r="P21" s="38">
        <f t="shared" si="3"/>
        <v>1133.67</v>
      </c>
      <c r="Q21" s="38">
        <f t="shared" si="2"/>
        <v>0</v>
      </c>
      <c r="R21" s="39"/>
      <c r="S21" s="40" t="s">
        <v>26</v>
      </c>
    </row>
    <row r="22" spans="1:19" s="41" customFormat="1" ht="25.5" customHeight="1" x14ac:dyDescent="0.25">
      <c r="A22" s="27">
        <v>41398</v>
      </c>
      <c r="B22" s="28" t="s">
        <v>51</v>
      </c>
      <c r="C22" s="28" t="s">
        <v>45</v>
      </c>
      <c r="D22" s="29" t="s">
        <v>22</v>
      </c>
      <c r="E22" s="30" t="str">
        <f t="shared" si="1"/>
        <v>2013</v>
      </c>
      <c r="F22" s="30"/>
      <c r="G22" s="31" t="s">
        <v>24</v>
      </c>
      <c r="H22" s="32" t="s">
        <v>25</v>
      </c>
      <c r="I22" s="32">
        <f t="shared" ca="1" si="0"/>
        <v>3741</v>
      </c>
      <c r="J22" s="33">
        <v>234.86</v>
      </c>
      <c r="K22" s="34"/>
      <c r="L22" s="35"/>
      <c r="M22" s="36"/>
      <c r="N22" s="37">
        <v>0</v>
      </c>
      <c r="O22" s="37"/>
      <c r="P22" s="38">
        <f t="shared" si="3"/>
        <v>234.86</v>
      </c>
      <c r="Q22" s="38">
        <f t="shared" si="2"/>
        <v>0</v>
      </c>
      <c r="R22" s="39"/>
      <c r="S22" s="40" t="s">
        <v>30</v>
      </c>
    </row>
    <row r="23" spans="1:19" s="41" customFormat="1" ht="25.5" customHeight="1" x14ac:dyDescent="0.25">
      <c r="A23" s="27">
        <v>41401</v>
      </c>
      <c r="B23" s="28" t="s">
        <v>52</v>
      </c>
      <c r="C23" s="28" t="s">
        <v>42</v>
      </c>
      <c r="D23" s="29" t="s">
        <v>22</v>
      </c>
      <c r="E23" s="30" t="str">
        <f t="shared" si="1"/>
        <v>2013</v>
      </c>
      <c r="F23" s="30"/>
      <c r="G23" s="31" t="s">
        <v>24</v>
      </c>
      <c r="H23" s="32" t="s">
        <v>25</v>
      </c>
      <c r="I23" s="32">
        <f t="shared" ca="1" si="0"/>
        <v>3738</v>
      </c>
      <c r="J23" s="33">
        <v>704.47</v>
      </c>
      <c r="K23" s="34"/>
      <c r="L23" s="35">
        <v>1</v>
      </c>
      <c r="M23" s="36"/>
      <c r="N23" s="37">
        <v>0</v>
      </c>
      <c r="O23" s="37"/>
      <c r="P23" s="38">
        <f t="shared" si="3"/>
        <v>704.47</v>
      </c>
      <c r="Q23" s="38">
        <f t="shared" si="2"/>
        <v>0</v>
      </c>
      <c r="R23" s="39"/>
      <c r="S23" s="40" t="s">
        <v>26</v>
      </c>
    </row>
    <row r="24" spans="1:19" s="41" customFormat="1" ht="25.5" customHeight="1" x14ac:dyDescent="0.25">
      <c r="A24" s="27">
        <v>41407</v>
      </c>
      <c r="B24" s="28" t="s">
        <v>53</v>
      </c>
      <c r="C24" s="28" t="s">
        <v>54</v>
      </c>
      <c r="D24" s="29" t="s">
        <v>22</v>
      </c>
      <c r="E24" s="30" t="str">
        <f t="shared" si="1"/>
        <v>2013</v>
      </c>
      <c r="F24" s="30"/>
      <c r="G24" s="31" t="s">
        <v>24</v>
      </c>
      <c r="H24" s="32" t="s">
        <v>25</v>
      </c>
      <c r="I24" s="32">
        <f t="shared" ca="1" si="0"/>
        <v>3732</v>
      </c>
      <c r="J24" s="33">
        <v>2011.8600000000006</v>
      </c>
      <c r="K24" s="34"/>
      <c r="L24" s="35"/>
      <c r="M24" s="36"/>
      <c r="N24" s="37">
        <v>0</v>
      </c>
      <c r="O24" s="37"/>
      <c r="P24" s="38">
        <f t="shared" si="3"/>
        <v>2011.8600000000006</v>
      </c>
      <c r="Q24" s="38">
        <f t="shared" si="2"/>
        <v>0</v>
      </c>
      <c r="R24" s="39"/>
      <c r="S24" s="40" t="s">
        <v>30</v>
      </c>
    </row>
    <row r="25" spans="1:19" s="41" customFormat="1" ht="25.5" customHeight="1" x14ac:dyDescent="0.25">
      <c r="A25" s="27">
        <v>41410</v>
      </c>
      <c r="B25" s="28">
        <v>10001107</v>
      </c>
      <c r="C25" s="28" t="s">
        <v>42</v>
      </c>
      <c r="D25" s="29" t="s">
        <v>22</v>
      </c>
      <c r="E25" s="30" t="str">
        <f t="shared" si="1"/>
        <v>2013</v>
      </c>
      <c r="F25" s="30"/>
      <c r="G25" s="31" t="s">
        <v>24</v>
      </c>
      <c r="H25" s="32" t="s">
        <v>25</v>
      </c>
      <c r="I25" s="32">
        <f t="shared" ca="1" si="0"/>
        <v>3729</v>
      </c>
      <c r="J25" s="33">
        <v>528.36</v>
      </c>
      <c r="K25" s="34"/>
      <c r="L25" s="35"/>
      <c r="M25" s="36"/>
      <c r="N25" s="37">
        <v>0</v>
      </c>
      <c r="O25" s="37"/>
      <c r="P25" s="38">
        <f t="shared" si="3"/>
        <v>528.36</v>
      </c>
      <c r="Q25" s="38">
        <f t="shared" si="2"/>
        <v>0</v>
      </c>
      <c r="R25" s="39"/>
      <c r="S25" s="40" t="s">
        <v>26</v>
      </c>
    </row>
    <row r="26" spans="1:19" s="41" customFormat="1" ht="25.5" customHeight="1" x14ac:dyDescent="0.25">
      <c r="A26" s="27">
        <v>41424</v>
      </c>
      <c r="B26" s="28" t="s">
        <v>55</v>
      </c>
      <c r="C26" s="28" t="s">
        <v>49</v>
      </c>
      <c r="D26" s="29" t="s">
        <v>22</v>
      </c>
      <c r="E26" s="30" t="str">
        <f t="shared" si="1"/>
        <v>2013</v>
      </c>
      <c r="F26" s="30"/>
      <c r="G26" s="31" t="s">
        <v>24</v>
      </c>
      <c r="H26" s="32" t="s">
        <v>25</v>
      </c>
      <c r="I26" s="32">
        <f t="shared" ca="1" si="0"/>
        <v>3715</v>
      </c>
      <c r="J26" s="33">
        <v>38.24</v>
      </c>
      <c r="K26" s="34"/>
      <c r="L26" s="35"/>
      <c r="M26" s="36"/>
      <c r="N26" s="37">
        <v>0</v>
      </c>
      <c r="O26" s="37"/>
      <c r="P26" s="38">
        <f t="shared" si="3"/>
        <v>38.24</v>
      </c>
      <c r="Q26" s="38">
        <f t="shared" si="2"/>
        <v>0</v>
      </c>
      <c r="R26" s="39"/>
      <c r="S26" s="40" t="s">
        <v>30</v>
      </c>
    </row>
    <row r="27" spans="1:19" s="41" customFormat="1" ht="25.5" customHeight="1" x14ac:dyDescent="0.25">
      <c r="A27" s="27">
        <v>41431</v>
      </c>
      <c r="B27" s="28" t="s">
        <v>56</v>
      </c>
      <c r="C27" s="28" t="s">
        <v>42</v>
      </c>
      <c r="D27" s="29" t="s">
        <v>22</v>
      </c>
      <c r="E27" s="30" t="str">
        <f t="shared" si="1"/>
        <v>2013</v>
      </c>
      <c r="F27" s="30"/>
      <c r="G27" s="31" t="s">
        <v>24</v>
      </c>
      <c r="H27" s="32" t="s">
        <v>25</v>
      </c>
      <c r="I27" s="32">
        <f t="shared" ca="1" si="0"/>
        <v>3708</v>
      </c>
      <c r="J27" s="33">
        <v>2004.24</v>
      </c>
      <c r="K27" s="34"/>
      <c r="L27" s="35"/>
      <c r="M27" s="36"/>
      <c r="N27" s="37">
        <v>0</v>
      </c>
      <c r="O27" s="37"/>
      <c r="P27" s="38">
        <f t="shared" si="3"/>
        <v>2004.24</v>
      </c>
      <c r="Q27" s="38">
        <f t="shared" si="2"/>
        <v>0</v>
      </c>
      <c r="R27" s="39"/>
      <c r="S27" s="40" t="s">
        <v>26</v>
      </c>
    </row>
    <row r="28" spans="1:19" s="41" customFormat="1" ht="25.5" customHeight="1" x14ac:dyDescent="0.25">
      <c r="A28" s="27">
        <v>41431</v>
      </c>
      <c r="B28" s="28" t="s">
        <v>57</v>
      </c>
      <c r="C28" s="28" t="s">
        <v>42</v>
      </c>
      <c r="D28" s="29" t="s">
        <v>22</v>
      </c>
      <c r="E28" s="30" t="str">
        <f t="shared" si="1"/>
        <v>2013</v>
      </c>
      <c r="F28" s="30"/>
      <c r="G28" s="31" t="s">
        <v>24</v>
      </c>
      <c r="H28" s="32" t="s">
        <v>25</v>
      </c>
      <c r="I28" s="32">
        <f t="shared" ca="1" si="0"/>
        <v>3708</v>
      </c>
      <c r="J28" s="33">
        <v>143.76</v>
      </c>
      <c r="K28" s="34"/>
      <c r="L28" s="35"/>
      <c r="M28" s="36"/>
      <c r="N28" s="37">
        <v>0</v>
      </c>
      <c r="O28" s="37"/>
      <c r="P28" s="38">
        <f t="shared" si="3"/>
        <v>143.76</v>
      </c>
      <c r="Q28" s="38">
        <f t="shared" si="2"/>
        <v>0</v>
      </c>
      <c r="R28" s="39"/>
      <c r="S28" s="40" t="s">
        <v>26</v>
      </c>
    </row>
    <row r="29" spans="1:19" s="41" customFormat="1" ht="25.5" customHeight="1" x14ac:dyDescent="0.25">
      <c r="A29" s="27">
        <v>41431</v>
      </c>
      <c r="B29" s="28" t="s">
        <v>58</v>
      </c>
      <c r="C29" s="28" t="s">
        <v>42</v>
      </c>
      <c r="D29" s="29" t="s">
        <v>22</v>
      </c>
      <c r="E29" s="30" t="str">
        <f t="shared" si="1"/>
        <v>2013</v>
      </c>
      <c r="F29" s="30"/>
      <c r="G29" s="31" t="s">
        <v>24</v>
      </c>
      <c r="H29" s="32" t="s">
        <v>25</v>
      </c>
      <c r="I29" s="32">
        <f t="shared" ca="1" si="0"/>
        <v>3708</v>
      </c>
      <c r="J29" s="33">
        <v>372.42</v>
      </c>
      <c r="K29" s="34"/>
      <c r="L29" s="35"/>
      <c r="M29" s="36"/>
      <c r="N29" s="37">
        <v>0</v>
      </c>
      <c r="O29" s="37"/>
      <c r="P29" s="38">
        <f t="shared" si="3"/>
        <v>372.42</v>
      </c>
      <c r="Q29" s="38">
        <f t="shared" si="2"/>
        <v>0</v>
      </c>
      <c r="R29" s="39"/>
      <c r="S29" s="40" t="s">
        <v>26</v>
      </c>
    </row>
    <row r="30" spans="1:19" s="41" customFormat="1" ht="25.5" customHeight="1" x14ac:dyDescent="0.25">
      <c r="A30" s="27">
        <v>41432</v>
      </c>
      <c r="B30" s="28">
        <v>10000608</v>
      </c>
      <c r="C30" s="28" t="s">
        <v>42</v>
      </c>
      <c r="D30" s="29" t="s">
        <v>22</v>
      </c>
      <c r="E30" s="30" t="str">
        <f t="shared" si="1"/>
        <v>2013</v>
      </c>
      <c r="F30" s="30"/>
      <c r="G30" s="31" t="s">
        <v>24</v>
      </c>
      <c r="H30" s="32" t="s">
        <v>25</v>
      </c>
      <c r="I30" s="32">
        <f t="shared" ca="1" si="0"/>
        <v>3707</v>
      </c>
      <c r="J30" s="33">
        <v>3401.83</v>
      </c>
      <c r="K30" s="34"/>
      <c r="L30" s="35"/>
      <c r="M30" s="36"/>
      <c r="N30" s="37">
        <v>0</v>
      </c>
      <c r="O30" s="37"/>
      <c r="P30" s="38">
        <f t="shared" si="3"/>
        <v>3401.83</v>
      </c>
      <c r="Q30" s="38">
        <f t="shared" si="2"/>
        <v>0</v>
      </c>
      <c r="R30" s="39"/>
      <c r="S30" s="40" t="s">
        <v>26</v>
      </c>
    </row>
    <row r="31" spans="1:19" s="41" customFormat="1" ht="25.5" customHeight="1" x14ac:dyDescent="0.25">
      <c r="A31" s="27">
        <v>41432</v>
      </c>
      <c r="B31" s="28" t="s">
        <v>59</v>
      </c>
      <c r="C31" s="28" t="s">
        <v>42</v>
      </c>
      <c r="D31" s="29" t="s">
        <v>22</v>
      </c>
      <c r="E31" s="30" t="str">
        <f t="shared" si="1"/>
        <v>2013</v>
      </c>
      <c r="F31" s="30"/>
      <c r="G31" s="31" t="s">
        <v>24</v>
      </c>
      <c r="H31" s="32" t="s">
        <v>25</v>
      </c>
      <c r="I31" s="32">
        <f t="shared" ca="1" si="0"/>
        <v>3707</v>
      </c>
      <c r="J31" s="33">
        <v>1205.25</v>
      </c>
      <c r="K31" s="34"/>
      <c r="L31" s="35"/>
      <c r="M31" s="36"/>
      <c r="N31" s="37">
        <v>0</v>
      </c>
      <c r="O31" s="37"/>
      <c r="P31" s="38">
        <f t="shared" si="3"/>
        <v>1205.25</v>
      </c>
      <c r="Q31" s="38">
        <f t="shared" si="2"/>
        <v>0</v>
      </c>
      <c r="R31" s="39"/>
      <c r="S31" s="40" t="s">
        <v>26</v>
      </c>
    </row>
    <row r="32" spans="1:19" s="41" customFormat="1" ht="25.5" customHeight="1" x14ac:dyDescent="0.25">
      <c r="A32" s="27">
        <v>41435</v>
      </c>
      <c r="B32" s="28" t="s">
        <v>60</v>
      </c>
      <c r="C32" s="28" t="s">
        <v>42</v>
      </c>
      <c r="D32" s="29" t="s">
        <v>22</v>
      </c>
      <c r="E32" s="30" t="str">
        <f t="shared" si="1"/>
        <v>2013</v>
      </c>
      <c r="F32" s="30"/>
      <c r="G32" s="31" t="s">
        <v>24</v>
      </c>
      <c r="H32" s="32" t="s">
        <v>25</v>
      </c>
      <c r="I32" s="32">
        <f t="shared" ca="1" si="0"/>
        <v>3704</v>
      </c>
      <c r="J32" s="33">
        <v>2571.84</v>
      </c>
      <c r="K32" s="34"/>
      <c r="L32" s="35"/>
      <c r="M32" s="36"/>
      <c r="N32" s="37">
        <v>0</v>
      </c>
      <c r="O32" s="37"/>
      <c r="P32" s="38">
        <f t="shared" si="3"/>
        <v>2571.84</v>
      </c>
      <c r="Q32" s="38">
        <f t="shared" si="2"/>
        <v>0</v>
      </c>
      <c r="R32" s="39"/>
      <c r="S32" s="40" t="s">
        <v>26</v>
      </c>
    </row>
    <row r="33" spans="1:19" s="41" customFormat="1" ht="25.5" customHeight="1" x14ac:dyDescent="0.25">
      <c r="A33" s="27">
        <v>41435</v>
      </c>
      <c r="B33" s="28" t="s">
        <v>61</v>
      </c>
      <c r="C33" s="28" t="s">
        <v>42</v>
      </c>
      <c r="D33" s="29" t="s">
        <v>22</v>
      </c>
      <c r="E33" s="30" t="str">
        <f t="shared" si="1"/>
        <v>2013</v>
      </c>
      <c r="F33" s="30"/>
      <c r="G33" s="31" t="s">
        <v>24</v>
      </c>
      <c r="H33" s="32" t="s">
        <v>25</v>
      </c>
      <c r="I33" s="32">
        <f t="shared" ca="1" si="0"/>
        <v>3704</v>
      </c>
      <c r="J33" s="33">
        <v>592.91</v>
      </c>
      <c r="K33" s="34"/>
      <c r="L33" s="35"/>
      <c r="M33" s="36"/>
      <c r="N33" s="37">
        <v>0</v>
      </c>
      <c r="O33" s="37"/>
      <c r="P33" s="38">
        <f t="shared" si="3"/>
        <v>592.91</v>
      </c>
      <c r="Q33" s="38">
        <f t="shared" si="2"/>
        <v>0</v>
      </c>
      <c r="R33" s="39"/>
      <c r="S33" s="40" t="s">
        <v>26</v>
      </c>
    </row>
    <row r="34" spans="1:19" s="41" customFormat="1" ht="25.5" customHeight="1" x14ac:dyDescent="0.25">
      <c r="A34" s="27">
        <v>41435</v>
      </c>
      <c r="B34" s="28" t="s">
        <v>62</v>
      </c>
      <c r="C34" s="28" t="s">
        <v>42</v>
      </c>
      <c r="D34" s="29" t="s">
        <v>22</v>
      </c>
      <c r="E34" s="30" t="str">
        <f t="shared" si="1"/>
        <v>2013</v>
      </c>
      <c r="F34" s="30"/>
      <c r="G34" s="31" t="s">
        <v>24</v>
      </c>
      <c r="H34" s="32" t="s">
        <v>25</v>
      </c>
      <c r="I34" s="32">
        <f t="shared" ca="1" si="0"/>
        <v>3704</v>
      </c>
      <c r="J34" s="33">
        <v>80.8</v>
      </c>
      <c r="K34" s="34"/>
      <c r="L34" s="35"/>
      <c r="M34" s="36"/>
      <c r="N34" s="37">
        <v>0</v>
      </c>
      <c r="O34" s="37"/>
      <c r="P34" s="38">
        <f t="shared" si="3"/>
        <v>80.8</v>
      </c>
      <c r="Q34" s="38">
        <f t="shared" si="2"/>
        <v>0</v>
      </c>
      <c r="R34" s="39"/>
      <c r="S34" s="40" t="s">
        <v>26</v>
      </c>
    </row>
    <row r="35" spans="1:19" s="41" customFormat="1" ht="25.5" customHeight="1" x14ac:dyDescent="0.25">
      <c r="A35" s="27">
        <v>41437</v>
      </c>
      <c r="B35" s="28" t="s">
        <v>63</v>
      </c>
      <c r="C35" s="28" t="s">
        <v>64</v>
      </c>
      <c r="D35" s="29" t="s">
        <v>22</v>
      </c>
      <c r="E35" s="30" t="str">
        <f t="shared" si="1"/>
        <v>2013</v>
      </c>
      <c r="F35" s="30"/>
      <c r="G35" s="31" t="s">
        <v>24</v>
      </c>
      <c r="H35" s="32" t="s">
        <v>25</v>
      </c>
      <c r="I35" s="32">
        <f t="shared" ca="1" si="0"/>
        <v>3702</v>
      </c>
      <c r="J35" s="33">
        <v>1243.75</v>
      </c>
      <c r="K35" s="34"/>
      <c r="L35" s="35"/>
      <c r="M35" s="36"/>
      <c r="N35" s="37">
        <v>0</v>
      </c>
      <c r="O35" s="37"/>
      <c r="P35" s="38">
        <f t="shared" si="3"/>
        <v>1243.75</v>
      </c>
      <c r="Q35" s="38">
        <f t="shared" si="2"/>
        <v>0</v>
      </c>
      <c r="R35" s="39"/>
      <c r="S35" s="40" t="s">
        <v>30</v>
      </c>
    </row>
    <row r="36" spans="1:19" s="41" customFormat="1" ht="25.5" customHeight="1" x14ac:dyDescent="0.25">
      <c r="A36" s="27">
        <v>41446</v>
      </c>
      <c r="B36" s="28" t="s">
        <v>65</v>
      </c>
      <c r="C36" s="28" t="s">
        <v>42</v>
      </c>
      <c r="D36" s="29" t="s">
        <v>22</v>
      </c>
      <c r="E36" s="30" t="str">
        <f t="shared" si="1"/>
        <v>2013</v>
      </c>
      <c r="F36" s="30"/>
      <c r="G36" s="31" t="s">
        <v>24</v>
      </c>
      <c r="H36" s="32" t="s">
        <v>25</v>
      </c>
      <c r="I36" s="32">
        <f t="shared" ca="1" si="0"/>
        <v>3693</v>
      </c>
      <c r="J36" s="33">
        <v>636</v>
      </c>
      <c r="K36" s="34"/>
      <c r="L36" s="35"/>
      <c r="M36" s="36"/>
      <c r="N36" s="37">
        <v>0</v>
      </c>
      <c r="O36" s="37"/>
      <c r="P36" s="38">
        <f t="shared" si="3"/>
        <v>636</v>
      </c>
      <c r="Q36" s="38">
        <f t="shared" si="2"/>
        <v>0</v>
      </c>
      <c r="R36" s="39"/>
      <c r="S36" s="40" t="s">
        <v>26</v>
      </c>
    </row>
    <row r="37" spans="1:19" s="41" customFormat="1" ht="25.5" customHeight="1" x14ac:dyDescent="0.25">
      <c r="A37" s="27">
        <v>41456</v>
      </c>
      <c r="B37" s="28" t="s">
        <v>66</v>
      </c>
      <c r="C37" s="28" t="s">
        <v>39</v>
      </c>
      <c r="D37" s="29" t="s">
        <v>22</v>
      </c>
      <c r="E37" s="30" t="str">
        <f t="shared" si="1"/>
        <v>2013</v>
      </c>
      <c r="F37" s="30"/>
      <c r="G37" s="31" t="s">
        <v>24</v>
      </c>
      <c r="H37" s="32" t="s">
        <v>25</v>
      </c>
      <c r="I37" s="32">
        <f t="shared" ca="1" si="0"/>
        <v>3683</v>
      </c>
      <c r="J37" s="33">
        <v>2497.59</v>
      </c>
      <c r="K37" s="34"/>
      <c r="L37" s="35"/>
      <c r="M37" s="36"/>
      <c r="N37" s="37">
        <v>0</v>
      </c>
      <c r="O37" s="37"/>
      <c r="P37" s="38">
        <f t="shared" si="3"/>
        <v>2497.59</v>
      </c>
      <c r="Q37" s="38">
        <f t="shared" si="2"/>
        <v>0</v>
      </c>
      <c r="R37" s="39"/>
      <c r="S37" s="40" t="s">
        <v>26</v>
      </c>
    </row>
    <row r="38" spans="1:19" s="41" customFormat="1" ht="25.5" customHeight="1" x14ac:dyDescent="0.25">
      <c r="A38" s="27">
        <v>41465</v>
      </c>
      <c r="B38" s="28" t="s">
        <v>67</v>
      </c>
      <c r="C38" s="28" t="s">
        <v>42</v>
      </c>
      <c r="D38" s="29" t="s">
        <v>22</v>
      </c>
      <c r="E38" s="30" t="str">
        <f t="shared" si="1"/>
        <v>2013</v>
      </c>
      <c r="F38" s="30"/>
      <c r="G38" s="31" t="s">
        <v>24</v>
      </c>
      <c r="H38" s="32" t="s">
        <v>25</v>
      </c>
      <c r="I38" s="32">
        <f t="shared" ca="1" si="0"/>
        <v>3674</v>
      </c>
      <c r="J38" s="33">
        <v>543.09</v>
      </c>
      <c r="K38" s="34"/>
      <c r="L38" s="35"/>
      <c r="M38" s="36"/>
      <c r="N38" s="37">
        <v>0</v>
      </c>
      <c r="O38" s="37"/>
      <c r="P38" s="38">
        <f t="shared" si="3"/>
        <v>543.09</v>
      </c>
      <c r="Q38" s="38">
        <f t="shared" si="2"/>
        <v>0</v>
      </c>
      <c r="R38" s="39"/>
      <c r="S38" s="40" t="s">
        <v>26</v>
      </c>
    </row>
    <row r="39" spans="1:19" s="41" customFormat="1" ht="25.5" customHeight="1" x14ac:dyDescent="0.25">
      <c r="A39" s="27">
        <v>41472</v>
      </c>
      <c r="B39" s="28" t="s">
        <v>68</v>
      </c>
      <c r="C39" s="28" t="s">
        <v>42</v>
      </c>
      <c r="D39" s="29" t="s">
        <v>22</v>
      </c>
      <c r="E39" s="30" t="str">
        <f t="shared" si="1"/>
        <v>2013</v>
      </c>
      <c r="F39" s="30"/>
      <c r="G39" s="31" t="s">
        <v>24</v>
      </c>
      <c r="H39" s="32" t="s">
        <v>25</v>
      </c>
      <c r="I39" s="32">
        <f t="shared" ca="1" si="0"/>
        <v>3667</v>
      </c>
      <c r="J39" s="33">
        <v>623.86</v>
      </c>
      <c r="K39" s="34"/>
      <c r="L39" s="35"/>
      <c r="M39" s="36"/>
      <c r="N39" s="37">
        <v>0</v>
      </c>
      <c r="O39" s="37"/>
      <c r="P39" s="38">
        <f t="shared" si="3"/>
        <v>623.86</v>
      </c>
      <c r="Q39" s="38">
        <f t="shared" si="2"/>
        <v>0</v>
      </c>
      <c r="R39" s="39"/>
      <c r="S39" s="40" t="s">
        <v>26</v>
      </c>
    </row>
    <row r="40" spans="1:19" s="41" customFormat="1" ht="25.5" customHeight="1" x14ac:dyDescent="0.25">
      <c r="A40" s="27">
        <v>41478</v>
      </c>
      <c r="B40" s="28" t="s">
        <v>69</v>
      </c>
      <c r="C40" s="28" t="s">
        <v>42</v>
      </c>
      <c r="D40" s="29" t="s">
        <v>22</v>
      </c>
      <c r="E40" s="30" t="str">
        <f t="shared" si="1"/>
        <v>2013</v>
      </c>
      <c r="F40" s="30"/>
      <c r="G40" s="31" t="s">
        <v>24</v>
      </c>
      <c r="H40" s="32" t="s">
        <v>25</v>
      </c>
      <c r="I40" s="32">
        <f t="shared" ca="1" si="0"/>
        <v>3661</v>
      </c>
      <c r="J40" s="33">
        <v>317.18</v>
      </c>
      <c r="K40" s="34"/>
      <c r="L40" s="35"/>
      <c r="M40" s="36"/>
      <c r="N40" s="37">
        <v>0</v>
      </c>
      <c r="O40" s="37"/>
      <c r="P40" s="38">
        <f t="shared" si="3"/>
        <v>317.18</v>
      </c>
      <c r="Q40" s="38">
        <f t="shared" si="2"/>
        <v>0</v>
      </c>
      <c r="R40" s="39"/>
      <c r="S40" s="40" t="s">
        <v>26</v>
      </c>
    </row>
    <row r="41" spans="1:19" s="41" customFormat="1" ht="25.5" customHeight="1" x14ac:dyDescent="0.25">
      <c r="A41" s="27">
        <v>41478</v>
      </c>
      <c r="B41" s="28" t="s">
        <v>70</v>
      </c>
      <c r="C41" s="28" t="s">
        <v>42</v>
      </c>
      <c r="D41" s="29" t="s">
        <v>22</v>
      </c>
      <c r="E41" s="30" t="str">
        <f t="shared" si="1"/>
        <v>2013</v>
      </c>
      <c r="F41" s="30"/>
      <c r="G41" s="31" t="s">
        <v>24</v>
      </c>
      <c r="H41" s="32" t="s">
        <v>25</v>
      </c>
      <c r="I41" s="32">
        <f t="shared" ca="1" si="0"/>
        <v>3661</v>
      </c>
      <c r="J41" s="33">
        <v>341.84000000000003</v>
      </c>
      <c r="K41" s="34"/>
      <c r="L41" s="35"/>
      <c r="M41" s="36"/>
      <c r="N41" s="37">
        <v>0</v>
      </c>
      <c r="O41" s="37"/>
      <c r="P41" s="38">
        <f t="shared" si="3"/>
        <v>341.84000000000003</v>
      </c>
      <c r="Q41" s="38">
        <f t="shared" si="2"/>
        <v>0</v>
      </c>
      <c r="R41" s="39"/>
      <c r="S41" s="40" t="s">
        <v>26</v>
      </c>
    </row>
    <row r="42" spans="1:19" s="41" customFormat="1" ht="25.5" customHeight="1" x14ac:dyDescent="0.25">
      <c r="A42" s="27">
        <v>41485</v>
      </c>
      <c r="B42" s="28" t="s">
        <v>71</v>
      </c>
      <c r="C42" s="28" t="s">
        <v>72</v>
      </c>
      <c r="D42" s="29" t="s">
        <v>22</v>
      </c>
      <c r="E42" s="30" t="str">
        <f t="shared" si="1"/>
        <v>2013</v>
      </c>
      <c r="F42" s="30"/>
      <c r="G42" s="31" t="s">
        <v>24</v>
      </c>
      <c r="H42" s="32" t="s">
        <v>25</v>
      </c>
      <c r="I42" s="32">
        <f t="shared" ca="1" si="0"/>
        <v>3654</v>
      </c>
      <c r="J42" s="33">
        <v>261.8</v>
      </c>
      <c r="K42" s="34"/>
      <c r="L42" s="35"/>
      <c r="M42" s="36"/>
      <c r="N42" s="37">
        <v>0</v>
      </c>
      <c r="O42" s="37"/>
      <c r="P42" s="38">
        <f t="shared" si="3"/>
        <v>261.8</v>
      </c>
      <c r="Q42" s="38">
        <f t="shared" si="2"/>
        <v>0</v>
      </c>
      <c r="R42" s="39"/>
      <c r="S42" s="40" t="s">
        <v>26</v>
      </c>
    </row>
    <row r="43" spans="1:19" s="41" customFormat="1" ht="25.5" customHeight="1" x14ac:dyDescent="0.25">
      <c r="A43" s="27">
        <v>41486</v>
      </c>
      <c r="B43" s="28" t="s">
        <v>73</v>
      </c>
      <c r="C43" s="28" t="s">
        <v>42</v>
      </c>
      <c r="D43" s="29" t="s">
        <v>22</v>
      </c>
      <c r="E43" s="30" t="str">
        <f t="shared" si="1"/>
        <v>2013</v>
      </c>
      <c r="F43" s="30"/>
      <c r="G43" s="31" t="s">
        <v>24</v>
      </c>
      <c r="H43" s="32" t="s">
        <v>25</v>
      </c>
      <c r="I43" s="32">
        <f t="shared" ca="1" si="0"/>
        <v>3653</v>
      </c>
      <c r="J43" s="33">
        <v>646.55999999999995</v>
      </c>
      <c r="K43" s="34"/>
      <c r="L43" s="35"/>
      <c r="M43" s="36"/>
      <c r="N43" s="37">
        <v>0</v>
      </c>
      <c r="O43" s="37"/>
      <c r="P43" s="38">
        <f t="shared" si="3"/>
        <v>646.55999999999995</v>
      </c>
      <c r="Q43" s="38">
        <f t="shared" si="2"/>
        <v>0</v>
      </c>
      <c r="R43" s="39"/>
      <c r="S43" s="40" t="s">
        <v>26</v>
      </c>
    </row>
    <row r="44" spans="1:19" s="41" customFormat="1" ht="25.5" customHeight="1" x14ac:dyDescent="0.25">
      <c r="A44" s="27">
        <v>41486</v>
      </c>
      <c r="B44" s="28" t="s">
        <v>74</v>
      </c>
      <c r="C44" s="28" t="s">
        <v>42</v>
      </c>
      <c r="D44" s="29" t="s">
        <v>22</v>
      </c>
      <c r="E44" s="30" t="str">
        <f t="shared" si="1"/>
        <v>2013</v>
      </c>
      <c r="F44" s="30"/>
      <c r="G44" s="31" t="s">
        <v>24</v>
      </c>
      <c r="H44" s="32" t="s">
        <v>25</v>
      </c>
      <c r="I44" s="32">
        <f t="shared" ca="1" si="0"/>
        <v>3653</v>
      </c>
      <c r="J44" s="33">
        <v>2334.52</v>
      </c>
      <c r="K44" s="34"/>
      <c r="L44" s="35"/>
      <c r="M44" s="36"/>
      <c r="N44" s="37">
        <v>0</v>
      </c>
      <c r="O44" s="37"/>
      <c r="P44" s="38">
        <f t="shared" si="3"/>
        <v>2334.52</v>
      </c>
      <c r="Q44" s="38">
        <f t="shared" si="2"/>
        <v>0</v>
      </c>
      <c r="R44" s="39"/>
      <c r="S44" s="40" t="s">
        <v>26</v>
      </c>
    </row>
    <row r="45" spans="1:19" s="41" customFormat="1" ht="25.5" customHeight="1" x14ac:dyDescent="0.25">
      <c r="A45" s="27">
        <v>41486</v>
      </c>
      <c r="B45" s="28" t="s">
        <v>75</v>
      </c>
      <c r="C45" s="28" t="s">
        <v>42</v>
      </c>
      <c r="D45" s="29" t="s">
        <v>22</v>
      </c>
      <c r="E45" s="30" t="str">
        <f t="shared" si="1"/>
        <v>2013</v>
      </c>
      <c r="F45" s="30"/>
      <c r="G45" s="31" t="s">
        <v>24</v>
      </c>
      <c r="H45" s="32" t="s">
        <v>25</v>
      </c>
      <c r="I45" s="32">
        <f t="shared" ca="1" si="0"/>
        <v>3653</v>
      </c>
      <c r="J45" s="33">
        <v>318.60000000000002</v>
      </c>
      <c r="K45" s="34"/>
      <c r="L45" s="35"/>
      <c r="M45" s="36"/>
      <c r="N45" s="37">
        <v>0</v>
      </c>
      <c r="O45" s="37"/>
      <c r="P45" s="38">
        <f t="shared" si="3"/>
        <v>318.60000000000002</v>
      </c>
      <c r="Q45" s="38">
        <f t="shared" si="2"/>
        <v>0</v>
      </c>
      <c r="R45" s="39"/>
      <c r="S45" s="40" t="s">
        <v>26</v>
      </c>
    </row>
    <row r="46" spans="1:19" s="41" customFormat="1" ht="25.5" customHeight="1" x14ac:dyDescent="0.25">
      <c r="A46" s="27">
        <v>41510</v>
      </c>
      <c r="B46" s="28" t="s">
        <v>76</v>
      </c>
      <c r="C46" s="28" t="s">
        <v>42</v>
      </c>
      <c r="D46" s="29" t="s">
        <v>22</v>
      </c>
      <c r="E46" s="30" t="str">
        <f t="shared" si="1"/>
        <v>2013</v>
      </c>
      <c r="F46" s="30"/>
      <c r="G46" s="31" t="s">
        <v>24</v>
      </c>
      <c r="H46" s="32" t="s">
        <v>25</v>
      </c>
      <c r="I46" s="32">
        <f t="shared" ca="1" si="0"/>
        <v>3629</v>
      </c>
      <c r="J46" s="33">
        <v>820.76</v>
      </c>
      <c r="K46" s="34"/>
      <c r="L46" s="35"/>
      <c r="M46" s="36"/>
      <c r="N46" s="37">
        <v>0</v>
      </c>
      <c r="O46" s="37"/>
      <c r="P46" s="38">
        <f t="shared" si="3"/>
        <v>820.76</v>
      </c>
      <c r="Q46" s="38">
        <f t="shared" si="2"/>
        <v>0</v>
      </c>
      <c r="R46" s="39"/>
      <c r="S46" s="40" t="s">
        <v>26</v>
      </c>
    </row>
    <row r="47" spans="1:19" s="41" customFormat="1" ht="25.5" customHeight="1" x14ac:dyDescent="0.25">
      <c r="A47" s="27">
        <v>41550</v>
      </c>
      <c r="B47" s="28" t="s">
        <v>77</v>
      </c>
      <c r="C47" s="28" t="s">
        <v>42</v>
      </c>
      <c r="D47" s="29" t="s">
        <v>22</v>
      </c>
      <c r="E47" s="30" t="str">
        <f t="shared" si="1"/>
        <v>2013</v>
      </c>
      <c r="F47" s="30"/>
      <c r="G47" s="31" t="s">
        <v>24</v>
      </c>
      <c r="H47" s="32" t="s">
        <v>25</v>
      </c>
      <c r="I47" s="32">
        <f t="shared" ca="1" si="0"/>
        <v>3589</v>
      </c>
      <c r="J47" s="33">
        <v>1037.46</v>
      </c>
      <c r="K47" s="34"/>
      <c r="L47" s="35"/>
      <c r="M47" s="36"/>
      <c r="N47" s="37">
        <v>0</v>
      </c>
      <c r="O47" s="37"/>
      <c r="P47" s="38">
        <f t="shared" si="3"/>
        <v>1037.46</v>
      </c>
      <c r="Q47" s="38">
        <f t="shared" si="2"/>
        <v>0</v>
      </c>
      <c r="R47" s="39"/>
      <c r="S47" s="40" t="s">
        <v>26</v>
      </c>
    </row>
    <row r="48" spans="1:19" s="41" customFormat="1" ht="25.5" customHeight="1" x14ac:dyDescent="0.25">
      <c r="A48" s="27">
        <v>41552</v>
      </c>
      <c r="B48" s="28" t="s">
        <v>78</v>
      </c>
      <c r="C48" s="28" t="s">
        <v>72</v>
      </c>
      <c r="D48" s="29" t="s">
        <v>22</v>
      </c>
      <c r="E48" s="30" t="str">
        <f t="shared" si="1"/>
        <v>2013</v>
      </c>
      <c r="F48" s="30"/>
      <c r="G48" s="31" t="s">
        <v>24</v>
      </c>
      <c r="H48" s="32" t="s">
        <v>25</v>
      </c>
      <c r="I48" s="32">
        <f t="shared" ca="1" si="0"/>
        <v>3587</v>
      </c>
      <c r="J48" s="33">
        <v>554.14</v>
      </c>
      <c r="K48" s="34"/>
      <c r="L48" s="35"/>
      <c r="M48" s="36"/>
      <c r="N48" s="37">
        <v>0</v>
      </c>
      <c r="O48" s="37"/>
      <c r="P48" s="38">
        <f t="shared" si="3"/>
        <v>554.14</v>
      </c>
      <c r="Q48" s="38">
        <f>K48-O48</f>
        <v>0</v>
      </c>
      <c r="R48" s="39"/>
      <c r="S48" s="40" t="s">
        <v>26</v>
      </c>
    </row>
    <row r="49" spans="1:19" s="41" customFormat="1" ht="25.5" customHeight="1" x14ac:dyDescent="0.25">
      <c r="A49" s="27">
        <v>41559</v>
      </c>
      <c r="B49" s="28" t="s">
        <v>79</v>
      </c>
      <c r="C49" s="28" t="s">
        <v>80</v>
      </c>
      <c r="D49" s="29" t="s">
        <v>22</v>
      </c>
      <c r="E49" s="30" t="str">
        <f t="shared" si="1"/>
        <v>2013</v>
      </c>
      <c r="F49" s="30"/>
      <c r="G49" s="31" t="s">
        <v>24</v>
      </c>
      <c r="H49" s="32" t="s">
        <v>25</v>
      </c>
      <c r="I49" s="32">
        <f t="shared" ca="1" si="0"/>
        <v>3580</v>
      </c>
      <c r="J49" s="33">
        <v>255.05</v>
      </c>
      <c r="K49" s="34"/>
      <c r="L49" s="35"/>
      <c r="M49" s="36"/>
      <c r="N49" s="37">
        <v>0</v>
      </c>
      <c r="O49" s="37"/>
      <c r="P49" s="38">
        <f t="shared" si="3"/>
        <v>255.05</v>
      </c>
      <c r="Q49" s="38">
        <f>K49-O49</f>
        <v>0</v>
      </c>
      <c r="R49" s="39"/>
      <c r="S49" s="40" t="s">
        <v>26</v>
      </c>
    </row>
    <row r="50" spans="1:19" s="41" customFormat="1" ht="25.5" customHeight="1" x14ac:dyDescent="0.25">
      <c r="A50" s="27">
        <v>41564</v>
      </c>
      <c r="B50" s="28">
        <v>10003121</v>
      </c>
      <c r="C50" s="28" t="s">
        <v>49</v>
      </c>
      <c r="D50" s="29" t="s">
        <v>22</v>
      </c>
      <c r="E50" s="30" t="str">
        <f t="shared" si="1"/>
        <v>2013</v>
      </c>
      <c r="F50" s="30"/>
      <c r="G50" s="31" t="s">
        <v>24</v>
      </c>
      <c r="H50" s="32" t="s">
        <v>25</v>
      </c>
      <c r="I50" s="32">
        <f t="shared" ca="1" si="0"/>
        <v>3575</v>
      </c>
      <c r="J50" s="33">
        <v>16.86</v>
      </c>
      <c r="K50" s="34"/>
      <c r="L50" s="35"/>
      <c r="M50" s="36"/>
      <c r="N50" s="37">
        <v>0</v>
      </c>
      <c r="O50" s="37"/>
      <c r="P50" s="38">
        <f t="shared" si="3"/>
        <v>16.86</v>
      </c>
      <c r="Q50" s="38">
        <f>K50-O50</f>
        <v>0</v>
      </c>
      <c r="R50" s="39"/>
      <c r="S50" s="40" t="s">
        <v>30</v>
      </c>
    </row>
    <row r="51" spans="1:19" s="41" customFormat="1" ht="25.5" customHeight="1" x14ac:dyDescent="0.25">
      <c r="A51" s="27">
        <v>41573</v>
      </c>
      <c r="B51" s="28" t="s">
        <v>81</v>
      </c>
      <c r="C51" s="28" t="s">
        <v>80</v>
      </c>
      <c r="D51" s="29" t="s">
        <v>22</v>
      </c>
      <c r="E51" s="30" t="str">
        <f t="shared" si="1"/>
        <v>2013</v>
      </c>
      <c r="F51" s="30"/>
      <c r="G51" s="31" t="s">
        <v>24</v>
      </c>
      <c r="H51" s="32" t="s">
        <v>25</v>
      </c>
      <c r="I51" s="32">
        <f t="shared" ca="1" si="0"/>
        <v>3566</v>
      </c>
      <c r="J51" s="33">
        <v>372.25</v>
      </c>
      <c r="K51" s="34"/>
      <c r="L51" s="35"/>
      <c r="M51" s="36"/>
      <c r="N51" s="37">
        <v>0</v>
      </c>
      <c r="O51" s="37"/>
      <c r="P51" s="38">
        <f t="shared" si="3"/>
        <v>372.25</v>
      </c>
      <c r="Q51" s="38">
        <f t="shared" si="2"/>
        <v>0</v>
      </c>
      <c r="R51" s="39"/>
      <c r="S51" s="40" t="s">
        <v>26</v>
      </c>
    </row>
    <row r="52" spans="1:19" s="41" customFormat="1" ht="25.5" customHeight="1" x14ac:dyDescent="0.25">
      <c r="A52" s="27">
        <v>41575</v>
      </c>
      <c r="B52" s="28" t="s">
        <v>82</v>
      </c>
      <c r="C52" s="28" t="s">
        <v>80</v>
      </c>
      <c r="D52" s="29" t="s">
        <v>22</v>
      </c>
      <c r="E52" s="30" t="str">
        <f t="shared" si="1"/>
        <v>2013</v>
      </c>
      <c r="F52" s="30"/>
      <c r="G52" s="31" t="s">
        <v>24</v>
      </c>
      <c r="H52" s="32" t="s">
        <v>25</v>
      </c>
      <c r="I52" s="32">
        <f t="shared" ca="1" si="0"/>
        <v>3564</v>
      </c>
      <c r="J52" s="33">
        <v>196.05</v>
      </c>
      <c r="K52" s="34"/>
      <c r="L52" s="35"/>
      <c r="M52" s="36"/>
      <c r="N52" s="37">
        <v>0</v>
      </c>
      <c r="O52" s="37"/>
      <c r="P52" s="38">
        <f t="shared" si="3"/>
        <v>196.05</v>
      </c>
      <c r="Q52" s="38">
        <f t="shared" si="2"/>
        <v>0</v>
      </c>
      <c r="R52" s="39"/>
      <c r="S52" s="40" t="s">
        <v>26</v>
      </c>
    </row>
    <row r="53" spans="1:19" s="41" customFormat="1" ht="25.5" customHeight="1" x14ac:dyDescent="0.25">
      <c r="A53" s="27">
        <v>41589</v>
      </c>
      <c r="B53" s="28" t="s">
        <v>83</v>
      </c>
      <c r="C53" s="28" t="s">
        <v>42</v>
      </c>
      <c r="D53" s="29" t="s">
        <v>22</v>
      </c>
      <c r="E53" s="30" t="str">
        <f t="shared" si="1"/>
        <v>2013</v>
      </c>
      <c r="F53" s="30"/>
      <c r="G53" s="31" t="s">
        <v>24</v>
      </c>
      <c r="H53" s="32" t="s">
        <v>25</v>
      </c>
      <c r="I53" s="32">
        <f t="shared" ca="1" si="0"/>
        <v>3550</v>
      </c>
      <c r="J53" s="33">
        <v>730.8</v>
      </c>
      <c r="K53" s="34"/>
      <c r="L53" s="35"/>
      <c r="M53" s="36"/>
      <c r="N53" s="37">
        <v>0</v>
      </c>
      <c r="O53" s="37"/>
      <c r="P53" s="38">
        <f t="shared" si="3"/>
        <v>730.8</v>
      </c>
      <c r="Q53" s="38">
        <f t="shared" si="2"/>
        <v>0</v>
      </c>
      <c r="R53" s="39"/>
      <c r="S53" s="40" t="s">
        <v>26</v>
      </c>
    </row>
    <row r="54" spans="1:19" s="41" customFormat="1" ht="25.5" customHeight="1" x14ac:dyDescent="0.25">
      <c r="A54" s="27">
        <v>41598</v>
      </c>
      <c r="B54" s="28" t="s">
        <v>84</v>
      </c>
      <c r="C54" s="28" t="s">
        <v>42</v>
      </c>
      <c r="D54" s="29" t="s">
        <v>22</v>
      </c>
      <c r="E54" s="30" t="str">
        <f t="shared" si="1"/>
        <v>2013</v>
      </c>
      <c r="F54" s="30"/>
      <c r="G54" s="31" t="s">
        <v>24</v>
      </c>
      <c r="H54" s="32" t="s">
        <v>25</v>
      </c>
      <c r="I54" s="32">
        <f t="shared" ca="1" si="0"/>
        <v>3541</v>
      </c>
      <c r="J54" s="33">
        <v>176.48</v>
      </c>
      <c r="K54" s="34"/>
      <c r="L54" s="35"/>
      <c r="M54" s="36"/>
      <c r="N54" s="37">
        <v>0</v>
      </c>
      <c r="O54" s="37"/>
      <c r="P54" s="38">
        <f t="shared" si="3"/>
        <v>176.48</v>
      </c>
      <c r="Q54" s="38">
        <f t="shared" si="2"/>
        <v>0</v>
      </c>
      <c r="R54" s="39"/>
      <c r="S54" s="40" t="s">
        <v>26</v>
      </c>
    </row>
    <row r="55" spans="1:19" s="41" customFormat="1" ht="25.5" customHeight="1" x14ac:dyDescent="0.25">
      <c r="A55" s="27">
        <v>41598</v>
      </c>
      <c r="B55" s="28" t="s">
        <v>85</v>
      </c>
      <c r="C55" s="28" t="s">
        <v>42</v>
      </c>
      <c r="D55" s="29" t="s">
        <v>22</v>
      </c>
      <c r="E55" s="30" t="str">
        <f t="shared" si="1"/>
        <v>2013</v>
      </c>
      <c r="F55" s="30"/>
      <c r="G55" s="31" t="s">
        <v>24</v>
      </c>
      <c r="H55" s="32" t="s">
        <v>25</v>
      </c>
      <c r="I55" s="32">
        <f t="shared" ca="1" si="0"/>
        <v>3541</v>
      </c>
      <c r="J55" s="33">
        <v>1513.73</v>
      </c>
      <c r="K55" s="34"/>
      <c r="L55" s="35"/>
      <c r="M55" s="36"/>
      <c r="N55" s="37">
        <v>0</v>
      </c>
      <c r="O55" s="37"/>
      <c r="P55" s="38">
        <f t="shared" si="3"/>
        <v>1513.73</v>
      </c>
      <c r="Q55" s="38">
        <f t="shared" si="2"/>
        <v>0</v>
      </c>
      <c r="R55" s="39"/>
      <c r="S55" s="40" t="s">
        <v>26</v>
      </c>
    </row>
    <row r="56" spans="1:19" s="41" customFormat="1" ht="25.5" customHeight="1" x14ac:dyDescent="0.25">
      <c r="A56" s="27">
        <v>41613</v>
      </c>
      <c r="B56" s="28" t="s">
        <v>86</v>
      </c>
      <c r="C56" s="28" t="s">
        <v>45</v>
      </c>
      <c r="D56" s="29" t="s">
        <v>22</v>
      </c>
      <c r="E56" s="30" t="str">
        <f t="shared" si="1"/>
        <v>2013</v>
      </c>
      <c r="F56" s="30"/>
      <c r="G56" s="31" t="s">
        <v>24</v>
      </c>
      <c r="H56" s="32" t="s">
        <v>25</v>
      </c>
      <c r="I56" s="32">
        <f t="shared" ca="1" si="0"/>
        <v>3526</v>
      </c>
      <c r="J56" s="33">
        <v>32.44</v>
      </c>
      <c r="K56" s="34"/>
      <c r="L56" s="35"/>
      <c r="M56" s="36"/>
      <c r="N56" s="37">
        <v>0</v>
      </c>
      <c r="O56" s="37"/>
      <c r="P56" s="38">
        <f t="shared" si="3"/>
        <v>32.44</v>
      </c>
      <c r="Q56" s="38">
        <f t="shared" si="2"/>
        <v>0</v>
      </c>
      <c r="R56" s="39"/>
      <c r="S56" s="40" t="s">
        <v>30</v>
      </c>
    </row>
    <row r="57" spans="1:19" s="41" customFormat="1" ht="25.5" customHeight="1" x14ac:dyDescent="0.25">
      <c r="A57" s="27">
        <v>41617</v>
      </c>
      <c r="B57" s="28" t="s">
        <v>87</v>
      </c>
      <c r="C57" s="28" t="s">
        <v>42</v>
      </c>
      <c r="D57" s="29" t="s">
        <v>22</v>
      </c>
      <c r="E57" s="30" t="str">
        <f t="shared" si="1"/>
        <v>2013</v>
      </c>
      <c r="F57" s="30"/>
      <c r="G57" s="31" t="s">
        <v>24</v>
      </c>
      <c r="H57" s="32" t="s">
        <v>25</v>
      </c>
      <c r="I57" s="32">
        <f t="shared" ca="1" si="0"/>
        <v>3522</v>
      </c>
      <c r="J57" s="33">
        <v>1320.89</v>
      </c>
      <c r="K57" s="34"/>
      <c r="L57" s="35"/>
      <c r="M57" s="36"/>
      <c r="N57" s="37">
        <v>0</v>
      </c>
      <c r="O57" s="37"/>
      <c r="P57" s="38">
        <f t="shared" si="3"/>
        <v>1320.89</v>
      </c>
      <c r="Q57" s="38">
        <f t="shared" si="2"/>
        <v>0</v>
      </c>
      <c r="R57" s="39"/>
      <c r="S57" s="40" t="s">
        <v>26</v>
      </c>
    </row>
    <row r="58" spans="1:19" s="41" customFormat="1" ht="25.5" customHeight="1" x14ac:dyDescent="0.25">
      <c r="A58" s="27">
        <v>41626</v>
      </c>
      <c r="B58" s="28" t="s">
        <v>88</v>
      </c>
      <c r="C58" s="28" t="s">
        <v>42</v>
      </c>
      <c r="D58" s="29" t="s">
        <v>22</v>
      </c>
      <c r="E58" s="30" t="str">
        <f t="shared" si="1"/>
        <v>2013</v>
      </c>
      <c r="F58" s="30"/>
      <c r="G58" s="31" t="s">
        <v>24</v>
      </c>
      <c r="H58" s="32" t="s">
        <v>25</v>
      </c>
      <c r="I58" s="32">
        <f t="shared" ca="1" si="0"/>
        <v>3513</v>
      </c>
      <c r="J58" s="33">
        <v>189.44</v>
      </c>
      <c r="K58" s="34"/>
      <c r="L58" s="35"/>
      <c r="M58" s="36"/>
      <c r="N58" s="37">
        <v>0</v>
      </c>
      <c r="O58" s="37"/>
      <c r="P58" s="38">
        <f t="shared" si="3"/>
        <v>189.44</v>
      </c>
      <c r="Q58" s="38">
        <f t="shared" si="2"/>
        <v>0</v>
      </c>
      <c r="R58" s="39"/>
      <c r="S58" s="40" t="s">
        <v>26</v>
      </c>
    </row>
    <row r="59" spans="1:19" s="41" customFormat="1" ht="25.5" customHeight="1" x14ac:dyDescent="0.25">
      <c r="A59" s="27">
        <v>41628</v>
      </c>
      <c r="B59" s="28" t="s">
        <v>89</v>
      </c>
      <c r="C59" s="28" t="s">
        <v>42</v>
      </c>
      <c r="D59" s="29" t="s">
        <v>22</v>
      </c>
      <c r="E59" s="30" t="str">
        <f t="shared" si="1"/>
        <v>2013</v>
      </c>
      <c r="F59" s="30"/>
      <c r="G59" s="31" t="s">
        <v>24</v>
      </c>
      <c r="H59" s="32" t="s">
        <v>25</v>
      </c>
      <c r="I59" s="32">
        <f t="shared" ca="1" si="0"/>
        <v>3511</v>
      </c>
      <c r="J59" s="33">
        <v>476</v>
      </c>
      <c r="K59" s="34"/>
      <c r="L59" s="35"/>
      <c r="M59" s="36"/>
      <c r="N59" s="37">
        <v>0</v>
      </c>
      <c r="O59" s="37"/>
      <c r="P59" s="38">
        <f t="shared" si="3"/>
        <v>476</v>
      </c>
      <c r="Q59" s="38">
        <f t="shared" si="2"/>
        <v>0</v>
      </c>
      <c r="R59" s="39"/>
      <c r="S59" s="40" t="s">
        <v>26</v>
      </c>
    </row>
    <row r="60" spans="1:19" s="41" customFormat="1" ht="25.5" customHeight="1" x14ac:dyDescent="0.25">
      <c r="A60" s="27">
        <v>41628</v>
      </c>
      <c r="B60" s="28" t="s">
        <v>90</v>
      </c>
      <c r="C60" s="28" t="s">
        <v>42</v>
      </c>
      <c r="D60" s="29" t="s">
        <v>22</v>
      </c>
      <c r="E60" s="30" t="str">
        <f t="shared" si="1"/>
        <v>2013</v>
      </c>
      <c r="F60" s="30"/>
      <c r="G60" s="31" t="s">
        <v>24</v>
      </c>
      <c r="H60" s="32" t="s">
        <v>25</v>
      </c>
      <c r="I60" s="32">
        <f t="shared" ca="1" si="0"/>
        <v>3511</v>
      </c>
      <c r="J60" s="33">
        <v>184.08</v>
      </c>
      <c r="K60" s="34"/>
      <c r="L60" s="35"/>
      <c r="M60" s="36"/>
      <c r="N60" s="37">
        <v>0</v>
      </c>
      <c r="O60" s="37"/>
      <c r="P60" s="38">
        <f t="shared" si="3"/>
        <v>184.08</v>
      </c>
      <c r="Q60" s="38">
        <f t="shared" si="2"/>
        <v>0</v>
      </c>
      <c r="R60" s="39"/>
      <c r="S60" s="40" t="s">
        <v>26</v>
      </c>
    </row>
    <row r="61" spans="1:19" s="41" customFormat="1" ht="25.5" customHeight="1" x14ac:dyDescent="0.25">
      <c r="A61" s="27">
        <v>41634</v>
      </c>
      <c r="B61" s="28" t="s">
        <v>91</v>
      </c>
      <c r="C61" s="28" t="s">
        <v>42</v>
      </c>
      <c r="D61" s="29" t="s">
        <v>22</v>
      </c>
      <c r="E61" s="30" t="str">
        <f t="shared" si="1"/>
        <v>2013</v>
      </c>
      <c r="F61" s="30"/>
      <c r="G61" s="31" t="s">
        <v>24</v>
      </c>
      <c r="H61" s="32" t="s">
        <v>25</v>
      </c>
      <c r="I61" s="32">
        <f t="shared" ca="1" si="0"/>
        <v>3505</v>
      </c>
      <c r="J61" s="33">
        <v>48.33</v>
      </c>
      <c r="K61" s="34"/>
      <c r="L61" s="35"/>
      <c r="M61" s="36"/>
      <c r="N61" s="37">
        <v>0</v>
      </c>
      <c r="O61" s="37"/>
      <c r="P61" s="38">
        <f t="shared" si="3"/>
        <v>48.33</v>
      </c>
      <c r="Q61" s="38">
        <f t="shared" si="2"/>
        <v>0</v>
      </c>
      <c r="R61" s="39"/>
      <c r="S61" s="40" t="s">
        <v>26</v>
      </c>
    </row>
    <row r="62" spans="1:19" s="41" customFormat="1" ht="25.5" customHeight="1" x14ac:dyDescent="0.25">
      <c r="A62" s="27">
        <v>41653</v>
      </c>
      <c r="B62" s="28" t="s">
        <v>92</v>
      </c>
      <c r="C62" s="28" t="s">
        <v>93</v>
      </c>
      <c r="D62" s="29" t="s">
        <v>22</v>
      </c>
      <c r="E62" s="30" t="str">
        <f t="shared" si="1"/>
        <v>2014</v>
      </c>
      <c r="F62" s="30"/>
      <c r="G62" s="31" t="s">
        <v>24</v>
      </c>
      <c r="H62" s="32" t="s">
        <v>25</v>
      </c>
      <c r="I62" s="32">
        <f t="shared" ca="1" si="0"/>
        <v>3486</v>
      </c>
      <c r="J62" s="33">
        <v>1300.81</v>
      </c>
      <c r="K62" s="34"/>
      <c r="L62" s="35"/>
      <c r="M62" s="36"/>
      <c r="N62" s="37">
        <v>0</v>
      </c>
      <c r="O62" s="37"/>
      <c r="P62" s="38">
        <f t="shared" si="3"/>
        <v>1300.81</v>
      </c>
      <c r="Q62" s="38">
        <f t="shared" si="2"/>
        <v>0</v>
      </c>
      <c r="R62" s="39"/>
      <c r="S62" s="40" t="s">
        <v>30</v>
      </c>
    </row>
    <row r="63" spans="1:19" s="41" customFormat="1" ht="25.5" customHeight="1" x14ac:dyDescent="0.25">
      <c r="A63" s="27">
        <v>41663</v>
      </c>
      <c r="B63" s="28" t="s">
        <v>94</v>
      </c>
      <c r="C63" s="28" t="s">
        <v>95</v>
      </c>
      <c r="D63" s="29" t="s">
        <v>22</v>
      </c>
      <c r="E63" s="30" t="str">
        <f t="shared" si="1"/>
        <v>2014</v>
      </c>
      <c r="F63" s="30"/>
      <c r="G63" s="31" t="s">
        <v>24</v>
      </c>
      <c r="H63" s="32" t="s">
        <v>25</v>
      </c>
      <c r="I63" s="32">
        <f t="shared" ca="1" si="0"/>
        <v>3476</v>
      </c>
      <c r="J63" s="33">
        <v>973.82</v>
      </c>
      <c r="K63" s="34"/>
      <c r="L63" s="35"/>
      <c r="M63" s="36"/>
      <c r="N63" s="37">
        <v>0</v>
      </c>
      <c r="O63" s="37"/>
      <c r="P63" s="38">
        <f t="shared" si="3"/>
        <v>973.82</v>
      </c>
      <c r="Q63" s="38">
        <f t="shared" si="2"/>
        <v>0</v>
      </c>
      <c r="R63" s="39"/>
      <c r="S63" s="40" t="s">
        <v>26</v>
      </c>
    </row>
    <row r="64" spans="1:19" s="41" customFormat="1" ht="25.5" customHeight="1" x14ac:dyDescent="0.25">
      <c r="A64" s="27">
        <v>41663</v>
      </c>
      <c r="B64" s="28" t="s">
        <v>96</v>
      </c>
      <c r="C64" s="28" t="s">
        <v>95</v>
      </c>
      <c r="D64" s="29" t="s">
        <v>22</v>
      </c>
      <c r="E64" s="30" t="str">
        <f t="shared" si="1"/>
        <v>2014</v>
      </c>
      <c r="F64" s="30"/>
      <c r="G64" s="31" t="s">
        <v>24</v>
      </c>
      <c r="H64" s="32" t="s">
        <v>25</v>
      </c>
      <c r="I64" s="32">
        <f t="shared" ca="1" si="0"/>
        <v>3476</v>
      </c>
      <c r="J64" s="33">
        <v>70.319999999999993</v>
      </c>
      <c r="K64" s="34"/>
      <c r="L64" s="35"/>
      <c r="M64" s="36"/>
      <c r="N64" s="37">
        <v>0</v>
      </c>
      <c r="O64" s="37"/>
      <c r="P64" s="38">
        <f t="shared" si="3"/>
        <v>70.319999999999993</v>
      </c>
      <c r="Q64" s="38">
        <f t="shared" si="2"/>
        <v>0</v>
      </c>
      <c r="R64" s="39"/>
      <c r="S64" s="40" t="s">
        <v>26</v>
      </c>
    </row>
    <row r="65" spans="1:19" s="41" customFormat="1" ht="25.5" customHeight="1" x14ac:dyDescent="0.25">
      <c r="A65" s="27">
        <v>41687</v>
      </c>
      <c r="B65" s="28">
        <v>10003928</v>
      </c>
      <c r="C65" s="28" t="s">
        <v>97</v>
      </c>
      <c r="D65" s="29" t="s">
        <v>22</v>
      </c>
      <c r="E65" s="30" t="str">
        <f t="shared" si="1"/>
        <v>2014</v>
      </c>
      <c r="F65" s="30"/>
      <c r="G65" s="31" t="s">
        <v>24</v>
      </c>
      <c r="H65" s="32" t="s">
        <v>25</v>
      </c>
      <c r="I65" s="32">
        <f t="shared" ca="1" si="0"/>
        <v>3452</v>
      </c>
      <c r="J65" s="33">
        <v>347.26</v>
      </c>
      <c r="K65" s="34"/>
      <c r="L65" s="35"/>
      <c r="M65" s="36"/>
      <c r="N65" s="37">
        <v>0</v>
      </c>
      <c r="O65" s="37"/>
      <c r="P65" s="38">
        <f t="shared" si="3"/>
        <v>347.26</v>
      </c>
      <c r="Q65" s="38">
        <f t="shared" si="2"/>
        <v>0</v>
      </c>
      <c r="R65" s="39"/>
      <c r="S65" s="40" t="s">
        <v>26</v>
      </c>
    </row>
    <row r="66" spans="1:19" s="41" customFormat="1" ht="25.5" customHeight="1" x14ac:dyDescent="0.25">
      <c r="A66" s="27">
        <v>41689</v>
      </c>
      <c r="B66" s="28" t="s">
        <v>98</v>
      </c>
      <c r="C66" s="28" t="s">
        <v>45</v>
      </c>
      <c r="D66" s="29" t="s">
        <v>22</v>
      </c>
      <c r="E66" s="30" t="str">
        <f t="shared" si="1"/>
        <v>2014</v>
      </c>
      <c r="F66" s="30"/>
      <c r="G66" s="31" t="s">
        <v>24</v>
      </c>
      <c r="H66" s="32" t="s">
        <v>25</v>
      </c>
      <c r="I66" s="32">
        <f t="shared" ca="1" si="0"/>
        <v>3450</v>
      </c>
      <c r="J66" s="33">
        <v>17.63</v>
      </c>
      <c r="K66" s="34"/>
      <c r="L66" s="35"/>
      <c r="M66" s="36"/>
      <c r="N66" s="37">
        <v>0</v>
      </c>
      <c r="O66" s="37"/>
      <c r="P66" s="38">
        <f t="shared" si="3"/>
        <v>17.63</v>
      </c>
      <c r="Q66" s="38">
        <f t="shared" si="2"/>
        <v>0</v>
      </c>
      <c r="R66" s="39"/>
      <c r="S66" s="40" t="s">
        <v>30</v>
      </c>
    </row>
    <row r="67" spans="1:19" s="41" customFormat="1" ht="25.5" customHeight="1" x14ac:dyDescent="0.25">
      <c r="A67" s="27">
        <v>41691</v>
      </c>
      <c r="B67" s="28">
        <v>10004150</v>
      </c>
      <c r="C67" s="28" t="s">
        <v>99</v>
      </c>
      <c r="D67" s="29" t="s">
        <v>22</v>
      </c>
      <c r="E67" s="30" t="str">
        <f t="shared" si="1"/>
        <v>2014</v>
      </c>
      <c r="F67" s="30"/>
      <c r="G67" s="31" t="s">
        <v>24</v>
      </c>
      <c r="H67" s="32" t="s">
        <v>25</v>
      </c>
      <c r="I67" s="32">
        <f t="shared" ca="1" si="0"/>
        <v>3448</v>
      </c>
      <c r="J67" s="33">
        <v>2820.11</v>
      </c>
      <c r="K67" s="34"/>
      <c r="L67" s="35"/>
      <c r="M67" s="36"/>
      <c r="N67" s="37">
        <v>0</v>
      </c>
      <c r="O67" s="37"/>
      <c r="P67" s="38">
        <f t="shared" si="3"/>
        <v>2820.11</v>
      </c>
      <c r="Q67" s="38">
        <f t="shared" si="2"/>
        <v>0</v>
      </c>
      <c r="R67" s="39"/>
      <c r="S67" s="40" t="s">
        <v>30</v>
      </c>
    </row>
    <row r="68" spans="1:19" s="41" customFormat="1" ht="25.5" customHeight="1" x14ac:dyDescent="0.25">
      <c r="A68" s="27">
        <v>41695</v>
      </c>
      <c r="B68" s="28" t="s">
        <v>100</v>
      </c>
      <c r="C68" s="28" t="s">
        <v>101</v>
      </c>
      <c r="D68" s="29" t="s">
        <v>22</v>
      </c>
      <c r="E68" s="30" t="str">
        <f t="shared" si="1"/>
        <v>2014</v>
      </c>
      <c r="F68" s="30"/>
      <c r="G68" s="31" t="s">
        <v>24</v>
      </c>
      <c r="H68" s="32" t="s">
        <v>25</v>
      </c>
      <c r="I68" s="32">
        <f t="shared" ca="1" si="0"/>
        <v>3444</v>
      </c>
      <c r="J68" s="33">
        <v>645.82000000000005</v>
      </c>
      <c r="K68" s="34"/>
      <c r="L68" s="35"/>
      <c r="M68" s="36"/>
      <c r="N68" s="37">
        <v>0</v>
      </c>
      <c r="O68" s="37"/>
      <c r="P68" s="38">
        <f t="shared" si="3"/>
        <v>645.82000000000005</v>
      </c>
      <c r="Q68" s="38">
        <f t="shared" si="2"/>
        <v>0</v>
      </c>
      <c r="R68" s="39"/>
      <c r="S68" s="40" t="s">
        <v>30</v>
      </c>
    </row>
    <row r="69" spans="1:19" s="41" customFormat="1" ht="25.5" customHeight="1" x14ac:dyDescent="0.25">
      <c r="A69" s="27">
        <v>41696</v>
      </c>
      <c r="B69" s="28" t="s">
        <v>102</v>
      </c>
      <c r="C69" s="28" t="s">
        <v>103</v>
      </c>
      <c r="D69" s="29" t="s">
        <v>22</v>
      </c>
      <c r="E69" s="30" t="str">
        <f t="shared" ref="E69:E132" si="4">TEXT(A69,"yyy")</f>
        <v>2014</v>
      </c>
      <c r="F69" s="30"/>
      <c r="G69" s="31" t="s">
        <v>24</v>
      </c>
      <c r="H69" s="32" t="s">
        <v>25</v>
      </c>
      <c r="I69" s="32">
        <f t="shared" ca="1" si="0"/>
        <v>3443</v>
      </c>
      <c r="J69" s="33">
        <v>2700</v>
      </c>
      <c r="K69" s="34"/>
      <c r="L69" s="35"/>
      <c r="M69" s="36"/>
      <c r="N69" s="37">
        <v>0</v>
      </c>
      <c r="O69" s="37"/>
      <c r="P69" s="38">
        <f t="shared" si="3"/>
        <v>2700</v>
      </c>
      <c r="Q69" s="38">
        <f t="shared" si="3"/>
        <v>0</v>
      </c>
      <c r="R69" s="39"/>
      <c r="S69" s="40" t="s">
        <v>30</v>
      </c>
    </row>
    <row r="70" spans="1:19" s="41" customFormat="1" ht="25.5" customHeight="1" x14ac:dyDescent="0.25">
      <c r="A70" s="27">
        <v>41709</v>
      </c>
      <c r="B70" s="28" t="s">
        <v>104</v>
      </c>
      <c r="C70" s="28" t="s">
        <v>103</v>
      </c>
      <c r="D70" s="29" t="s">
        <v>22</v>
      </c>
      <c r="E70" s="30" t="str">
        <f t="shared" si="4"/>
        <v>2014</v>
      </c>
      <c r="F70" s="30"/>
      <c r="G70" s="31" t="s">
        <v>24</v>
      </c>
      <c r="H70" s="32" t="s">
        <v>25</v>
      </c>
      <c r="I70" s="32">
        <f t="shared" ref="I70:I133" ca="1" si="5">TODAY()-(A70+30)</f>
        <v>3430</v>
      </c>
      <c r="J70" s="33">
        <v>172.38</v>
      </c>
      <c r="K70" s="34"/>
      <c r="L70" s="35"/>
      <c r="M70" s="36"/>
      <c r="N70" s="37">
        <v>0</v>
      </c>
      <c r="O70" s="37"/>
      <c r="P70" s="38">
        <f t="shared" ref="P70:Q133" si="6">J70-N70</f>
        <v>172.38</v>
      </c>
      <c r="Q70" s="38">
        <f t="shared" si="6"/>
        <v>0</v>
      </c>
      <c r="R70" s="39"/>
      <c r="S70" s="40" t="s">
        <v>30</v>
      </c>
    </row>
    <row r="71" spans="1:19" s="41" customFormat="1" ht="25.5" customHeight="1" x14ac:dyDescent="0.25">
      <c r="A71" s="27">
        <v>41712</v>
      </c>
      <c r="B71" s="28" t="s">
        <v>105</v>
      </c>
      <c r="C71" s="28" t="s">
        <v>103</v>
      </c>
      <c r="D71" s="29" t="s">
        <v>22</v>
      </c>
      <c r="E71" s="30" t="str">
        <f t="shared" si="4"/>
        <v>2014</v>
      </c>
      <c r="F71" s="30"/>
      <c r="G71" s="31" t="s">
        <v>24</v>
      </c>
      <c r="H71" s="32" t="s">
        <v>25</v>
      </c>
      <c r="I71" s="32">
        <f t="shared" ca="1" si="5"/>
        <v>3427</v>
      </c>
      <c r="J71" s="33">
        <v>57.35</v>
      </c>
      <c r="K71" s="34"/>
      <c r="L71" s="35"/>
      <c r="M71" s="36"/>
      <c r="N71" s="37">
        <v>0</v>
      </c>
      <c r="O71" s="37"/>
      <c r="P71" s="38">
        <f t="shared" si="6"/>
        <v>57.35</v>
      </c>
      <c r="Q71" s="38">
        <f t="shared" si="6"/>
        <v>0</v>
      </c>
      <c r="R71" s="39"/>
      <c r="S71" s="40" t="s">
        <v>30</v>
      </c>
    </row>
    <row r="72" spans="1:19" s="41" customFormat="1" ht="25.5" customHeight="1" x14ac:dyDescent="0.25">
      <c r="A72" s="27">
        <v>41715</v>
      </c>
      <c r="B72" s="28" t="s">
        <v>106</v>
      </c>
      <c r="C72" s="28" t="s">
        <v>45</v>
      </c>
      <c r="D72" s="29" t="s">
        <v>22</v>
      </c>
      <c r="E72" s="30" t="str">
        <f t="shared" si="4"/>
        <v>2014</v>
      </c>
      <c r="F72" s="30"/>
      <c r="G72" s="31" t="s">
        <v>24</v>
      </c>
      <c r="H72" s="32" t="s">
        <v>25</v>
      </c>
      <c r="I72" s="32">
        <f t="shared" ca="1" si="5"/>
        <v>3424</v>
      </c>
      <c r="J72" s="33">
        <v>194.8</v>
      </c>
      <c r="K72" s="34"/>
      <c r="L72" s="35"/>
      <c r="M72" s="36"/>
      <c r="N72" s="37">
        <v>0</v>
      </c>
      <c r="O72" s="37"/>
      <c r="P72" s="38">
        <f t="shared" si="6"/>
        <v>194.8</v>
      </c>
      <c r="Q72" s="38">
        <f t="shared" si="6"/>
        <v>0</v>
      </c>
      <c r="R72" s="39"/>
      <c r="S72" s="40" t="s">
        <v>30</v>
      </c>
    </row>
    <row r="73" spans="1:19" s="41" customFormat="1" ht="25.5" customHeight="1" x14ac:dyDescent="0.25">
      <c r="A73" s="27">
        <v>41722</v>
      </c>
      <c r="B73" s="28" t="s">
        <v>107</v>
      </c>
      <c r="C73" s="28" t="s">
        <v>101</v>
      </c>
      <c r="D73" s="29" t="s">
        <v>22</v>
      </c>
      <c r="E73" s="30" t="str">
        <f t="shared" si="4"/>
        <v>2014</v>
      </c>
      <c r="F73" s="30"/>
      <c r="G73" s="31" t="s">
        <v>24</v>
      </c>
      <c r="H73" s="32" t="s">
        <v>25</v>
      </c>
      <c r="I73" s="32">
        <f t="shared" ca="1" si="5"/>
        <v>3417</v>
      </c>
      <c r="J73" s="33">
        <v>2700</v>
      </c>
      <c r="K73" s="34"/>
      <c r="L73" s="35"/>
      <c r="M73" s="36"/>
      <c r="N73" s="37">
        <v>0</v>
      </c>
      <c r="O73" s="37"/>
      <c r="P73" s="38">
        <f t="shared" si="6"/>
        <v>2700</v>
      </c>
      <c r="Q73" s="38">
        <f t="shared" si="6"/>
        <v>0</v>
      </c>
      <c r="R73" s="39"/>
      <c r="S73" s="40" t="s">
        <v>30</v>
      </c>
    </row>
    <row r="74" spans="1:19" s="41" customFormat="1" ht="25.5" customHeight="1" x14ac:dyDescent="0.25">
      <c r="A74" s="27">
        <v>41726</v>
      </c>
      <c r="B74" s="28" t="s">
        <v>108</v>
      </c>
      <c r="C74" s="28" t="s">
        <v>95</v>
      </c>
      <c r="D74" s="29" t="s">
        <v>22</v>
      </c>
      <c r="E74" s="30" t="str">
        <f t="shared" si="4"/>
        <v>2014</v>
      </c>
      <c r="F74" s="30"/>
      <c r="G74" s="31" t="s">
        <v>24</v>
      </c>
      <c r="H74" s="32" t="s">
        <v>25</v>
      </c>
      <c r="I74" s="32">
        <f t="shared" ca="1" si="5"/>
        <v>3413</v>
      </c>
      <c r="J74" s="33">
        <v>57.48</v>
      </c>
      <c r="K74" s="34"/>
      <c r="L74" s="35"/>
      <c r="M74" s="36"/>
      <c r="N74" s="37">
        <v>0</v>
      </c>
      <c r="O74" s="37"/>
      <c r="P74" s="38">
        <f t="shared" si="6"/>
        <v>57.48</v>
      </c>
      <c r="Q74" s="38">
        <f t="shared" si="6"/>
        <v>0</v>
      </c>
      <c r="R74" s="39"/>
      <c r="S74" s="40" t="s">
        <v>30</v>
      </c>
    </row>
    <row r="75" spans="1:19" s="41" customFormat="1" ht="25.5" customHeight="1" x14ac:dyDescent="0.25">
      <c r="A75" s="27">
        <v>41728</v>
      </c>
      <c r="B75" s="28" t="s">
        <v>109</v>
      </c>
      <c r="C75" s="28" t="s">
        <v>103</v>
      </c>
      <c r="D75" s="29" t="s">
        <v>22</v>
      </c>
      <c r="E75" s="30" t="str">
        <f t="shared" si="4"/>
        <v>2014</v>
      </c>
      <c r="F75" s="30"/>
      <c r="G75" s="31" t="s">
        <v>24</v>
      </c>
      <c r="H75" s="32" t="s">
        <v>25</v>
      </c>
      <c r="I75" s="32">
        <f t="shared" ca="1" si="5"/>
        <v>3411</v>
      </c>
      <c r="J75" s="33">
        <v>231.26</v>
      </c>
      <c r="K75" s="34"/>
      <c r="L75" s="35"/>
      <c r="M75" s="36"/>
      <c r="N75" s="37">
        <v>0</v>
      </c>
      <c r="O75" s="37"/>
      <c r="P75" s="38">
        <f t="shared" si="6"/>
        <v>231.26</v>
      </c>
      <c r="Q75" s="38">
        <f t="shared" si="6"/>
        <v>0</v>
      </c>
      <c r="R75" s="39"/>
      <c r="S75" s="40" t="s">
        <v>30</v>
      </c>
    </row>
    <row r="76" spans="1:19" s="41" customFormat="1" ht="25.5" customHeight="1" x14ac:dyDescent="0.25">
      <c r="A76" s="27">
        <v>41729</v>
      </c>
      <c r="B76" s="28" t="s">
        <v>110</v>
      </c>
      <c r="C76" s="28" t="s">
        <v>103</v>
      </c>
      <c r="D76" s="29" t="s">
        <v>22</v>
      </c>
      <c r="E76" s="30" t="str">
        <f t="shared" si="4"/>
        <v>2014</v>
      </c>
      <c r="F76" s="30"/>
      <c r="G76" s="31" t="s">
        <v>24</v>
      </c>
      <c r="H76" s="32" t="s">
        <v>25</v>
      </c>
      <c r="I76" s="32">
        <f t="shared" ca="1" si="5"/>
        <v>3410</v>
      </c>
      <c r="J76" s="33">
        <v>100.95</v>
      </c>
      <c r="K76" s="34"/>
      <c r="L76" s="35"/>
      <c r="M76" s="36"/>
      <c r="N76" s="37">
        <v>0</v>
      </c>
      <c r="O76" s="37"/>
      <c r="P76" s="38">
        <f t="shared" si="6"/>
        <v>100.95</v>
      </c>
      <c r="Q76" s="38">
        <f t="shared" si="6"/>
        <v>0</v>
      </c>
      <c r="R76" s="39"/>
      <c r="S76" s="40" t="s">
        <v>30</v>
      </c>
    </row>
    <row r="77" spans="1:19" s="41" customFormat="1" ht="25.5" customHeight="1" x14ac:dyDescent="0.25">
      <c r="A77" s="27">
        <v>41730</v>
      </c>
      <c r="B77" s="28" t="s">
        <v>111</v>
      </c>
      <c r="C77" s="28" t="s">
        <v>112</v>
      </c>
      <c r="D77" s="29" t="s">
        <v>22</v>
      </c>
      <c r="E77" s="30" t="str">
        <f t="shared" si="4"/>
        <v>2014</v>
      </c>
      <c r="F77" s="30"/>
      <c r="G77" s="31" t="s">
        <v>24</v>
      </c>
      <c r="H77" s="32" t="s">
        <v>25</v>
      </c>
      <c r="I77" s="32">
        <f t="shared" ca="1" si="5"/>
        <v>3409</v>
      </c>
      <c r="J77" s="33">
        <v>63.11</v>
      </c>
      <c r="K77" s="34"/>
      <c r="L77" s="35"/>
      <c r="M77" s="36"/>
      <c r="N77" s="37">
        <v>0</v>
      </c>
      <c r="O77" s="37"/>
      <c r="P77" s="38">
        <f t="shared" si="6"/>
        <v>63.11</v>
      </c>
      <c r="Q77" s="38">
        <f t="shared" si="6"/>
        <v>0</v>
      </c>
      <c r="R77" s="39"/>
      <c r="S77" s="40" t="s">
        <v>30</v>
      </c>
    </row>
    <row r="78" spans="1:19" s="41" customFormat="1" ht="25.5" customHeight="1" x14ac:dyDescent="0.25">
      <c r="A78" s="27">
        <v>41731</v>
      </c>
      <c r="B78" s="28" t="s">
        <v>113</v>
      </c>
      <c r="C78" s="28" t="s">
        <v>45</v>
      </c>
      <c r="D78" s="29" t="s">
        <v>22</v>
      </c>
      <c r="E78" s="30" t="str">
        <f t="shared" si="4"/>
        <v>2014</v>
      </c>
      <c r="F78" s="30"/>
      <c r="G78" s="31" t="s">
        <v>24</v>
      </c>
      <c r="H78" s="32" t="s">
        <v>25</v>
      </c>
      <c r="I78" s="32">
        <f t="shared" ca="1" si="5"/>
        <v>3408</v>
      </c>
      <c r="J78" s="33">
        <v>71.03</v>
      </c>
      <c r="K78" s="34"/>
      <c r="L78" s="35"/>
      <c r="M78" s="36"/>
      <c r="N78" s="37">
        <v>0</v>
      </c>
      <c r="O78" s="37"/>
      <c r="P78" s="38">
        <f t="shared" si="6"/>
        <v>71.03</v>
      </c>
      <c r="Q78" s="38">
        <f t="shared" si="6"/>
        <v>0</v>
      </c>
      <c r="R78" s="39"/>
      <c r="S78" s="40" t="s">
        <v>30</v>
      </c>
    </row>
    <row r="79" spans="1:19" s="41" customFormat="1" ht="25.5" customHeight="1" x14ac:dyDescent="0.25">
      <c r="A79" s="27">
        <v>41732</v>
      </c>
      <c r="B79" s="28" t="s">
        <v>114</v>
      </c>
      <c r="C79" s="28" t="s">
        <v>101</v>
      </c>
      <c r="D79" s="29" t="s">
        <v>22</v>
      </c>
      <c r="E79" s="30" t="str">
        <f t="shared" si="4"/>
        <v>2014</v>
      </c>
      <c r="F79" s="30"/>
      <c r="G79" s="31" t="s">
        <v>24</v>
      </c>
      <c r="H79" s="32" t="s">
        <v>25</v>
      </c>
      <c r="I79" s="32">
        <f t="shared" ca="1" si="5"/>
        <v>3407</v>
      </c>
      <c r="J79" s="33">
        <v>206.55</v>
      </c>
      <c r="K79" s="34"/>
      <c r="L79" s="35"/>
      <c r="M79" s="36"/>
      <c r="N79" s="37">
        <v>0</v>
      </c>
      <c r="O79" s="37"/>
      <c r="P79" s="38">
        <f t="shared" si="6"/>
        <v>206.55</v>
      </c>
      <c r="Q79" s="38">
        <f t="shared" si="6"/>
        <v>0</v>
      </c>
      <c r="R79" s="39"/>
      <c r="S79" s="40" t="s">
        <v>30</v>
      </c>
    </row>
    <row r="80" spans="1:19" s="41" customFormat="1" ht="25.5" customHeight="1" x14ac:dyDescent="0.25">
      <c r="A80" s="27">
        <v>41734</v>
      </c>
      <c r="B80" s="28" t="s">
        <v>115</v>
      </c>
      <c r="C80" s="28" t="s">
        <v>42</v>
      </c>
      <c r="D80" s="29" t="s">
        <v>22</v>
      </c>
      <c r="E80" s="30" t="str">
        <f t="shared" si="4"/>
        <v>2014</v>
      </c>
      <c r="F80" s="30"/>
      <c r="G80" s="31" t="s">
        <v>24</v>
      </c>
      <c r="H80" s="32" t="s">
        <v>25</v>
      </c>
      <c r="I80" s="32">
        <f t="shared" ca="1" si="5"/>
        <v>3405</v>
      </c>
      <c r="J80" s="33">
        <v>740.34</v>
      </c>
      <c r="K80" s="34"/>
      <c r="L80" s="35"/>
      <c r="M80" s="36"/>
      <c r="N80" s="37">
        <v>0</v>
      </c>
      <c r="O80" s="37"/>
      <c r="P80" s="38">
        <f t="shared" si="6"/>
        <v>740.34</v>
      </c>
      <c r="Q80" s="38">
        <f t="shared" si="6"/>
        <v>0</v>
      </c>
      <c r="R80" s="39"/>
      <c r="S80" s="40" t="s">
        <v>26</v>
      </c>
    </row>
    <row r="81" spans="1:19" s="41" customFormat="1" ht="25.5" customHeight="1" x14ac:dyDescent="0.25">
      <c r="A81" s="27">
        <v>41734</v>
      </c>
      <c r="B81" s="28" t="s">
        <v>116</v>
      </c>
      <c r="C81" s="28" t="s">
        <v>45</v>
      </c>
      <c r="D81" s="29" t="s">
        <v>22</v>
      </c>
      <c r="E81" s="30" t="str">
        <f t="shared" si="4"/>
        <v>2014</v>
      </c>
      <c r="F81" s="30"/>
      <c r="G81" s="31" t="s">
        <v>24</v>
      </c>
      <c r="H81" s="32" t="s">
        <v>25</v>
      </c>
      <c r="I81" s="32">
        <f t="shared" ca="1" si="5"/>
        <v>3405</v>
      </c>
      <c r="J81" s="33">
        <v>36.229999999999997</v>
      </c>
      <c r="K81" s="34"/>
      <c r="L81" s="35"/>
      <c r="M81" s="36"/>
      <c r="N81" s="37">
        <v>0</v>
      </c>
      <c r="O81" s="37"/>
      <c r="P81" s="38">
        <f t="shared" si="6"/>
        <v>36.229999999999997</v>
      </c>
      <c r="Q81" s="38">
        <f t="shared" si="6"/>
        <v>0</v>
      </c>
      <c r="R81" s="39"/>
      <c r="S81" s="40" t="s">
        <v>30</v>
      </c>
    </row>
    <row r="82" spans="1:19" s="41" customFormat="1" ht="25.5" customHeight="1" x14ac:dyDescent="0.25">
      <c r="A82" s="27">
        <v>41734</v>
      </c>
      <c r="B82" s="28" t="s">
        <v>117</v>
      </c>
      <c r="C82" s="28" t="s">
        <v>45</v>
      </c>
      <c r="D82" s="29" t="s">
        <v>22</v>
      </c>
      <c r="E82" s="30" t="str">
        <f t="shared" si="4"/>
        <v>2014</v>
      </c>
      <c r="F82" s="30"/>
      <c r="G82" s="31" t="s">
        <v>24</v>
      </c>
      <c r="H82" s="32" t="s">
        <v>25</v>
      </c>
      <c r="I82" s="32">
        <f t="shared" ca="1" si="5"/>
        <v>3405</v>
      </c>
      <c r="J82" s="33">
        <v>179.65</v>
      </c>
      <c r="K82" s="34"/>
      <c r="L82" s="35"/>
      <c r="M82" s="36"/>
      <c r="N82" s="37">
        <v>0</v>
      </c>
      <c r="O82" s="37"/>
      <c r="P82" s="38">
        <f t="shared" si="6"/>
        <v>179.65</v>
      </c>
      <c r="Q82" s="38">
        <f t="shared" si="6"/>
        <v>0</v>
      </c>
      <c r="R82" s="39"/>
      <c r="S82" s="40" t="s">
        <v>30</v>
      </c>
    </row>
    <row r="83" spans="1:19" s="41" customFormat="1" ht="25.5" customHeight="1" x14ac:dyDescent="0.25">
      <c r="A83" s="27">
        <v>41737</v>
      </c>
      <c r="B83" s="28">
        <v>10013579</v>
      </c>
      <c r="C83" s="28" t="s">
        <v>118</v>
      </c>
      <c r="D83" s="29" t="s">
        <v>22</v>
      </c>
      <c r="E83" s="30" t="str">
        <f t="shared" si="4"/>
        <v>2014</v>
      </c>
      <c r="F83" s="30"/>
      <c r="G83" s="31" t="s">
        <v>24</v>
      </c>
      <c r="H83" s="32" t="s">
        <v>25</v>
      </c>
      <c r="I83" s="32">
        <f t="shared" ca="1" si="5"/>
        <v>3402</v>
      </c>
      <c r="J83" s="33">
        <v>750.94</v>
      </c>
      <c r="K83" s="34"/>
      <c r="L83" s="35"/>
      <c r="M83" s="36"/>
      <c r="N83" s="37">
        <v>0</v>
      </c>
      <c r="O83" s="37"/>
      <c r="P83" s="38">
        <f t="shared" si="6"/>
        <v>750.94</v>
      </c>
      <c r="Q83" s="38">
        <f t="shared" si="6"/>
        <v>0</v>
      </c>
      <c r="R83" s="39"/>
      <c r="S83" s="40" t="s">
        <v>119</v>
      </c>
    </row>
    <row r="84" spans="1:19" s="41" customFormat="1" ht="25.5" customHeight="1" x14ac:dyDescent="0.25">
      <c r="A84" s="27">
        <v>41738</v>
      </c>
      <c r="B84" s="28" t="s">
        <v>120</v>
      </c>
      <c r="C84" s="28" t="s">
        <v>121</v>
      </c>
      <c r="D84" s="29" t="s">
        <v>22</v>
      </c>
      <c r="E84" s="30" t="str">
        <f t="shared" si="4"/>
        <v>2014</v>
      </c>
      <c r="F84" s="30"/>
      <c r="G84" s="31" t="s">
        <v>24</v>
      </c>
      <c r="H84" s="32" t="s">
        <v>25</v>
      </c>
      <c r="I84" s="32">
        <f t="shared" ca="1" si="5"/>
        <v>3401</v>
      </c>
      <c r="J84" s="33">
        <v>506.2</v>
      </c>
      <c r="K84" s="34"/>
      <c r="L84" s="35"/>
      <c r="M84" s="36"/>
      <c r="N84" s="37">
        <v>0</v>
      </c>
      <c r="O84" s="37"/>
      <c r="P84" s="38">
        <f t="shared" si="6"/>
        <v>506.2</v>
      </c>
      <c r="Q84" s="38">
        <f t="shared" si="6"/>
        <v>0</v>
      </c>
      <c r="R84" s="39"/>
      <c r="S84" s="40" t="s">
        <v>30</v>
      </c>
    </row>
    <row r="85" spans="1:19" s="41" customFormat="1" ht="25.5" customHeight="1" x14ac:dyDescent="0.25">
      <c r="A85" s="27">
        <v>41739</v>
      </c>
      <c r="B85" s="28" t="s">
        <v>122</v>
      </c>
      <c r="C85" s="28" t="s">
        <v>42</v>
      </c>
      <c r="D85" s="29" t="s">
        <v>22</v>
      </c>
      <c r="E85" s="30" t="str">
        <f t="shared" si="4"/>
        <v>2014</v>
      </c>
      <c r="F85" s="30"/>
      <c r="G85" s="31" t="s">
        <v>24</v>
      </c>
      <c r="H85" s="32" t="s">
        <v>25</v>
      </c>
      <c r="I85" s="32">
        <f t="shared" ca="1" si="5"/>
        <v>3400</v>
      </c>
      <c r="J85" s="33">
        <v>222.53</v>
      </c>
      <c r="K85" s="34"/>
      <c r="L85" s="35"/>
      <c r="M85" s="36"/>
      <c r="N85" s="37">
        <v>0</v>
      </c>
      <c r="O85" s="37"/>
      <c r="P85" s="38">
        <f t="shared" si="6"/>
        <v>222.53</v>
      </c>
      <c r="Q85" s="38">
        <f t="shared" si="6"/>
        <v>0</v>
      </c>
      <c r="R85" s="39"/>
      <c r="S85" s="40" t="s">
        <v>26</v>
      </c>
    </row>
    <row r="86" spans="1:19" s="41" customFormat="1" ht="25.5" customHeight="1" x14ac:dyDescent="0.25">
      <c r="A86" s="27">
        <v>41739</v>
      </c>
      <c r="B86" s="28" t="s">
        <v>123</v>
      </c>
      <c r="C86" s="28" t="s">
        <v>121</v>
      </c>
      <c r="D86" s="29" t="s">
        <v>22</v>
      </c>
      <c r="E86" s="30" t="str">
        <f t="shared" si="4"/>
        <v>2014</v>
      </c>
      <c r="F86" s="30"/>
      <c r="G86" s="31" t="s">
        <v>24</v>
      </c>
      <c r="H86" s="32" t="s">
        <v>25</v>
      </c>
      <c r="I86" s="32">
        <f t="shared" ca="1" si="5"/>
        <v>3400</v>
      </c>
      <c r="J86" s="33">
        <v>398.74</v>
      </c>
      <c r="K86" s="34"/>
      <c r="L86" s="35"/>
      <c r="M86" s="36"/>
      <c r="N86" s="37">
        <v>0</v>
      </c>
      <c r="O86" s="37"/>
      <c r="P86" s="38">
        <f t="shared" si="6"/>
        <v>398.74</v>
      </c>
      <c r="Q86" s="38">
        <f t="shared" si="6"/>
        <v>0</v>
      </c>
      <c r="R86" s="39"/>
      <c r="S86" s="40" t="s">
        <v>30</v>
      </c>
    </row>
    <row r="87" spans="1:19" s="41" customFormat="1" ht="25.5" customHeight="1" x14ac:dyDescent="0.25">
      <c r="A87" s="27">
        <v>41753</v>
      </c>
      <c r="B87" s="28">
        <v>10004724</v>
      </c>
      <c r="C87" s="28" t="s">
        <v>124</v>
      </c>
      <c r="D87" s="29" t="s">
        <v>22</v>
      </c>
      <c r="E87" s="30" t="str">
        <f t="shared" si="4"/>
        <v>2014</v>
      </c>
      <c r="F87" s="30"/>
      <c r="G87" s="31" t="s">
        <v>24</v>
      </c>
      <c r="H87" s="32" t="s">
        <v>25</v>
      </c>
      <c r="I87" s="32">
        <f t="shared" ca="1" si="5"/>
        <v>3386</v>
      </c>
      <c r="J87" s="33">
        <v>129.69</v>
      </c>
      <c r="K87" s="34"/>
      <c r="L87" s="35"/>
      <c r="M87" s="36"/>
      <c r="N87" s="37">
        <v>0</v>
      </c>
      <c r="O87" s="37"/>
      <c r="P87" s="38">
        <f t="shared" si="6"/>
        <v>129.69</v>
      </c>
      <c r="Q87" s="38">
        <f t="shared" si="6"/>
        <v>0</v>
      </c>
      <c r="R87" s="39"/>
      <c r="S87" s="40" t="s">
        <v>26</v>
      </c>
    </row>
    <row r="88" spans="1:19" s="41" customFormat="1" ht="25.5" customHeight="1" x14ac:dyDescent="0.25">
      <c r="A88" s="27">
        <v>41754</v>
      </c>
      <c r="B88" s="28" t="s">
        <v>125</v>
      </c>
      <c r="C88" s="28" t="s">
        <v>45</v>
      </c>
      <c r="D88" s="29" t="s">
        <v>22</v>
      </c>
      <c r="E88" s="30" t="str">
        <f t="shared" si="4"/>
        <v>2014</v>
      </c>
      <c r="F88" s="30"/>
      <c r="G88" s="31" t="s">
        <v>24</v>
      </c>
      <c r="H88" s="32" t="s">
        <v>25</v>
      </c>
      <c r="I88" s="32">
        <f t="shared" ca="1" si="5"/>
        <v>3385</v>
      </c>
      <c r="J88" s="33">
        <v>1349.94</v>
      </c>
      <c r="K88" s="34"/>
      <c r="L88" s="35"/>
      <c r="M88" s="36"/>
      <c r="N88" s="37">
        <v>0</v>
      </c>
      <c r="O88" s="37"/>
      <c r="P88" s="38">
        <f t="shared" si="6"/>
        <v>1349.94</v>
      </c>
      <c r="Q88" s="38">
        <f t="shared" si="6"/>
        <v>0</v>
      </c>
      <c r="R88" s="39"/>
      <c r="S88" s="40" t="s">
        <v>30</v>
      </c>
    </row>
    <row r="89" spans="1:19" s="41" customFormat="1" ht="25.5" customHeight="1" x14ac:dyDescent="0.25">
      <c r="A89" s="27">
        <v>41754</v>
      </c>
      <c r="B89" s="28">
        <v>10004733</v>
      </c>
      <c r="C89" s="28" t="s">
        <v>49</v>
      </c>
      <c r="D89" s="29" t="s">
        <v>22</v>
      </c>
      <c r="E89" s="30" t="str">
        <f t="shared" si="4"/>
        <v>2014</v>
      </c>
      <c r="F89" s="30"/>
      <c r="G89" s="31" t="s">
        <v>24</v>
      </c>
      <c r="H89" s="32" t="s">
        <v>25</v>
      </c>
      <c r="I89" s="32">
        <f t="shared" ca="1" si="5"/>
        <v>3385</v>
      </c>
      <c r="J89" s="33">
        <v>61.98</v>
      </c>
      <c r="K89" s="34"/>
      <c r="L89" s="35"/>
      <c r="M89" s="36"/>
      <c r="N89" s="37">
        <v>0</v>
      </c>
      <c r="O89" s="37"/>
      <c r="P89" s="38">
        <f t="shared" si="6"/>
        <v>61.98</v>
      </c>
      <c r="Q89" s="38">
        <f t="shared" si="6"/>
        <v>0</v>
      </c>
      <c r="R89" s="39"/>
      <c r="S89" s="40" t="s">
        <v>30</v>
      </c>
    </row>
    <row r="90" spans="1:19" s="41" customFormat="1" ht="25.5" customHeight="1" x14ac:dyDescent="0.25">
      <c r="A90" s="27">
        <v>41759</v>
      </c>
      <c r="B90" s="28" t="s">
        <v>126</v>
      </c>
      <c r="C90" s="28" t="s">
        <v>112</v>
      </c>
      <c r="D90" s="29" t="s">
        <v>22</v>
      </c>
      <c r="E90" s="30" t="str">
        <f t="shared" si="4"/>
        <v>2014</v>
      </c>
      <c r="F90" s="30"/>
      <c r="G90" s="31" t="s">
        <v>24</v>
      </c>
      <c r="H90" s="32" t="s">
        <v>25</v>
      </c>
      <c r="I90" s="32">
        <f t="shared" ca="1" si="5"/>
        <v>3380</v>
      </c>
      <c r="J90" s="33">
        <v>120.11</v>
      </c>
      <c r="K90" s="34"/>
      <c r="L90" s="35"/>
      <c r="M90" s="36"/>
      <c r="N90" s="37">
        <v>0</v>
      </c>
      <c r="O90" s="37"/>
      <c r="P90" s="38">
        <f t="shared" si="6"/>
        <v>120.11</v>
      </c>
      <c r="Q90" s="38">
        <f t="shared" si="6"/>
        <v>0</v>
      </c>
      <c r="R90" s="39"/>
      <c r="S90" s="40" t="s">
        <v>30</v>
      </c>
    </row>
    <row r="91" spans="1:19" s="41" customFormat="1" ht="25.5" customHeight="1" x14ac:dyDescent="0.25">
      <c r="A91" s="27">
        <v>41764</v>
      </c>
      <c r="B91" s="28" t="s">
        <v>127</v>
      </c>
      <c r="C91" s="28" t="s">
        <v>121</v>
      </c>
      <c r="D91" s="29" t="s">
        <v>22</v>
      </c>
      <c r="E91" s="30" t="str">
        <f t="shared" si="4"/>
        <v>2014</v>
      </c>
      <c r="F91" s="30"/>
      <c r="G91" s="31" t="s">
        <v>24</v>
      </c>
      <c r="H91" s="32" t="s">
        <v>25</v>
      </c>
      <c r="I91" s="32">
        <f t="shared" ca="1" si="5"/>
        <v>3375</v>
      </c>
      <c r="J91" s="33">
        <v>114.96</v>
      </c>
      <c r="K91" s="34"/>
      <c r="L91" s="35"/>
      <c r="M91" s="36"/>
      <c r="N91" s="37">
        <v>0</v>
      </c>
      <c r="O91" s="37"/>
      <c r="P91" s="38">
        <f t="shared" si="6"/>
        <v>114.96</v>
      </c>
      <c r="Q91" s="38">
        <f t="shared" si="6"/>
        <v>0</v>
      </c>
      <c r="R91" s="39"/>
      <c r="S91" s="40" t="s">
        <v>30</v>
      </c>
    </row>
    <row r="92" spans="1:19" s="41" customFormat="1" ht="25.5" customHeight="1" x14ac:dyDescent="0.25">
      <c r="A92" s="27">
        <v>41771</v>
      </c>
      <c r="B92" s="28" t="s">
        <v>128</v>
      </c>
      <c r="C92" s="28" t="s">
        <v>42</v>
      </c>
      <c r="D92" s="29" t="s">
        <v>22</v>
      </c>
      <c r="E92" s="30" t="str">
        <f t="shared" si="4"/>
        <v>2014</v>
      </c>
      <c r="F92" s="30"/>
      <c r="G92" s="31" t="s">
        <v>24</v>
      </c>
      <c r="H92" s="32" t="s">
        <v>25</v>
      </c>
      <c r="I92" s="32">
        <f t="shared" ca="1" si="5"/>
        <v>3368</v>
      </c>
      <c r="J92" s="33">
        <v>6.82</v>
      </c>
      <c r="K92" s="34"/>
      <c r="L92" s="35"/>
      <c r="M92" s="36"/>
      <c r="N92" s="37">
        <v>0</v>
      </c>
      <c r="O92" s="37"/>
      <c r="P92" s="38">
        <f t="shared" si="6"/>
        <v>6.82</v>
      </c>
      <c r="Q92" s="38">
        <f t="shared" si="6"/>
        <v>0</v>
      </c>
      <c r="R92" s="39"/>
      <c r="S92" s="40" t="s">
        <v>26</v>
      </c>
    </row>
    <row r="93" spans="1:19" s="41" customFormat="1" ht="25.5" customHeight="1" x14ac:dyDescent="0.25">
      <c r="A93" s="27">
        <v>41771</v>
      </c>
      <c r="B93" s="28" t="s">
        <v>129</v>
      </c>
      <c r="C93" s="28" t="s">
        <v>42</v>
      </c>
      <c r="D93" s="29" t="s">
        <v>22</v>
      </c>
      <c r="E93" s="30" t="str">
        <f t="shared" si="4"/>
        <v>2014</v>
      </c>
      <c r="F93" s="30"/>
      <c r="G93" s="31" t="s">
        <v>24</v>
      </c>
      <c r="H93" s="32" t="s">
        <v>25</v>
      </c>
      <c r="I93" s="32">
        <f t="shared" ca="1" si="5"/>
        <v>3368</v>
      </c>
      <c r="J93" s="33">
        <v>129.41</v>
      </c>
      <c r="K93" s="34"/>
      <c r="L93" s="35"/>
      <c r="M93" s="36"/>
      <c r="N93" s="37">
        <v>0</v>
      </c>
      <c r="O93" s="37"/>
      <c r="P93" s="38">
        <f t="shared" si="6"/>
        <v>129.41</v>
      </c>
      <c r="Q93" s="38">
        <f t="shared" si="6"/>
        <v>0</v>
      </c>
      <c r="R93" s="39"/>
      <c r="S93" s="40" t="s">
        <v>26</v>
      </c>
    </row>
    <row r="94" spans="1:19" s="41" customFormat="1" ht="25.5" customHeight="1" x14ac:dyDescent="0.25">
      <c r="A94" s="27">
        <v>41773</v>
      </c>
      <c r="B94" s="28">
        <v>10004887</v>
      </c>
      <c r="C94" s="28" t="s">
        <v>130</v>
      </c>
      <c r="D94" s="29" t="s">
        <v>22</v>
      </c>
      <c r="E94" s="30" t="str">
        <f t="shared" si="4"/>
        <v>2014</v>
      </c>
      <c r="F94" s="30"/>
      <c r="G94" s="31" t="s">
        <v>24</v>
      </c>
      <c r="H94" s="32" t="s">
        <v>25</v>
      </c>
      <c r="I94" s="32">
        <f t="shared" ca="1" si="5"/>
        <v>3366</v>
      </c>
      <c r="J94" s="33">
        <v>43.6</v>
      </c>
      <c r="K94" s="34"/>
      <c r="L94" s="35"/>
      <c r="M94" s="36"/>
      <c r="N94" s="37">
        <v>0</v>
      </c>
      <c r="O94" s="37"/>
      <c r="P94" s="38">
        <f t="shared" si="6"/>
        <v>43.6</v>
      </c>
      <c r="Q94" s="38">
        <f t="shared" si="6"/>
        <v>0</v>
      </c>
      <c r="R94" s="39"/>
      <c r="S94" s="40" t="s">
        <v>26</v>
      </c>
    </row>
    <row r="95" spans="1:19" s="41" customFormat="1" ht="25.5" customHeight="1" x14ac:dyDescent="0.25">
      <c r="A95" s="27">
        <v>41773</v>
      </c>
      <c r="B95" s="28" t="s">
        <v>131</v>
      </c>
      <c r="C95" s="28" t="s">
        <v>45</v>
      </c>
      <c r="D95" s="29" t="s">
        <v>22</v>
      </c>
      <c r="E95" s="30" t="str">
        <f t="shared" si="4"/>
        <v>2014</v>
      </c>
      <c r="F95" s="30"/>
      <c r="G95" s="31" t="s">
        <v>24</v>
      </c>
      <c r="H95" s="32" t="s">
        <v>25</v>
      </c>
      <c r="I95" s="32">
        <f t="shared" ca="1" si="5"/>
        <v>3366</v>
      </c>
      <c r="J95" s="33">
        <v>302.85000000000002</v>
      </c>
      <c r="K95" s="34"/>
      <c r="L95" s="35"/>
      <c r="M95" s="36"/>
      <c r="N95" s="37">
        <v>0</v>
      </c>
      <c r="O95" s="37"/>
      <c r="P95" s="38">
        <f t="shared" si="6"/>
        <v>302.85000000000002</v>
      </c>
      <c r="Q95" s="38">
        <f t="shared" si="6"/>
        <v>0</v>
      </c>
      <c r="R95" s="39"/>
      <c r="S95" s="40" t="s">
        <v>30</v>
      </c>
    </row>
    <row r="96" spans="1:19" s="41" customFormat="1" ht="25.5" customHeight="1" x14ac:dyDescent="0.25">
      <c r="A96" s="27">
        <v>41773</v>
      </c>
      <c r="B96" s="28" t="s">
        <v>132</v>
      </c>
      <c r="C96" s="28" t="s">
        <v>133</v>
      </c>
      <c r="D96" s="29" t="s">
        <v>22</v>
      </c>
      <c r="E96" s="30" t="str">
        <f t="shared" si="4"/>
        <v>2014</v>
      </c>
      <c r="F96" s="30"/>
      <c r="G96" s="31" t="s">
        <v>24</v>
      </c>
      <c r="H96" s="32" t="s">
        <v>25</v>
      </c>
      <c r="I96" s="32">
        <f t="shared" ca="1" si="5"/>
        <v>3366</v>
      </c>
      <c r="J96" s="33">
        <v>504.75</v>
      </c>
      <c r="K96" s="34"/>
      <c r="L96" s="35"/>
      <c r="M96" s="36"/>
      <c r="N96" s="37">
        <v>0</v>
      </c>
      <c r="O96" s="37"/>
      <c r="P96" s="38">
        <f t="shared" si="6"/>
        <v>504.75</v>
      </c>
      <c r="Q96" s="38">
        <f t="shared" si="6"/>
        <v>0</v>
      </c>
      <c r="R96" s="39"/>
      <c r="S96" s="40" t="s">
        <v>26</v>
      </c>
    </row>
    <row r="97" spans="1:19" s="41" customFormat="1" ht="25.5" customHeight="1" x14ac:dyDescent="0.25">
      <c r="A97" s="27">
        <v>41773</v>
      </c>
      <c r="B97" s="28" t="s">
        <v>134</v>
      </c>
      <c r="C97" s="28" t="s">
        <v>133</v>
      </c>
      <c r="D97" s="29" t="s">
        <v>22</v>
      </c>
      <c r="E97" s="30" t="str">
        <f t="shared" si="4"/>
        <v>2014</v>
      </c>
      <c r="F97" s="30"/>
      <c r="G97" s="31" t="s">
        <v>24</v>
      </c>
      <c r="H97" s="32" t="s">
        <v>25</v>
      </c>
      <c r="I97" s="32">
        <f t="shared" ca="1" si="5"/>
        <v>3366</v>
      </c>
      <c r="J97" s="33">
        <v>225.55</v>
      </c>
      <c r="K97" s="34"/>
      <c r="L97" s="35"/>
      <c r="M97" s="36"/>
      <c r="N97" s="37">
        <v>0</v>
      </c>
      <c r="O97" s="37"/>
      <c r="P97" s="38">
        <f t="shared" si="6"/>
        <v>225.55</v>
      </c>
      <c r="Q97" s="38">
        <f t="shared" si="6"/>
        <v>0</v>
      </c>
      <c r="R97" s="39"/>
      <c r="S97" s="40" t="s">
        <v>26</v>
      </c>
    </row>
    <row r="98" spans="1:19" s="41" customFormat="1" ht="25.5" customHeight="1" x14ac:dyDescent="0.25">
      <c r="A98" s="27">
        <v>41774</v>
      </c>
      <c r="B98" s="28">
        <v>10004913</v>
      </c>
      <c r="C98" s="28" t="s">
        <v>135</v>
      </c>
      <c r="D98" s="29" t="s">
        <v>22</v>
      </c>
      <c r="E98" s="30" t="str">
        <f t="shared" si="4"/>
        <v>2014</v>
      </c>
      <c r="F98" s="30"/>
      <c r="G98" s="31" t="s">
        <v>24</v>
      </c>
      <c r="H98" s="32" t="s">
        <v>25</v>
      </c>
      <c r="I98" s="32">
        <f t="shared" ca="1" si="5"/>
        <v>3365</v>
      </c>
      <c r="J98" s="33">
        <v>57.48</v>
      </c>
      <c r="K98" s="34"/>
      <c r="L98" s="35"/>
      <c r="M98" s="36"/>
      <c r="N98" s="37">
        <v>0</v>
      </c>
      <c r="O98" s="37"/>
      <c r="P98" s="38">
        <f t="shared" si="6"/>
        <v>57.48</v>
      </c>
      <c r="Q98" s="38">
        <f t="shared" si="6"/>
        <v>0</v>
      </c>
      <c r="R98" s="39"/>
      <c r="S98" s="40" t="s">
        <v>26</v>
      </c>
    </row>
    <row r="99" spans="1:19" s="41" customFormat="1" ht="25.5" customHeight="1" x14ac:dyDescent="0.25">
      <c r="A99" s="27">
        <v>41775</v>
      </c>
      <c r="B99" s="28">
        <v>10004924</v>
      </c>
      <c r="C99" s="28" t="s">
        <v>136</v>
      </c>
      <c r="D99" s="29" t="s">
        <v>22</v>
      </c>
      <c r="E99" s="30" t="str">
        <f t="shared" si="4"/>
        <v>2014</v>
      </c>
      <c r="F99" s="30"/>
      <c r="G99" s="31" t="s">
        <v>24</v>
      </c>
      <c r="H99" s="32" t="s">
        <v>25</v>
      </c>
      <c r="I99" s="32">
        <f t="shared" ca="1" si="5"/>
        <v>3364</v>
      </c>
      <c r="J99" s="33">
        <v>228.21</v>
      </c>
      <c r="K99" s="34"/>
      <c r="L99" s="35"/>
      <c r="M99" s="36"/>
      <c r="N99" s="37">
        <v>0</v>
      </c>
      <c r="O99" s="37"/>
      <c r="P99" s="38">
        <f t="shared" si="6"/>
        <v>228.21</v>
      </c>
      <c r="Q99" s="38">
        <f t="shared" si="6"/>
        <v>0</v>
      </c>
      <c r="R99" s="39"/>
      <c r="S99" s="40" t="s">
        <v>26</v>
      </c>
    </row>
    <row r="100" spans="1:19" s="41" customFormat="1" ht="25.5" customHeight="1" x14ac:dyDescent="0.25">
      <c r="A100" s="27">
        <v>41777</v>
      </c>
      <c r="B100" s="28" t="s">
        <v>137</v>
      </c>
      <c r="C100" s="28" t="s">
        <v>101</v>
      </c>
      <c r="D100" s="29" t="s">
        <v>22</v>
      </c>
      <c r="E100" s="30" t="str">
        <f t="shared" si="4"/>
        <v>2014</v>
      </c>
      <c r="F100" s="30"/>
      <c r="G100" s="31" t="s">
        <v>24</v>
      </c>
      <c r="H100" s="32" t="s">
        <v>25</v>
      </c>
      <c r="I100" s="32">
        <f t="shared" ca="1" si="5"/>
        <v>3362</v>
      </c>
      <c r="J100" s="33">
        <v>188.18</v>
      </c>
      <c r="K100" s="34"/>
      <c r="L100" s="35"/>
      <c r="M100" s="36"/>
      <c r="N100" s="37">
        <v>0</v>
      </c>
      <c r="O100" s="37"/>
      <c r="P100" s="38">
        <f t="shared" si="6"/>
        <v>188.18</v>
      </c>
      <c r="Q100" s="38">
        <f t="shared" si="6"/>
        <v>0</v>
      </c>
      <c r="R100" s="39"/>
      <c r="S100" s="40" t="s">
        <v>30</v>
      </c>
    </row>
    <row r="101" spans="1:19" s="41" customFormat="1" ht="25.5" customHeight="1" x14ac:dyDescent="0.25">
      <c r="A101" s="27">
        <v>41783</v>
      </c>
      <c r="B101" s="28" t="s">
        <v>138</v>
      </c>
      <c r="C101" s="28" t="s">
        <v>112</v>
      </c>
      <c r="D101" s="29" t="s">
        <v>22</v>
      </c>
      <c r="E101" s="30" t="str">
        <f t="shared" si="4"/>
        <v>2014</v>
      </c>
      <c r="F101" s="30"/>
      <c r="G101" s="31" t="s">
        <v>24</v>
      </c>
      <c r="H101" s="32" t="s">
        <v>25</v>
      </c>
      <c r="I101" s="32">
        <f t="shared" ca="1" si="5"/>
        <v>3356</v>
      </c>
      <c r="J101" s="33">
        <v>77.09</v>
      </c>
      <c r="K101" s="34"/>
      <c r="L101" s="35"/>
      <c r="M101" s="36"/>
      <c r="N101" s="37">
        <v>0</v>
      </c>
      <c r="O101" s="37"/>
      <c r="P101" s="38">
        <f t="shared" si="6"/>
        <v>77.09</v>
      </c>
      <c r="Q101" s="38">
        <f t="shared" si="6"/>
        <v>0</v>
      </c>
      <c r="R101" s="39"/>
      <c r="S101" s="40" t="s">
        <v>30</v>
      </c>
    </row>
    <row r="102" spans="1:19" s="41" customFormat="1" ht="25.5" customHeight="1" x14ac:dyDescent="0.25">
      <c r="A102" s="27">
        <v>41785</v>
      </c>
      <c r="B102" s="28" t="s">
        <v>139</v>
      </c>
      <c r="C102" s="28" t="s">
        <v>42</v>
      </c>
      <c r="D102" s="29" t="s">
        <v>22</v>
      </c>
      <c r="E102" s="30" t="str">
        <f t="shared" si="4"/>
        <v>2014</v>
      </c>
      <c r="F102" s="30"/>
      <c r="G102" s="31" t="s">
        <v>24</v>
      </c>
      <c r="H102" s="32" t="s">
        <v>25</v>
      </c>
      <c r="I102" s="32">
        <f t="shared" ca="1" si="5"/>
        <v>3354</v>
      </c>
      <c r="J102" s="33">
        <v>4952.8900000000003</v>
      </c>
      <c r="K102" s="34"/>
      <c r="L102" s="35"/>
      <c r="M102" s="36"/>
      <c r="N102" s="37">
        <v>0</v>
      </c>
      <c r="O102" s="37"/>
      <c r="P102" s="38">
        <f t="shared" si="6"/>
        <v>4952.8900000000003</v>
      </c>
      <c r="Q102" s="38">
        <f t="shared" si="6"/>
        <v>0</v>
      </c>
      <c r="R102" s="39"/>
      <c r="S102" s="40" t="s">
        <v>26</v>
      </c>
    </row>
    <row r="103" spans="1:19" s="41" customFormat="1" ht="25.5" customHeight="1" x14ac:dyDescent="0.25">
      <c r="A103" s="27">
        <v>41785</v>
      </c>
      <c r="B103" s="28" t="s">
        <v>140</v>
      </c>
      <c r="C103" s="28" t="s">
        <v>42</v>
      </c>
      <c r="D103" s="29" t="s">
        <v>22</v>
      </c>
      <c r="E103" s="30" t="str">
        <f t="shared" si="4"/>
        <v>2014</v>
      </c>
      <c r="F103" s="30"/>
      <c r="G103" s="31" t="s">
        <v>24</v>
      </c>
      <c r="H103" s="32" t="s">
        <v>25</v>
      </c>
      <c r="I103" s="32">
        <f t="shared" ca="1" si="5"/>
        <v>3354</v>
      </c>
      <c r="J103" s="33">
        <v>129.41</v>
      </c>
      <c r="K103" s="34"/>
      <c r="L103" s="35"/>
      <c r="M103" s="36"/>
      <c r="N103" s="37">
        <v>0</v>
      </c>
      <c r="O103" s="37"/>
      <c r="P103" s="38">
        <f t="shared" si="6"/>
        <v>129.41</v>
      </c>
      <c r="Q103" s="38">
        <f t="shared" si="6"/>
        <v>0</v>
      </c>
      <c r="R103" s="39"/>
      <c r="S103" s="40" t="s">
        <v>26</v>
      </c>
    </row>
    <row r="104" spans="1:19" s="43" customFormat="1" ht="25.5" customHeight="1" x14ac:dyDescent="0.25">
      <c r="A104" s="27">
        <v>41788</v>
      </c>
      <c r="B104" s="28" t="s">
        <v>141</v>
      </c>
      <c r="C104" s="28" t="s">
        <v>42</v>
      </c>
      <c r="D104" s="29" t="s">
        <v>22</v>
      </c>
      <c r="E104" s="30" t="str">
        <f t="shared" si="4"/>
        <v>2014</v>
      </c>
      <c r="F104" s="30"/>
      <c r="G104" s="31" t="s">
        <v>24</v>
      </c>
      <c r="H104" s="32" t="s">
        <v>25</v>
      </c>
      <c r="I104" s="32">
        <f t="shared" ca="1" si="5"/>
        <v>3351</v>
      </c>
      <c r="J104" s="33">
        <v>304.38</v>
      </c>
      <c r="K104" s="34"/>
      <c r="L104" s="35"/>
      <c r="M104" s="36"/>
      <c r="N104" s="37">
        <v>0</v>
      </c>
      <c r="O104" s="37"/>
      <c r="P104" s="38">
        <f t="shared" si="6"/>
        <v>304.38</v>
      </c>
      <c r="Q104" s="38">
        <f t="shared" si="6"/>
        <v>0</v>
      </c>
      <c r="R104" s="39"/>
      <c r="S104" s="42" t="s">
        <v>26</v>
      </c>
    </row>
    <row r="105" spans="1:19" s="41" customFormat="1" ht="25.5" customHeight="1" x14ac:dyDescent="0.45">
      <c r="A105" s="44">
        <v>41789</v>
      </c>
      <c r="B105" s="45">
        <v>10005019</v>
      </c>
      <c r="C105" s="45" t="s">
        <v>142</v>
      </c>
      <c r="D105" s="46" t="s">
        <v>22</v>
      </c>
      <c r="E105" s="30" t="str">
        <f t="shared" si="4"/>
        <v>2014</v>
      </c>
      <c r="F105" s="47"/>
      <c r="G105" s="48" t="s">
        <v>24</v>
      </c>
      <c r="H105" s="32" t="s">
        <v>25</v>
      </c>
      <c r="I105" s="32">
        <f t="shared" ca="1" si="5"/>
        <v>3350</v>
      </c>
      <c r="J105" s="49">
        <v>178.62</v>
      </c>
      <c r="K105" s="50"/>
      <c r="L105" s="51"/>
      <c r="M105" s="52"/>
      <c r="N105" s="37">
        <v>0</v>
      </c>
      <c r="O105" s="37"/>
      <c r="P105" s="53">
        <f t="shared" si="6"/>
        <v>178.62</v>
      </c>
      <c r="Q105" s="38">
        <f t="shared" si="6"/>
        <v>0</v>
      </c>
      <c r="R105" s="54"/>
      <c r="S105" s="55" t="s">
        <v>30</v>
      </c>
    </row>
    <row r="106" spans="1:19" s="41" customFormat="1" ht="25.5" customHeight="1" x14ac:dyDescent="0.25">
      <c r="A106" s="27">
        <v>41789</v>
      </c>
      <c r="B106" s="28" t="s">
        <v>143</v>
      </c>
      <c r="C106" s="28" t="s">
        <v>45</v>
      </c>
      <c r="D106" s="29" t="s">
        <v>22</v>
      </c>
      <c r="E106" s="30" t="str">
        <f t="shared" si="4"/>
        <v>2014</v>
      </c>
      <c r="F106" s="30"/>
      <c r="G106" s="31" t="s">
        <v>24</v>
      </c>
      <c r="H106" s="32" t="s">
        <v>25</v>
      </c>
      <c r="I106" s="32">
        <f t="shared" ca="1" si="5"/>
        <v>3350</v>
      </c>
      <c r="J106" s="33">
        <v>36.229999999999997</v>
      </c>
      <c r="K106" s="34"/>
      <c r="L106" s="35"/>
      <c r="M106" s="36"/>
      <c r="N106" s="37">
        <v>0</v>
      </c>
      <c r="O106" s="37"/>
      <c r="P106" s="38">
        <f t="shared" si="6"/>
        <v>36.229999999999997</v>
      </c>
      <c r="Q106" s="38">
        <f t="shared" si="6"/>
        <v>0</v>
      </c>
      <c r="R106" s="39"/>
      <c r="S106" s="40" t="s">
        <v>30</v>
      </c>
    </row>
    <row r="107" spans="1:19" s="41" customFormat="1" ht="25.5" customHeight="1" x14ac:dyDescent="0.25">
      <c r="A107" s="27">
        <v>41792</v>
      </c>
      <c r="B107" s="28" t="s">
        <v>144</v>
      </c>
      <c r="C107" s="28" t="s">
        <v>118</v>
      </c>
      <c r="D107" s="29" t="s">
        <v>22</v>
      </c>
      <c r="E107" s="30" t="str">
        <f t="shared" si="4"/>
        <v>2014</v>
      </c>
      <c r="F107" s="30"/>
      <c r="G107" s="31" t="s">
        <v>24</v>
      </c>
      <c r="H107" s="32" t="s">
        <v>25</v>
      </c>
      <c r="I107" s="32">
        <f t="shared" ca="1" si="5"/>
        <v>3347</v>
      </c>
      <c r="J107" s="33">
        <v>3085.99</v>
      </c>
      <c r="K107" s="34"/>
      <c r="L107" s="35"/>
      <c r="M107" s="36"/>
      <c r="N107" s="37">
        <v>0</v>
      </c>
      <c r="O107" s="37"/>
      <c r="P107" s="38">
        <f t="shared" si="6"/>
        <v>3085.99</v>
      </c>
      <c r="Q107" s="38">
        <f t="shared" si="6"/>
        <v>0</v>
      </c>
      <c r="R107" s="39"/>
      <c r="S107" s="40" t="s">
        <v>119</v>
      </c>
    </row>
    <row r="108" spans="1:19" s="41" customFormat="1" ht="25.5" customHeight="1" x14ac:dyDescent="0.25">
      <c r="A108" s="27">
        <v>41795</v>
      </c>
      <c r="B108" s="28" t="s">
        <v>145</v>
      </c>
      <c r="C108" s="28" t="s">
        <v>42</v>
      </c>
      <c r="D108" s="29" t="s">
        <v>22</v>
      </c>
      <c r="E108" s="30" t="str">
        <f t="shared" si="4"/>
        <v>2014</v>
      </c>
      <c r="F108" s="30"/>
      <c r="G108" s="31" t="s">
        <v>24</v>
      </c>
      <c r="H108" s="32" t="s">
        <v>25</v>
      </c>
      <c r="I108" s="32">
        <f t="shared" ca="1" si="5"/>
        <v>3344</v>
      </c>
      <c r="J108" s="33">
        <v>289.12</v>
      </c>
      <c r="K108" s="34"/>
      <c r="L108" s="35"/>
      <c r="M108" s="36"/>
      <c r="N108" s="37">
        <v>0</v>
      </c>
      <c r="O108" s="37"/>
      <c r="P108" s="38">
        <f t="shared" si="6"/>
        <v>289.12</v>
      </c>
      <c r="Q108" s="38">
        <f t="shared" si="6"/>
        <v>0</v>
      </c>
      <c r="R108" s="39"/>
      <c r="S108" s="40" t="s">
        <v>26</v>
      </c>
    </row>
    <row r="109" spans="1:19" s="41" customFormat="1" ht="25.5" customHeight="1" x14ac:dyDescent="0.25">
      <c r="A109" s="27">
        <v>41795</v>
      </c>
      <c r="B109" s="28">
        <v>10005096</v>
      </c>
      <c r="C109" s="28" t="s">
        <v>146</v>
      </c>
      <c r="D109" s="29" t="s">
        <v>22</v>
      </c>
      <c r="E109" s="30" t="str">
        <f t="shared" si="4"/>
        <v>2014</v>
      </c>
      <c r="F109" s="30"/>
      <c r="G109" s="31" t="s">
        <v>24</v>
      </c>
      <c r="H109" s="32" t="s">
        <v>25</v>
      </c>
      <c r="I109" s="32">
        <f t="shared" ca="1" si="5"/>
        <v>3344</v>
      </c>
      <c r="J109" s="33">
        <v>1580.71</v>
      </c>
      <c r="K109" s="34"/>
      <c r="L109" s="35"/>
      <c r="M109" s="36"/>
      <c r="N109" s="37">
        <v>0</v>
      </c>
      <c r="O109" s="37"/>
      <c r="P109" s="38">
        <f t="shared" si="6"/>
        <v>1580.71</v>
      </c>
      <c r="Q109" s="38">
        <f t="shared" si="6"/>
        <v>0</v>
      </c>
      <c r="R109" s="39"/>
      <c r="S109" s="40" t="s">
        <v>26</v>
      </c>
    </row>
    <row r="110" spans="1:19" s="41" customFormat="1" ht="25.5" customHeight="1" x14ac:dyDescent="0.25">
      <c r="A110" s="27">
        <v>41796</v>
      </c>
      <c r="B110" s="28" t="s">
        <v>147</v>
      </c>
      <c r="C110" s="28" t="s">
        <v>112</v>
      </c>
      <c r="D110" s="29" t="s">
        <v>22</v>
      </c>
      <c r="E110" s="30" t="str">
        <f t="shared" si="4"/>
        <v>2014</v>
      </c>
      <c r="F110" s="30"/>
      <c r="G110" s="31" t="s">
        <v>24</v>
      </c>
      <c r="H110" s="32" t="s">
        <v>25</v>
      </c>
      <c r="I110" s="32">
        <f t="shared" ca="1" si="5"/>
        <v>3343</v>
      </c>
      <c r="J110" s="33">
        <v>77.09</v>
      </c>
      <c r="K110" s="34"/>
      <c r="L110" s="35"/>
      <c r="M110" s="36"/>
      <c r="N110" s="37">
        <v>0</v>
      </c>
      <c r="O110" s="37"/>
      <c r="P110" s="38">
        <f t="shared" si="6"/>
        <v>77.09</v>
      </c>
      <c r="Q110" s="38">
        <f t="shared" si="6"/>
        <v>0</v>
      </c>
      <c r="R110" s="39"/>
      <c r="S110" s="40" t="s">
        <v>30</v>
      </c>
    </row>
    <row r="111" spans="1:19" s="41" customFormat="1" ht="25.5" customHeight="1" x14ac:dyDescent="0.25">
      <c r="A111" s="27">
        <v>41800</v>
      </c>
      <c r="B111" s="28">
        <v>10005120</v>
      </c>
      <c r="C111" s="28" t="s">
        <v>148</v>
      </c>
      <c r="D111" s="29" t="s">
        <v>22</v>
      </c>
      <c r="E111" s="30" t="str">
        <f t="shared" si="4"/>
        <v>2014</v>
      </c>
      <c r="F111" s="30"/>
      <c r="G111" s="31" t="s">
        <v>24</v>
      </c>
      <c r="H111" s="32" t="s">
        <v>25</v>
      </c>
      <c r="I111" s="32">
        <f t="shared" ca="1" si="5"/>
        <v>3339</v>
      </c>
      <c r="J111" s="33">
        <v>4390.22</v>
      </c>
      <c r="K111" s="34"/>
      <c r="L111" s="35"/>
      <c r="M111" s="36"/>
      <c r="N111" s="37">
        <v>0</v>
      </c>
      <c r="O111" s="37"/>
      <c r="P111" s="38">
        <f t="shared" si="6"/>
        <v>4390.22</v>
      </c>
      <c r="Q111" s="38">
        <f t="shared" si="6"/>
        <v>0</v>
      </c>
      <c r="R111" s="39"/>
      <c r="S111" s="40" t="s">
        <v>30</v>
      </c>
    </row>
    <row r="112" spans="1:19" s="41" customFormat="1" ht="25.5" customHeight="1" x14ac:dyDescent="0.25">
      <c r="A112" s="27">
        <v>41800</v>
      </c>
      <c r="B112" s="28">
        <v>10005122</v>
      </c>
      <c r="C112" s="28" t="s">
        <v>149</v>
      </c>
      <c r="D112" s="29" t="s">
        <v>22</v>
      </c>
      <c r="E112" s="30" t="str">
        <f t="shared" si="4"/>
        <v>2014</v>
      </c>
      <c r="F112" s="30"/>
      <c r="G112" s="31" t="s">
        <v>24</v>
      </c>
      <c r="H112" s="32" t="s">
        <v>25</v>
      </c>
      <c r="I112" s="32">
        <f t="shared" ca="1" si="5"/>
        <v>3339</v>
      </c>
      <c r="J112" s="33">
        <v>1159</v>
      </c>
      <c r="K112" s="34"/>
      <c r="L112" s="35"/>
      <c r="M112" s="36"/>
      <c r="N112" s="37">
        <v>0</v>
      </c>
      <c r="O112" s="37"/>
      <c r="P112" s="38">
        <f t="shared" si="6"/>
        <v>1159</v>
      </c>
      <c r="Q112" s="38">
        <f t="shared" si="6"/>
        <v>0</v>
      </c>
      <c r="R112" s="39"/>
      <c r="S112" s="40" t="s">
        <v>30</v>
      </c>
    </row>
    <row r="113" spans="1:19" s="41" customFormat="1" ht="25.5" customHeight="1" x14ac:dyDescent="0.25">
      <c r="A113" s="27">
        <v>41803</v>
      </c>
      <c r="B113" s="28" t="s">
        <v>150</v>
      </c>
      <c r="C113" s="28" t="s">
        <v>64</v>
      </c>
      <c r="D113" s="29" t="s">
        <v>22</v>
      </c>
      <c r="E113" s="30" t="str">
        <f t="shared" si="4"/>
        <v>2014</v>
      </c>
      <c r="F113" s="30"/>
      <c r="G113" s="31" t="s">
        <v>24</v>
      </c>
      <c r="H113" s="32" t="s">
        <v>25</v>
      </c>
      <c r="I113" s="32">
        <f t="shared" ca="1" si="5"/>
        <v>3336</v>
      </c>
      <c r="J113" s="33">
        <v>4267.58</v>
      </c>
      <c r="K113" s="34"/>
      <c r="L113" s="35"/>
      <c r="M113" s="36"/>
      <c r="N113" s="37">
        <v>0</v>
      </c>
      <c r="O113" s="37"/>
      <c r="P113" s="38">
        <f t="shared" si="6"/>
        <v>4267.58</v>
      </c>
      <c r="Q113" s="38">
        <f t="shared" si="6"/>
        <v>0</v>
      </c>
      <c r="R113" s="39"/>
      <c r="S113" s="40" t="s">
        <v>26</v>
      </c>
    </row>
    <row r="114" spans="1:19" s="41" customFormat="1" ht="25.5" customHeight="1" x14ac:dyDescent="0.25">
      <c r="A114" s="27">
        <v>41809</v>
      </c>
      <c r="B114" s="28">
        <v>10005173</v>
      </c>
      <c r="C114" s="28" t="s">
        <v>151</v>
      </c>
      <c r="D114" s="29" t="s">
        <v>22</v>
      </c>
      <c r="E114" s="30" t="str">
        <f t="shared" si="4"/>
        <v>2014</v>
      </c>
      <c r="F114" s="30"/>
      <c r="G114" s="31" t="s">
        <v>24</v>
      </c>
      <c r="H114" s="32" t="s">
        <v>25</v>
      </c>
      <c r="I114" s="32">
        <f t="shared" ca="1" si="5"/>
        <v>3330</v>
      </c>
      <c r="J114" s="33">
        <v>209.16</v>
      </c>
      <c r="K114" s="34"/>
      <c r="L114" s="35"/>
      <c r="M114" s="36"/>
      <c r="N114" s="37">
        <v>0</v>
      </c>
      <c r="O114" s="37"/>
      <c r="P114" s="38">
        <f t="shared" si="6"/>
        <v>209.16</v>
      </c>
      <c r="Q114" s="38">
        <f t="shared" si="6"/>
        <v>0</v>
      </c>
      <c r="R114" s="39"/>
      <c r="S114" s="40" t="s">
        <v>30</v>
      </c>
    </row>
    <row r="115" spans="1:19" s="41" customFormat="1" ht="25.5" customHeight="1" x14ac:dyDescent="0.25">
      <c r="A115" s="27">
        <v>41811</v>
      </c>
      <c r="B115" s="28" t="s">
        <v>152</v>
      </c>
      <c r="C115" s="28" t="s">
        <v>153</v>
      </c>
      <c r="D115" s="29" t="s">
        <v>22</v>
      </c>
      <c r="E115" s="30" t="str">
        <f t="shared" si="4"/>
        <v>2014</v>
      </c>
      <c r="F115" s="30"/>
      <c r="G115" s="31" t="s">
        <v>24</v>
      </c>
      <c r="H115" s="32" t="s">
        <v>25</v>
      </c>
      <c r="I115" s="32">
        <f t="shared" ca="1" si="5"/>
        <v>3328</v>
      </c>
      <c r="J115" s="33">
        <v>128.83000000000001</v>
      </c>
      <c r="K115" s="34"/>
      <c r="L115" s="35"/>
      <c r="M115" s="36"/>
      <c r="N115" s="37">
        <v>0</v>
      </c>
      <c r="O115" s="37"/>
      <c r="P115" s="38">
        <f t="shared" si="6"/>
        <v>128.83000000000001</v>
      </c>
      <c r="Q115" s="38">
        <f t="shared" si="6"/>
        <v>0</v>
      </c>
      <c r="R115" s="39"/>
      <c r="S115" s="40" t="s">
        <v>26</v>
      </c>
    </row>
    <row r="116" spans="1:19" s="41" customFormat="1" ht="25.5" customHeight="1" x14ac:dyDescent="0.25">
      <c r="A116" s="27">
        <v>41813</v>
      </c>
      <c r="B116" s="28" t="s">
        <v>154</v>
      </c>
      <c r="C116" s="28" t="s">
        <v>153</v>
      </c>
      <c r="D116" s="29" t="s">
        <v>22</v>
      </c>
      <c r="E116" s="30" t="str">
        <f t="shared" si="4"/>
        <v>2014</v>
      </c>
      <c r="F116" s="30"/>
      <c r="G116" s="31" t="s">
        <v>24</v>
      </c>
      <c r="H116" s="32" t="s">
        <v>25</v>
      </c>
      <c r="I116" s="32">
        <f t="shared" ca="1" si="5"/>
        <v>3326</v>
      </c>
      <c r="J116" s="33">
        <v>105.58</v>
      </c>
      <c r="K116" s="34"/>
      <c r="L116" s="35"/>
      <c r="M116" s="36"/>
      <c r="N116" s="37">
        <v>0</v>
      </c>
      <c r="O116" s="37"/>
      <c r="P116" s="38">
        <f t="shared" si="6"/>
        <v>105.58</v>
      </c>
      <c r="Q116" s="38">
        <f t="shared" si="6"/>
        <v>0</v>
      </c>
      <c r="R116" s="39"/>
      <c r="S116" s="40" t="s">
        <v>26</v>
      </c>
    </row>
    <row r="117" spans="1:19" s="41" customFormat="1" ht="25.5" customHeight="1" x14ac:dyDescent="0.25">
      <c r="A117" s="27">
        <v>41814</v>
      </c>
      <c r="B117" s="28">
        <v>10005200</v>
      </c>
      <c r="C117" s="28" t="s">
        <v>135</v>
      </c>
      <c r="D117" s="29" t="s">
        <v>22</v>
      </c>
      <c r="E117" s="30" t="str">
        <f t="shared" si="4"/>
        <v>2014</v>
      </c>
      <c r="F117" s="30"/>
      <c r="G117" s="31" t="s">
        <v>24</v>
      </c>
      <c r="H117" s="32" t="s">
        <v>25</v>
      </c>
      <c r="I117" s="32">
        <f t="shared" ca="1" si="5"/>
        <v>3325</v>
      </c>
      <c r="J117" s="33">
        <v>429.34</v>
      </c>
      <c r="K117" s="34"/>
      <c r="L117" s="35"/>
      <c r="M117" s="36"/>
      <c r="N117" s="37">
        <v>0</v>
      </c>
      <c r="O117" s="37"/>
      <c r="P117" s="38">
        <f t="shared" si="6"/>
        <v>429.34</v>
      </c>
      <c r="Q117" s="38">
        <f t="shared" si="6"/>
        <v>0</v>
      </c>
      <c r="R117" s="39"/>
      <c r="S117" s="40" t="s">
        <v>26</v>
      </c>
    </row>
    <row r="118" spans="1:19" s="41" customFormat="1" ht="25.5" customHeight="1" x14ac:dyDescent="0.25">
      <c r="A118" s="27">
        <v>41816</v>
      </c>
      <c r="B118" s="28">
        <v>10005226</v>
      </c>
      <c r="C118" s="28" t="s">
        <v>135</v>
      </c>
      <c r="D118" s="29" t="s">
        <v>22</v>
      </c>
      <c r="E118" s="30" t="str">
        <f t="shared" si="4"/>
        <v>2014</v>
      </c>
      <c r="F118" s="30"/>
      <c r="G118" s="31" t="s">
        <v>24</v>
      </c>
      <c r="H118" s="32" t="s">
        <v>25</v>
      </c>
      <c r="I118" s="32">
        <f t="shared" ca="1" si="5"/>
        <v>3323</v>
      </c>
      <c r="J118" s="33">
        <v>168.34</v>
      </c>
      <c r="K118" s="34"/>
      <c r="L118" s="35"/>
      <c r="M118" s="36"/>
      <c r="N118" s="37">
        <v>0</v>
      </c>
      <c r="O118" s="37"/>
      <c r="P118" s="38">
        <f t="shared" si="6"/>
        <v>168.34</v>
      </c>
      <c r="Q118" s="38">
        <f t="shared" si="6"/>
        <v>0</v>
      </c>
      <c r="R118" s="39"/>
      <c r="S118" s="40" t="s">
        <v>26</v>
      </c>
    </row>
    <row r="119" spans="1:19" s="41" customFormat="1" ht="25.5" customHeight="1" x14ac:dyDescent="0.25">
      <c r="A119" s="27">
        <v>41818</v>
      </c>
      <c r="B119" s="28">
        <v>10005244</v>
      </c>
      <c r="C119" s="28" t="s">
        <v>135</v>
      </c>
      <c r="D119" s="29" t="s">
        <v>22</v>
      </c>
      <c r="E119" s="30" t="str">
        <f t="shared" si="4"/>
        <v>2014</v>
      </c>
      <c r="F119" s="30"/>
      <c r="G119" s="31" t="s">
        <v>24</v>
      </c>
      <c r="H119" s="32" t="s">
        <v>25</v>
      </c>
      <c r="I119" s="32">
        <f t="shared" ca="1" si="5"/>
        <v>3321</v>
      </c>
      <c r="J119" s="33">
        <v>197.8</v>
      </c>
      <c r="K119" s="34"/>
      <c r="L119" s="35"/>
      <c r="M119" s="36"/>
      <c r="N119" s="37">
        <v>0</v>
      </c>
      <c r="O119" s="37"/>
      <c r="P119" s="38">
        <f t="shared" si="6"/>
        <v>197.8</v>
      </c>
      <c r="Q119" s="38">
        <f t="shared" si="6"/>
        <v>0</v>
      </c>
      <c r="R119" s="39"/>
      <c r="S119" s="40" t="s">
        <v>26</v>
      </c>
    </row>
    <row r="120" spans="1:19" s="41" customFormat="1" ht="25.5" customHeight="1" x14ac:dyDescent="0.25">
      <c r="A120" s="27">
        <v>41822</v>
      </c>
      <c r="B120" s="28" t="s">
        <v>155</v>
      </c>
      <c r="C120" s="28" t="s">
        <v>153</v>
      </c>
      <c r="D120" s="29" t="s">
        <v>22</v>
      </c>
      <c r="E120" s="30" t="str">
        <f t="shared" si="4"/>
        <v>2014</v>
      </c>
      <c r="F120" s="30"/>
      <c r="G120" s="31" t="s">
        <v>24</v>
      </c>
      <c r="H120" s="32" t="s">
        <v>25</v>
      </c>
      <c r="I120" s="32">
        <f t="shared" ca="1" si="5"/>
        <v>3317</v>
      </c>
      <c r="J120" s="33">
        <v>25.69</v>
      </c>
      <c r="K120" s="34"/>
      <c r="L120" s="35"/>
      <c r="M120" s="36"/>
      <c r="N120" s="37">
        <v>0</v>
      </c>
      <c r="O120" s="37"/>
      <c r="P120" s="38">
        <f t="shared" si="6"/>
        <v>25.69</v>
      </c>
      <c r="Q120" s="38">
        <f t="shared" si="6"/>
        <v>0</v>
      </c>
      <c r="R120" s="39"/>
      <c r="S120" s="40" t="s">
        <v>26</v>
      </c>
    </row>
    <row r="121" spans="1:19" s="41" customFormat="1" ht="25.5" customHeight="1" x14ac:dyDescent="0.25">
      <c r="A121" s="27">
        <v>41823</v>
      </c>
      <c r="B121" s="28" t="s">
        <v>156</v>
      </c>
      <c r="C121" s="28" t="s">
        <v>112</v>
      </c>
      <c r="D121" s="29" t="s">
        <v>22</v>
      </c>
      <c r="E121" s="30" t="str">
        <f t="shared" si="4"/>
        <v>2014</v>
      </c>
      <c r="F121" s="30"/>
      <c r="G121" s="31" t="s">
        <v>24</v>
      </c>
      <c r="H121" s="32" t="s">
        <v>25</v>
      </c>
      <c r="I121" s="32">
        <f t="shared" ca="1" si="5"/>
        <v>3316</v>
      </c>
      <c r="J121" s="33">
        <v>96.86</v>
      </c>
      <c r="K121" s="34"/>
      <c r="L121" s="35"/>
      <c r="M121" s="36"/>
      <c r="N121" s="37">
        <v>0</v>
      </c>
      <c r="O121" s="37"/>
      <c r="P121" s="38">
        <f t="shared" si="6"/>
        <v>96.86</v>
      </c>
      <c r="Q121" s="38">
        <f t="shared" si="6"/>
        <v>0</v>
      </c>
      <c r="R121" s="39"/>
      <c r="S121" s="40" t="s">
        <v>30</v>
      </c>
    </row>
    <row r="122" spans="1:19" s="41" customFormat="1" ht="25.5" customHeight="1" x14ac:dyDescent="0.25">
      <c r="A122" s="27">
        <v>41823</v>
      </c>
      <c r="B122" s="28" t="s">
        <v>157</v>
      </c>
      <c r="C122" s="28" t="s">
        <v>45</v>
      </c>
      <c r="D122" s="29" t="s">
        <v>22</v>
      </c>
      <c r="E122" s="30" t="str">
        <f t="shared" si="4"/>
        <v>2014</v>
      </c>
      <c r="F122" s="30"/>
      <c r="G122" s="31" t="s">
        <v>24</v>
      </c>
      <c r="H122" s="32" t="s">
        <v>25</v>
      </c>
      <c r="I122" s="32">
        <f t="shared" ca="1" si="5"/>
        <v>3316</v>
      </c>
      <c r="J122" s="33">
        <v>109.54</v>
      </c>
      <c r="K122" s="34"/>
      <c r="L122" s="35"/>
      <c r="M122" s="36"/>
      <c r="N122" s="37">
        <v>0</v>
      </c>
      <c r="O122" s="37"/>
      <c r="P122" s="38">
        <f t="shared" si="6"/>
        <v>109.54</v>
      </c>
      <c r="Q122" s="38">
        <f t="shared" si="6"/>
        <v>0</v>
      </c>
      <c r="R122" s="39"/>
      <c r="S122" s="40" t="s">
        <v>30</v>
      </c>
    </row>
    <row r="123" spans="1:19" s="41" customFormat="1" ht="25.5" customHeight="1" x14ac:dyDescent="0.25">
      <c r="A123" s="27">
        <v>41830</v>
      </c>
      <c r="B123" s="28" t="s">
        <v>158</v>
      </c>
      <c r="C123" s="28" t="s">
        <v>153</v>
      </c>
      <c r="D123" s="29" t="s">
        <v>22</v>
      </c>
      <c r="E123" s="30" t="str">
        <f t="shared" si="4"/>
        <v>2014</v>
      </c>
      <c r="F123" s="30"/>
      <c r="G123" s="31" t="s">
        <v>24</v>
      </c>
      <c r="H123" s="32" t="s">
        <v>25</v>
      </c>
      <c r="I123" s="32">
        <f t="shared" ca="1" si="5"/>
        <v>3309</v>
      </c>
      <c r="J123" s="33">
        <v>75.400000000000006</v>
      </c>
      <c r="K123" s="34"/>
      <c r="L123" s="35"/>
      <c r="M123" s="36"/>
      <c r="N123" s="37">
        <v>0</v>
      </c>
      <c r="O123" s="37"/>
      <c r="P123" s="38">
        <f t="shared" si="6"/>
        <v>75.400000000000006</v>
      </c>
      <c r="Q123" s="38">
        <f t="shared" si="6"/>
        <v>0</v>
      </c>
      <c r="R123" s="39"/>
      <c r="S123" s="40" t="s">
        <v>26</v>
      </c>
    </row>
    <row r="124" spans="1:19" s="41" customFormat="1" ht="25.5" customHeight="1" x14ac:dyDescent="0.25">
      <c r="A124" s="27">
        <v>41837</v>
      </c>
      <c r="B124" s="28">
        <v>10005351</v>
      </c>
      <c r="C124" s="28" t="s">
        <v>159</v>
      </c>
      <c r="D124" s="29" t="s">
        <v>22</v>
      </c>
      <c r="E124" s="30" t="str">
        <f t="shared" si="4"/>
        <v>2014</v>
      </c>
      <c r="F124" s="30"/>
      <c r="G124" s="31" t="s">
        <v>24</v>
      </c>
      <c r="H124" s="32" t="s">
        <v>25</v>
      </c>
      <c r="I124" s="32">
        <f t="shared" ca="1" si="5"/>
        <v>3302</v>
      </c>
      <c r="J124" s="33">
        <v>674.33</v>
      </c>
      <c r="K124" s="34"/>
      <c r="L124" s="35"/>
      <c r="M124" s="36"/>
      <c r="N124" s="37">
        <v>0</v>
      </c>
      <c r="O124" s="37"/>
      <c r="P124" s="38">
        <f t="shared" si="6"/>
        <v>674.33</v>
      </c>
      <c r="Q124" s="38">
        <f t="shared" si="6"/>
        <v>0</v>
      </c>
      <c r="R124" s="39"/>
      <c r="S124" s="40" t="s">
        <v>30</v>
      </c>
    </row>
    <row r="125" spans="1:19" s="41" customFormat="1" ht="25.5" customHeight="1" x14ac:dyDescent="0.25">
      <c r="A125" s="27">
        <v>41843</v>
      </c>
      <c r="B125" s="28">
        <v>10005379</v>
      </c>
      <c r="C125" s="28" t="s">
        <v>135</v>
      </c>
      <c r="D125" s="29" t="s">
        <v>22</v>
      </c>
      <c r="E125" s="30" t="str">
        <f t="shared" si="4"/>
        <v>2014</v>
      </c>
      <c r="F125" s="30"/>
      <c r="G125" s="31" t="s">
        <v>24</v>
      </c>
      <c r="H125" s="32" t="s">
        <v>25</v>
      </c>
      <c r="I125" s="32">
        <f t="shared" ca="1" si="5"/>
        <v>3296</v>
      </c>
      <c r="J125" s="33">
        <v>504.16</v>
      </c>
      <c r="K125" s="34"/>
      <c r="L125" s="35"/>
      <c r="M125" s="36"/>
      <c r="N125" s="37">
        <v>0</v>
      </c>
      <c r="O125" s="37"/>
      <c r="P125" s="38">
        <f t="shared" si="6"/>
        <v>504.16</v>
      </c>
      <c r="Q125" s="38">
        <f t="shared" si="6"/>
        <v>0</v>
      </c>
      <c r="R125" s="39"/>
      <c r="S125" s="40" t="s">
        <v>26</v>
      </c>
    </row>
    <row r="126" spans="1:19" s="41" customFormat="1" ht="25.5" customHeight="1" x14ac:dyDescent="0.25">
      <c r="A126" s="27">
        <v>41880</v>
      </c>
      <c r="B126" s="28">
        <v>10005550</v>
      </c>
      <c r="C126" s="28" t="s">
        <v>160</v>
      </c>
      <c r="D126" s="29" t="s">
        <v>22</v>
      </c>
      <c r="E126" s="30" t="str">
        <f t="shared" si="4"/>
        <v>2014</v>
      </c>
      <c r="F126" s="30"/>
      <c r="G126" s="31" t="s">
        <v>24</v>
      </c>
      <c r="H126" s="32" t="s">
        <v>25</v>
      </c>
      <c r="I126" s="32">
        <f t="shared" ca="1" si="5"/>
        <v>3259</v>
      </c>
      <c r="J126" s="33">
        <v>651.85</v>
      </c>
      <c r="K126" s="34"/>
      <c r="L126" s="35"/>
      <c r="M126" s="36"/>
      <c r="N126" s="37">
        <v>0</v>
      </c>
      <c r="O126" s="37"/>
      <c r="P126" s="38">
        <f t="shared" si="6"/>
        <v>651.85</v>
      </c>
      <c r="Q126" s="38">
        <f t="shared" si="6"/>
        <v>0</v>
      </c>
      <c r="R126" s="39"/>
      <c r="S126" s="40" t="s">
        <v>30</v>
      </c>
    </row>
    <row r="127" spans="1:19" s="41" customFormat="1" ht="25.5" customHeight="1" x14ac:dyDescent="0.25">
      <c r="A127" s="27">
        <v>41883</v>
      </c>
      <c r="B127" s="28" t="s">
        <v>161</v>
      </c>
      <c r="C127" s="28" t="s">
        <v>42</v>
      </c>
      <c r="D127" s="29" t="s">
        <v>22</v>
      </c>
      <c r="E127" s="30" t="str">
        <f t="shared" si="4"/>
        <v>2014</v>
      </c>
      <c r="F127" s="30"/>
      <c r="G127" s="31" t="s">
        <v>24</v>
      </c>
      <c r="H127" s="32" t="s">
        <v>25</v>
      </c>
      <c r="I127" s="32">
        <f t="shared" ca="1" si="5"/>
        <v>3256</v>
      </c>
      <c r="J127" s="33">
        <v>252.74</v>
      </c>
      <c r="K127" s="34"/>
      <c r="L127" s="35"/>
      <c r="M127" s="36"/>
      <c r="N127" s="37">
        <v>0</v>
      </c>
      <c r="O127" s="37"/>
      <c r="P127" s="38">
        <f t="shared" si="6"/>
        <v>252.74</v>
      </c>
      <c r="Q127" s="38">
        <f t="shared" si="6"/>
        <v>0</v>
      </c>
      <c r="R127" s="39"/>
      <c r="S127" s="40" t="s">
        <v>26</v>
      </c>
    </row>
    <row r="128" spans="1:19" s="41" customFormat="1" ht="25.5" customHeight="1" x14ac:dyDescent="0.25">
      <c r="A128" s="27">
        <v>41883</v>
      </c>
      <c r="B128" s="28" t="s">
        <v>162</v>
      </c>
      <c r="C128" s="28" t="s">
        <v>153</v>
      </c>
      <c r="D128" s="29" t="s">
        <v>22</v>
      </c>
      <c r="E128" s="30" t="str">
        <f t="shared" si="4"/>
        <v>2014</v>
      </c>
      <c r="F128" s="30"/>
      <c r="G128" s="31" t="s">
        <v>24</v>
      </c>
      <c r="H128" s="32" t="s">
        <v>25</v>
      </c>
      <c r="I128" s="32">
        <f t="shared" ca="1" si="5"/>
        <v>3256</v>
      </c>
      <c r="J128" s="33">
        <v>35.26</v>
      </c>
      <c r="K128" s="34"/>
      <c r="L128" s="35"/>
      <c r="M128" s="36"/>
      <c r="N128" s="37">
        <v>0</v>
      </c>
      <c r="O128" s="37"/>
      <c r="P128" s="38">
        <f t="shared" si="6"/>
        <v>35.26</v>
      </c>
      <c r="Q128" s="38">
        <f t="shared" si="6"/>
        <v>0</v>
      </c>
      <c r="R128" s="39"/>
      <c r="S128" s="40" t="s">
        <v>26</v>
      </c>
    </row>
    <row r="129" spans="1:19" s="41" customFormat="1" ht="25.5" customHeight="1" x14ac:dyDescent="0.25">
      <c r="A129" s="27">
        <v>41890</v>
      </c>
      <c r="B129" s="28">
        <v>10005603</v>
      </c>
      <c r="C129" s="28" t="s">
        <v>160</v>
      </c>
      <c r="D129" s="29" t="s">
        <v>22</v>
      </c>
      <c r="E129" s="30" t="str">
        <f t="shared" si="4"/>
        <v>2014</v>
      </c>
      <c r="F129" s="30"/>
      <c r="G129" s="31" t="s">
        <v>24</v>
      </c>
      <c r="H129" s="32" t="s">
        <v>25</v>
      </c>
      <c r="I129" s="32">
        <f t="shared" ca="1" si="5"/>
        <v>3249</v>
      </c>
      <c r="J129" s="33">
        <v>1946.6</v>
      </c>
      <c r="K129" s="34"/>
      <c r="L129" s="35"/>
      <c r="M129" s="36"/>
      <c r="N129" s="37">
        <v>0</v>
      </c>
      <c r="O129" s="37"/>
      <c r="P129" s="38">
        <f t="shared" si="6"/>
        <v>1946.6</v>
      </c>
      <c r="Q129" s="38">
        <f t="shared" si="6"/>
        <v>0</v>
      </c>
      <c r="R129" s="39"/>
      <c r="S129" s="40" t="s">
        <v>30</v>
      </c>
    </row>
    <row r="130" spans="1:19" s="41" customFormat="1" ht="25.5" customHeight="1" x14ac:dyDescent="0.25">
      <c r="A130" s="27">
        <v>41929</v>
      </c>
      <c r="B130" s="28">
        <v>10005770</v>
      </c>
      <c r="C130" s="28" t="s">
        <v>163</v>
      </c>
      <c r="D130" s="29" t="s">
        <v>22</v>
      </c>
      <c r="E130" s="30" t="str">
        <f t="shared" si="4"/>
        <v>2014</v>
      </c>
      <c r="F130" s="30"/>
      <c r="G130" s="31" t="s">
        <v>24</v>
      </c>
      <c r="H130" s="32" t="s">
        <v>25</v>
      </c>
      <c r="I130" s="32">
        <f t="shared" ca="1" si="5"/>
        <v>3210</v>
      </c>
      <c r="J130" s="33">
        <v>76.260000000000005</v>
      </c>
      <c r="K130" s="34"/>
      <c r="L130" s="35"/>
      <c r="M130" s="36"/>
      <c r="N130" s="37">
        <v>0</v>
      </c>
      <c r="O130" s="37"/>
      <c r="P130" s="38">
        <f t="shared" si="6"/>
        <v>76.260000000000005</v>
      </c>
      <c r="Q130" s="38">
        <f t="shared" si="6"/>
        <v>0</v>
      </c>
      <c r="R130" s="39"/>
      <c r="S130" s="40" t="s">
        <v>30</v>
      </c>
    </row>
    <row r="131" spans="1:19" s="41" customFormat="1" ht="25.5" customHeight="1" x14ac:dyDescent="0.25">
      <c r="A131" s="27">
        <v>41939</v>
      </c>
      <c r="B131" s="28" t="s">
        <v>164</v>
      </c>
      <c r="C131" s="28" t="s">
        <v>64</v>
      </c>
      <c r="D131" s="29" t="s">
        <v>22</v>
      </c>
      <c r="E131" s="30" t="str">
        <f t="shared" si="4"/>
        <v>2014</v>
      </c>
      <c r="F131" s="30"/>
      <c r="G131" s="31" t="s">
        <v>24</v>
      </c>
      <c r="H131" s="32" t="s">
        <v>25</v>
      </c>
      <c r="I131" s="32">
        <f t="shared" ca="1" si="5"/>
        <v>3200</v>
      </c>
      <c r="J131" s="33">
        <v>54.47</v>
      </c>
      <c r="K131" s="34"/>
      <c r="L131" s="35"/>
      <c r="M131" s="36"/>
      <c r="N131" s="37">
        <v>0</v>
      </c>
      <c r="O131" s="37"/>
      <c r="P131" s="38">
        <f t="shared" si="6"/>
        <v>54.47</v>
      </c>
      <c r="Q131" s="38">
        <f t="shared" si="6"/>
        <v>0</v>
      </c>
      <c r="R131" s="39"/>
      <c r="S131" s="40" t="s">
        <v>26</v>
      </c>
    </row>
    <row r="132" spans="1:19" s="41" customFormat="1" ht="25.5" customHeight="1" x14ac:dyDescent="0.25">
      <c r="A132" s="27">
        <v>41940</v>
      </c>
      <c r="B132" s="28" t="s">
        <v>165</v>
      </c>
      <c r="C132" s="28" t="s">
        <v>153</v>
      </c>
      <c r="D132" s="29" t="s">
        <v>22</v>
      </c>
      <c r="E132" s="30" t="str">
        <f t="shared" si="4"/>
        <v>2014</v>
      </c>
      <c r="F132" s="30"/>
      <c r="G132" s="31" t="s">
        <v>24</v>
      </c>
      <c r="H132" s="32" t="s">
        <v>25</v>
      </c>
      <c r="I132" s="32">
        <f t="shared" ca="1" si="5"/>
        <v>3199</v>
      </c>
      <c r="J132" s="33">
        <v>145.94</v>
      </c>
      <c r="K132" s="34"/>
      <c r="L132" s="35"/>
      <c r="M132" s="36"/>
      <c r="N132" s="37">
        <v>0</v>
      </c>
      <c r="O132" s="37"/>
      <c r="P132" s="38">
        <f t="shared" si="6"/>
        <v>145.94</v>
      </c>
      <c r="Q132" s="38">
        <f t="shared" si="6"/>
        <v>0</v>
      </c>
      <c r="R132" s="39"/>
      <c r="S132" s="40" t="s">
        <v>26</v>
      </c>
    </row>
    <row r="133" spans="1:19" s="41" customFormat="1" ht="25.5" customHeight="1" x14ac:dyDescent="0.25">
      <c r="A133" s="27">
        <v>41948</v>
      </c>
      <c r="B133" s="28">
        <v>10014095</v>
      </c>
      <c r="C133" s="28" t="s">
        <v>166</v>
      </c>
      <c r="D133" s="29" t="s">
        <v>22</v>
      </c>
      <c r="E133" s="30" t="str">
        <f t="shared" ref="E133:E196" si="7">TEXT(A133,"yyy")</f>
        <v>2014</v>
      </c>
      <c r="F133" s="30"/>
      <c r="G133" s="31" t="s">
        <v>24</v>
      </c>
      <c r="H133" s="32" t="s">
        <v>25</v>
      </c>
      <c r="I133" s="32">
        <f t="shared" ca="1" si="5"/>
        <v>3191</v>
      </c>
      <c r="J133" s="33">
        <v>482.04</v>
      </c>
      <c r="K133" s="34"/>
      <c r="L133" s="35"/>
      <c r="M133" s="36"/>
      <c r="N133" s="37">
        <v>0</v>
      </c>
      <c r="O133" s="37"/>
      <c r="P133" s="38">
        <f t="shared" si="6"/>
        <v>482.04</v>
      </c>
      <c r="Q133" s="38">
        <f t="shared" si="6"/>
        <v>0</v>
      </c>
      <c r="R133" s="39"/>
      <c r="S133" s="40" t="s">
        <v>30</v>
      </c>
    </row>
    <row r="134" spans="1:19" s="41" customFormat="1" ht="25.5" customHeight="1" x14ac:dyDescent="0.25">
      <c r="A134" s="27">
        <v>41956</v>
      </c>
      <c r="B134" s="28">
        <v>10013436</v>
      </c>
      <c r="C134" s="28" t="s">
        <v>167</v>
      </c>
      <c r="D134" s="29" t="s">
        <v>22</v>
      </c>
      <c r="E134" s="30" t="str">
        <f t="shared" si="7"/>
        <v>2014</v>
      </c>
      <c r="F134" s="30"/>
      <c r="G134" s="31" t="s">
        <v>24</v>
      </c>
      <c r="H134" s="32" t="s">
        <v>25</v>
      </c>
      <c r="I134" s="32">
        <f t="shared" ref="I134:I197" ca="1" si="8">TODAY()-(A134+30)</f>
        <v>3183</v>
      </c>
      <c r="J134" s="33">
        <v>3.6</v>
      </c>
      <c r="K134" s="34"/>
      <c r="L134" s="35"/>
      <c r="M134" s="36"/>
      <c r="N134" s="37">
        <v>0</v>
      </c>
      <c r="O134" s="37"/>
      <c r="P134" s="38">
        <f t="shared" ref="P134:Q197" si="9">J134-N134</f>
        <v>3.6</v>
      </c>
      <c r="Q134" s="38">
        <f t="shared" si="9"/>
        <v>0</v>
      </c>
      <c r="R134" s="39"/>
      <c r="S134" s="40" t="s">
        <v>26</v>
      </c>
    </row>
    <row r="135" spans="1:19" s="41" customFormat="1" ht="25.5" customHeight="1" x14ac:dyDescent="0.25">
      <c r="A135" s="27">
        <v>41957</v>
      </c>
      <c r="B135" s="28">
        <v>10013444</v>
      </c>
      <c r="C135" s="28" t="s">
        <v>163</v>
      </c>
      <c r="D135" s="29" t="s">
        <v>22</v>
      </c>
      <c r="E135" s="30" t="str">
        <f t="shared" si="7"/>
        <v>2014</v>
      </c>
      <c r="F135" s="30"/>
      <c r="G135" s="31" t="s">
        <v>24</v>
      </c>
      <c r="H135" s="32" t="s">
        <v>25</v>
      </c>
      <c r="I135" s="32">
        <f t="shared" ca="1" si="8"/>
        <v>3182</v>
      </c>
      <c r="J135" s="33">
        <v>356.02</v>
      </c>
      <c r="K135" s="34"/>
      <c r="L135" s="35"/>
      <c r="M135" s="36"/>
      <c r="N135" s="37">
        <v>0</v>
      </c>
      <c r="O135" s="37"/>
      <c r="P135" s="38">
        <f t="shared" si="9"/>
        <v>356.02</v>
      </c>
      <c r="Q135" s="38">
        <f t="shared" si="9"/>
        <v>0</v>
      </c>
      <c r="R135" s="39"/>
      <c r="S135" s="40" t="s">
        <v>30</v>
      </c>
    </row>
    <row r="136" spans="1:19" s="41" customFormat="1" ht="25.5" customHeight="1" x14ac:dyDescent="0.25">
      <c r="A136" s="27">
        <v>41958</v>
      </c>
      <c r="B136" s="28">
        <v>10013461</v>
      </c>
      <c r="C136" s="28" t="s">
        <v>167</v>
      </c>
      <c r="D136" s="29" t="s">
        <v>22</v>
      </c>
      <c r="E136" s="30" t="str">
        <f t="shared" si="7"/>
        <v>2014</v>
      </c>
      <c r="F136" s="30"/>
      <c r="G136" s="31" t="s">
        <v>24</v>
      </c>
      <c r="H136" s="32" t="s">
        <v>25</v>
      </c>
      <c r="I136" s="32">
        <f t="shared" ca="1" si="8"/>
        <v>3181</v>
      </c>
      <c r="J136" s="33">
        <v>2730.66</v>
      </c>
      <c r="K136" s="34"/>
      <c r="L136" s="35"/>
      <c r="M136" s="36"/>
      <c r="N136" s="37">
        <v>0</v>
      </c>
      <c r="O136" s="37"/>
      <c r="P136" s="38">
        <f t="shared" si="9"/>
        <v>2730.66</v>
      </c>
      <c r="Q136" s="38">
        <f t="shared" si="9"/>
        <v>0</v>
      </c>
      <c r="R136" s="39"/>
      <c r="S136" s="40" t="s">
        <v>26</v>
      </c>
    </row>
    <row r="137" spans="1:19" s="41" customFormat="1" ht="25.5" customHeight="1" x14ac:dyDescent="0.25">
      <c r="A137" s="27">
        <v>41972</v>
      </c>
      <c r="B137" s="28">
        <v>10013761</v>
      </c>
      <c r="C137" s="28" t="s">
        <v>168</v>
      </c>
      <c r="D137" s="29" t="s">
        <v>22</v>
      </c>
      <c r="E137" s="30" t="str">
        <f t="shared" si="7"/>
        <v>2014</v>
      </c>
      <c r="F137" s="30"/>
      <c r="G137" s="31" t="s">
        <v>24</v>
      </c>
      <c r="H137" s="32" t="s">
        <v>25</v>
      </c>
      <c r="I137" s="32">
        <f t="shared" ca="1" si="8"/>
        <v>3167</v>
      </c>
      <c r="J137" s="33">
        <v>163.09</v>
      </c>
      <c r="K137" s="34"/>
      <c r="L137" s="35"/>
      <c r="M137" s="36"/>
      <c r="N137" s="37">
        <v>0</v>
      </c>
      <c r="O137" s="37"/>
      <c r="P137" s="38">
        <f t="shared" si="9"/>
        <v>163.09</v>
      </c>
      <c r="Q137" s="38">
        <f t="shared" si="9"/>
        <v>0</v>
      </c>
      <c r="R137" s="39"/>
      <c r="S137" s="40" t="s">
        <v>30</v>
      </c>
    </row>
    <row r="138" spans="1:19" s="41" customFormat="1" ht="25.5" customHeight="1" x14ac:dyDescent="0.25">
      <c r="A138" s="27">
        <v>41981</v>
      </c>
      <c r="B138" s="28">
        <v>10013894</v>
      </c>
      <c r="C138" s="28" t="s">
        <v>169</v>
      </c>
      <c r="D138" s="29" t="s">
        <v>22</v>
      </c>
      <c r="E138" s="30" t="str">
        <f t="shared" si="7"/>
        <v>2014</v>
      </c>
      <c r="F138" s="30"/>
      <c r="G138" s="31" t="s">
        <v>24</v>
      </c>
      <c r="H138" s="32" t="s">
        <v>25</v>
      </c>
      <c r="I138" s="32">
        <f t="shared" ca="1" si="8"/>
        <v>3158</v>
      </c>
      <c r="J138" s="33">
        <v>354.92</v>
      </c>
      <c r="K138" s="34"/>
      <c r="L138" s="35"/>
      <c r="M138" s="36"/>
      <c r="N138" s="37">
        <v>0</v>
      </c>
      <c r="O138" s="37"/>
      <c r="P138" s="38">
        <f t="shared" si="9"/>
        <v>354.92</v>
      </c>
      <c r="Q138" s="38">
        <f t="shared" si="9"/>
        <v>0</v>
      </c>
      <c r="R138" s="39"/>
      <c r="S138" s="40" t="s">
        <v>30</v>
      </c>
    </row>
    <row r="139" spans="1:19" s="41" customFormat="1" ht="25.5" customHeight="1" x14ac:dyDescent="0.25">
      <c r="A139" s="27">
        <v>41981</v>
      </c>
      <c r="B139" s="28">
        <v>10013897</v>
      </c>
      <c r="C139" s="28" t="s">
        <v>169</v>
      </c>
      <c r="D139" s="29" t="s">
        <v>22</v>
      </c>
      <c r="E139" s="30" t="str">
        <f t="shared" si="7"/>
        <v>2014</v>
      </c>
      <c r="F139" s="30"/>
      <c r="G139" s="31" t="s">
        <v>24</v>
      </c>
      <c r="H139" s="32" t="s">
        <v>25</v>
      </c>
      <c r="I139" s="32">
        <f t="shared" ca="1" si="8"/>
        <v>3158</v>
      </c>
      <c r="J139" s="33">
        <v>497.02</v>
      </c>
      <c r="K139" s="34"/>
      <c r="L139" s="35"/>
      <c r="M139" s="36"/>
      <c r="N139" s="37">
        <v>0</v>
      </c>
      <c r="O139" s="37"/>
      <c r="P139" s="38">
        <f t="shared" si="9"/>
        <v>497.02</v>
      </c>
      <c r="Q139" s="38">
        <f t="shared" si="9"/>
        <v>0</v>
      </c>
      <c r="R139" s="39"/>
      <c r="S139" s="40" t="s">
        <v>30</v>
      </c>
    </row>
    <row r="140" spans="1:19" s="41" customFormat="1" ht="25.5" customHeight="1" x14ac:dyDescent="0.25">
      <c r="A140" s="27">
        <v>41981</v>
      </c>
      <c r="B140" s="28">
        <v>10013895</v>
      </c>
      <c r="C140" s="28" t="s">
        <v>170</v>
      </c>
      <c r="D140" s="29" t="s">
        <v>22</v>
      </c>
      <c r="E140" s="30" t="str">
        <f t="shared" si="7"/>
        <v>2014</v>
      </c>
      <c r="F140" s="30"/>
      <c r="G140" s="31" t="s">
        <v>24</v>
      </c>
      <c r="H140" s="32" t="s">
        <v>25</v>
      </c>
      <c r="I140" s="32">
        <f t="shared" ca="1" si="8"/>
        <v>3158</v>
      </c>
      <c r="J140" s="33">
        <v>344.7</v>
      </c>
      <c r="K140" s="34"/>
      <c r="L140" s="35"/>
      <c r="M140" s="36"/>
      <c r="N140" s="37">
        <v>0</v>
      </c>
      <c r="O140" s="37"/>
      <c r="P140" s="38">
        <f t="shared" si="9"/>
        <v>344.7</v>
      </c>
      <c r="Q140" s="38">
        <f t="shared" si="9"/>
        <v>0</v>
      </c>
      <c r="R140" s="39"/>
      <c r="S140" s="40" t="s">
        <v>30</v>
      </c>
    </row>
    <row r="141" spans="1:19" s="41" customFormat="1" ht="25.5" customHeight="1" x14ac:dyDescent="0.25">
      <c r="A141" s="27">
        <v>41988</v>
      </c>
      <c r="B141" s="28">
        <v>10014397</v>
      </c>
      <c r="C141" s="28" t="s">
        <v>171</v>
      </c>
      <c r="D141" s="29" t="s">
        <v>22</v>
      </c>
      <c r="E141" s="30" t="str">
        <f t="shared" si="7"/>
        <v>2014</v>
      </c>
      <c r="F141" s="30"/>
      <c r="G141" s="31" t="s">
        <v>24</v>
      </c>
      <c r="H141" s="32" t="s">
        <v>25</v>
      </c>
      <c r="I141" s="32">
        <f t="shared" ca="1" si="8"/>
        <v>3151</v>
      </c>
      <c r="J141" s="33">
        <v>50.38</v>
      </c>
      <c r="K141" s="34"/>
      <c r="L141" s="35"/>
      <c r="M141" s="36"/>
      <c r="N141" s="37">
        <v>0</v>
      </c>
      <c r="O141" s="37"/>
      <c r="P141" s="38">
        <f t="shared" si="9"/>
        <v>50.38</v>
      </c>
      <c r="Q141" s="38">
        <f t="shared" si="9"/>
        <v>0</v>
      </c>
      <c r="R141" s="39"/>
      <c r="S141" s="40" t="s">
        <v>30</v>
      </c>
    </row>
    <row r="142" spans="1:19" s="41" customFormat="1" ht="25.5" customHeight="1" x14ac:dyDescent="0.25">
      <c r="A142" s="27">
        <v>41989</v>
      </c>
      <c r="B142" s="28">
        <v>10014410</v>
      </c>
      <c r="C142" s="28" t="s">
        <v>166</v>
      </c>
      <c r="D142" s="29" t="s">
        <v>22</v>
      </c>
      <c r="E142" s="30" t="str">
        <f t="shared" si="7"/>
        <v>2014</v>
      </c>
      <c r="F142" s="30"/>
      <c r="G142" s="31" t="s">
        <v>24</v>
      </c>
      <c r="H142" s="32" t="s">
        <v>25</v>
      </c>
      <c r="I142" s="32">
        <f t="shared" ca="1" si="8"/>
        <v>3150</v>
      </c>
      <c r="J142" s="33">
        <v>29.65</v>
      </c>
      <c r="K142" s="34"/>
      <c r="L142" s="35"/>
      <c r="M142" s="36"/>
      <c r="N142" s="37">
        <v>0</v>
      </c>
      <c r="O142" s="37"/>
      <c r="P142" s="38">
        <f t="shared" si="9"/>
        <v>29.65</v>
      </c>
      <c r="Q142" s="38">
        <f t="shared" si="9"/>
        <v>0</v>
      </c>
      <c r="R142" s="39"/>
      <c r="S142" s="40" t="s">
        <v>30</v>
      </c>
    </row>
    <row r="143" spans="1:19" s="41" customFormat="1" ht="25.5" customHeight="1" x14ac:dyDescent="0.25">
      <c r="A143" s="27">
        <v>41989</v>
      </c>
      <c r="B143" s="28">
        <v>10014401</v>
      </c>
      <c r="C143" s="28" t="s">
        <v>171</v>
      </c>
      <c r="D143" s="29" t="s">
        <v>22</v>
      </c>
      <c r="E143" s="30" t="str">
        <f t="shared" si="7"/>
        <v>2014</v>
      </c>
      <c r="F143" s="30"/>
      <c r="G143" s="31" t="s">
        <v>24</v>
      </c>
      <c r="H143" s="32" t="s">
        <v>25</v>
      </c>
      <c r="I143" s="32">
        <f t="shared" ca="1" si="8"/>
        <v>3150</v>
      </c>
      <c r="J143" s="33">
        <v>16.87</v>
      </c>
      <c r="K143" s="34"/>
      <c r="L143" s="35"/>
      <c r="M143" s="36"/>
      <c r="N143" s="37">
        <v>0</v>
      </c>
      <c r="O143" s="37"/>
      <c r="P143" s="38">
        <f t="shared" si="9"/>
        <v>16.87</v>
      </c>
      <c r="Q143" s="38">
        <f t="shared" si="9"/>
        <v>0</v>
      </c>
      <c r="R143" s="39"/>
      <c r="S143" s="40" t="s">
        <v>30</v>
      </c>
    </row>
    <row r="144" spans="1:19" s="41" customFormat="1" ht="25.5" customHeight="1" x14ac:dyDescent="0.25">
      <c r="A144" s="27">
        <v>41996</v>
      </c>
      <c r="B144" s="28">
        <v>10014525</v>
      </c>
      <c r="C144" s="28" t="s">
        <v>172</v>
      </c>
      <c r="D144" s="29" t="s">
        <v>22</v>
      </c>
      <c r="E144" s="30" t="str">
        <f t="shared" si="7"/>
        <v>2014</v>
      </c>
      <c r="F144" s="30"/>
      <c r="G144" s="31" t="s">
        <v>24</v>
      </c>
      <c r="H144" s="32" t="s">
        <v>25</v>
      </c>
      <c r="I144" s="32">
        <f t="shared" ca="1" si="8"/>
        <v>3143</v>
      </c>
      <c r="J144" s="33">
        <v>198.1</v>
      </c>
      <c r="K144" s="34"/>
      <c r="L144" s="35"/>
      <c r="M144" s="36"/>
      <c r="N144" s="37">
        <v>0</v>
      </c>
      <c r="O144" s="37"/>
      <c r="P144" s="38">
        <f t="shared" si="9"/>
        <v>198.1</v>
      </c>
      <c r="Q144" s="38">
        <f t="shared" si="9"/>
        <v>0</v>
      </c>
      <c r="R144" s="39"/>
      <c r="S144" s="40" t="s">
        <v>30</v>
      </c>
    </row>
    <row r="145" spans="1:19" s="41" customFormat="1" ht="25.5" customHeight="1" x14ac:dyDescent="0.25">
      <c r="A145" s="27">
        <v>41999</v>
      </c>
      <c r="B145" s="28">
        <v>10014670</v>
      </c>
      <c r="C145" s="28" t="s">
        <v>169</v>
      </c>
      <c r="D145" s="29" t="s">
        <v>22</v>
      </c>
      <c r="E145" s="30" t="str">
        <f t="shared" si="7"/>
        <v>2014</v>
      </c>
      <c r="F145" s="30"/>
      <c r="G145" s="31" t="s">
        <v>24</v>
      </c>
      <c r="H145" s="32" t="s">
        <v>25</v>
      </c>
      <c r="I145" s="32">
        <f t="shared" ca="1" si="8"/>
        <v>3140</v>
      </c>
      <c r="J145" s="33">
        <v>957.12</v>
      </c>
      <c r="K145" s="34"/>
      <c r="L145" s="35"/>
      <c r="M145" s="36"/>
      <c r="N145" s="37">
        <v>0</v>
      </c>
      <c r="O145" s="37"/>
      <c r="P145" s="38">
        <f t="shared" si="9"/>
        <v>957.12</v>
      </c>
      <c r="Q145" s="38">
        <f t="shared" si="9"/>
        <v>0</v>
      </c>
      <c r="R145" s="39"/>
      <c r="S145" s="40" t="s">
        <v>30</v>
      </c>
    </row>
    <row r="146" spans="1:19" s="41" customFormat="1" ht="25.5" customHeight="1" x14ac:dyDescent="0.25">
      <c r="A146" s="27">
        <v>41999</v>
      </c>
      <c r="B146" s="28">
        <v>10014689</v>
      </c>
      <c r="C146" s="28" t="s">
        <v>64</v>
      </c>
      <c r="D146" s="29" t="s">
        <v>22</v>
      </c>
      <c r="E146" s="30" t="str">
        <f t="shared" si="7"/>
        <v>2014</v>
      </c>
      <c r="F146" s="30"/>
      <c r="G146" s="31" t="s">
        <v>24</v>
      </c>
      <c r="H146" s="32" t="s">
        <v>25</v>
      </c>
      <c r="I146" s="32">
        <f t="shared" ca="1" si="8"/>
        <v>3140</v>
      </c>
      <c r="J146" s="33">
        <v>30.66</v>
      </c>
      <c r="K146" s="34"/>
      <c r="L146" s="35"/>
      <c r="M146" s="36"/>
      <c r="N146" s="37">
        <v>0</v>
      </c>
      <c r="O146" s="37"/>
      <c r="P146" s="38">
        <f t="shared" si="9"/>
        <v>30.66</v>
      </c>
      <c r="Q146" s="38">
        <f t="shared" si="9"/>
        <v>0</v>
      </c>
      <c r="R146" s="39"/>
      <c r="S146" s="40" t="s">
        <v>26</v>
      </c>
    </row>
    <row r="147" spans="1:19" s="41" customFormat="1" ht="25.5" customHeight="1" x14ac:dyDescent="0.25">
      <c r="A147" s="27">
        <v>42003</v>
      </c>
      <c r="B147" s="28">
        <v>10014863</v>
      </c>
      <c r="C147" s="28" t="s">
        <v>64</v>
      </c>
      <c r="D147" s="29" t="s">
        <v>22</v>
      </c>
      <c r="E147" s="30" t="str">
        <f t="shared" si="7"/>
        <v>2014</v>
      </c>
      <c r="F147" s="30"/>
      <c r="G147" s="31" t="s">
        <v>24</v>
      </c>
      <c r="H147" s="32" t="s">
        <v>25</v>
      </c>
      <c r="I147" s="32">
        <f t="shared" ca="1" si="8"/>
        <v>3136</v>
      </c>
      <c r="J147" s="33">
        <v>174.93</v>
      </c>
      <c r="K147" s="34"/>
      <c r="L147" s="35"/>
      <c r="M147" s="36"/>
      <c r="N147" s="37">
        <v>0</v>
      </c>
      <c r="O147" s="37"/>
      <c r="P147" s="38">
        <f t="shared" si="9"/>
        <v>174.93</v>
      </c>
      <c r="Q147" s="38">
        <f t="shared" si="9"/>
        <v>0</v>
      </c>
      <c r="R147" s="39"/>
      <c r="S147" s="40" t="s">
        <v>26</v>
      </c>
    </row>
    <row r="148" spans="1:19" s="41" customFormat="1" ht="25.5" customHeight="1" x14ac:dyDescent="0.25">
      <c r="A148" s="27">
        <v>42006</v>
      </c>
      <c r="B148" s="28">
        <v>10014899</v>
      </c>
      <c r="C148" s="28" t="s">
        <v>169</v>
      </c>
      <c r="D148" s="29" t="s">
        <v>22</v>
      </c>
      <c r="E148" s="30" t="str">
        <f t="shared" si="7"/>
        <v>2015</v>
      </c>
      <c r="F148" s="30"/>
      <c r="G148" s="31" t="s">
        <v>24</v>
      </c>
      <c r="H148" s="32" t="s">
        <v>25</v>
      </c>
      <c r="I148" s="32">
        <f t="shared" ca="1" si="8"/>
        <v>3133</v>
      </c>
      <c r="J148" s="33">
        <v>142.69999999999999</v>
      </c>
      <c r="K148" s="34"/>
      <c r="L148" s="35"/>
      <c r="M148" s="36"/>
      <c r="N148" s="37">
        <v>0</v>
      </c>
      <c r="O148" s="37"/>
      <c r="P148" s="38">
        <f t="shared" si="9"/>
        <v>142.69999999999999</v>
      </c>
      <c r="Q148" s="38">
        <f t="shared" si="9"/>
        <v>0</v>
      </c>
      <c r="R148" s="39"/>
      <c r="S148" s="40" t="s">
        <v>30</v>
      </c>
    </row>
    <row r="149" spans="1:19" s="41" customFormat="1" ht="25.5" customHeight="1" x14ac:dyDescent="0.25">
      <c r="A149" s="27">
        <v>42017</v>
      </c>
      <c r="B149" s="28">
        <v>10015134</v>
      </c>
      <c r="C149" s="28" t="s">
        <v>173</v>
      </c>
      <c r="D149" s="29" t="s">
        <v>22</v>
      </c>
      <c r="E149" s="30" t="str">
        <f t="shared" si="7"/>
        <v>2015</v>
      </c>
      <c r="F149" s="30"/>
      <c r="G149" s="31" t="s">
        <v>24</v>
      </c>
      <c r="H149" s="32" t="s">
        <v>25</v>
      </c>
      <c r="I149" s="32">
        <f t="shared" ca="1" si="8"/>
        <v>3122</v>
      </c>
      <c r="J149" s="33">
        <v>422.85</v>
      </c>
      <c r="K149" s="34"/>
      <c r="L149" s="35"/>
      <c r="M149" s="36"/>
      <c r="N149" s="37">
        <v>0</v>
      </c>
      <c r="O149" s="37"/>
      <c r="P149" s="38">
        <f t="shared" si="9"/>
        <v>422.85</v>
      </c>
      <c r="Q149" s="38">
        <f t="shared" si="9"/>
        <v>0</v>
      </c>
      <c r="R149" s="39"/>
      <c r="S149" s="40" t="s">
        <v>30</v>
      </c>
    </row>
    <row r="150" spans="1:19" s="41" customFormat="1" ht="25.5" customHeight="1" x14ac:dyDescent="0.25">
      <c r="A150" s="27">
        <v>42018</v>
      </c>
      <c r="B150" s="28">
        <v>10015153</v>
      </c>
      <c r="C150" s="28" t="s">
        <v>174</v>
      </c>
      <c r="D150" s="29" t="s">
        <v>22</v>
      </c>
      <c r="E150" s="30" t="str">
        <f t="shared" si="7"/>
        <v>2015</v>
      </c>
      <c r="F150" s="30"/>
      <c r="G150" s="31" t="s">
        <v>24</v>
      </c>
      <c r="H150" s="32" t="s">
        <v>25</v>
      </c>
      <c r="I150" s="32">
        <f t="shared" ca="1" si="8"/>
        <v>3121</v>
      </c>
      <c r="J150" s="33">
        <v>457.73</v>
      </c>
      <c r="K150" s="34"/>
      <c r="L150" s="35"/>
      <c r="M150" s="36"/>
      <c r="N150" s="37">
        <v>0</v>
      </c>
      <c r="O150" s="37"/>
      <c r="P150" s="38">
        <f t="shared" si="9"/>
        <v>457.73</v>
      </c>
      <c r="Q150" s="38">
        <f t="shared" si="9"/>
        <v>0</v>
      </c>
      <c r="R150" s="39"/>
      <c r="S150" s="40" t="s">
        <v>30</v>
      </c>
    </row>
    <row r="151" spans="1:19" s="41" customFormat="1" ht="25.5" customHeight="1" x14ac:dyDescent="0.25">
      <c r="A151" s="27">
        <v>42030</v>
      </c>
      <c r="B151" s="28">
        <v>10015272</v>
      </c>
      <c r="C151" s="28" t="s">
        <v>166</v>
      </c>
      <c r="D151" s="29" t="s">
        <v>22</v>
      </c>
      <c r="E151" s="30" t="str">
        <f t="shared" si="7"/>
        <v>2015</v>
      </c>
      <c r="F151" s="30"/>
      <c r="G151" s="31" t="s">
        <v>24</v>
      </c>
      <c r="H151" s="32" t="s">
        <v>25</v>
      </c>
      <c r="I151" s="32">
        <f t="shared" ca="1" si="8"/>
        <v>3109</v>
      </c>
      <c r="J151" s="33">
        <v>390.59</v>
      </c>
      <c r="K151" s="34"/>
      <c r="L151" s="35"/>
      <c r="M151" s="36"/>
      <c r="N151" s="37">
        <v>0</v>
      </c>
      <c r="O151" s="37"/>
      <c r="P151" s="38">
        <f t="shared" si="9"/>
        <v>390.59</v>
      </c>
      <c r="Q151" s="38">
        <f t="shared" si="9"/>
        <v>0</v>
      </c>
      <c r="R151" s="39"/>
      <c r="S151" s="40" t="s">
        <v>30</v>
      </c>
    </row>
    <row r="152" spans="1:19" s="41" customFormat="1" ht="25.5" customHeight="1" x14ac:dyDescent="0.25">
      <c r="A152" s="27">
        <v>42040</v>
      </c>
      <c r="B152" s="28">
        <v>10016137</v>
      </c>
      <c r="C152" s="28" t="s">
        <v>64</v>
      </c>
      <c r="D152" s="29" t="s">
        <v>22</v>
      </c>
      <c r="E152" s="30" t="str">
        <f t="shared" si="7"/>
        <v>2015</v>
      </c>
      <c r="F152" s="30"/>
      <c r="G152" s="31" t="s">
        <v>24</v>
      </c>
      <c r="H152" s="32" t="s">
        <v>25</v>
      </c>
      <c r="I152" s="32">
        <f t="shared" ca="1" si="8"/>
        <v>3099</v>
      </c>
      <c r="J152" s="33">
        <v>76.540000000000006</v>
      </c>
      <c r="K152" s="34"/>
      <c r="L152" s="35"/>
      <c r="M152" s="36"/>
      <c r="N152" s="37">
        <v>0</v>
      </c>
      <c r="O152" s="37"/>
      <c r="P152" s="38">
        <f t="shared" si="9"/>
        <v>76.540000000000006</v>
      </c>
      <c r="Q152" s="38">
        <f t="shared" si="9"/>
        <v>0</v>
      </c>
      <c r="R152" s="39"/>
      <c r="S152" s="40" t="s">
        <v>26</v>
      </c>
    </row>
    <row r="153" spans="1:19" s="41" customFormat="1" ht="25.5" customHeight="1" x14ac:dyDescent="0.25">
      <c r="A153" s="27">
        <v>42042</v>
      </c>
      <c r="B153" s="28">
        <v>10016307</v>
      </c>
      <c r="C153" s="28" t="s">
        <v>175</v>
      </c>
      <c r="D153" s="29" t="s">
        <v>22</v>
      </c>
      <c r="E153" s="30" t="str">
        <f t="shared" si="7"/>
        <v>2015</v>
      </c>
      <c r="F153" s="30"/>
      <c r="G153" s="31" t="s">
        <v>24</v>
      </c>
      <c r="H153" s="32" t="s">
        <v>25</v>
      </c>
      <c r="I153" s="32">
        <f t="shared" ca="1" si="8"/>
        <v>3097</v>
      </c>
      <c r="J153" s="33">
        <v>451.06</v>
      </c>
      <c r="K153" s="34"/>
      <c r="L153" s="35"/>
      <c r="M153" s="36"/>
      <c r="N153" s="37">
        <v>0</v>
      </c>
      <c r="O153" s="37"/>
      <c r="P153" s="38">
        <f t="shared" si="9"/>
        <v>451.06</v>
      </c>
      <c r="Q153" s="38">
        <f t="shared" si="9"/>
        <v>0</v>
      </c>
      <c r="R153" s="39"/>
      <c r="S153" s="40" t="s">
        <v>26</v>
      </c>
    </row>
    <row r="154" spans="1:19" s="41" customFormat="1" ht="25.5" customHeight="1" x14ac:dyDescent="0.25">
      <c r="A154" s="27">
        <v>42046</v>
      </c>
      <c r="B154" s="28">
        <v>10016499</v>
      </c>
      <c r="C154" s="28" t="s">
        <v>176</v>
      </c>
      <c r="D154" s="29" t="s">
        <v>22</v>
      </c>
      <c r="E154" s="30" t="str">
        <f t="shared" si="7"/>
        <v>2015</v>
      </c>
      <c r="F154" s="30"/>
      <c r="G154" s="31" t="s">
        <v>24</v>
      </c>
      <c r="H154" s="32" t="s">
        <v>25</v>
      </c>
      <c r="I154" s="32">
        <f t="shared" ca="1" si="8"/>
        <v>3093</v>
      </c>
      <c r="J154" s="33">
        <v>35.979999999999997</v>
      </c>
      <c r="K154" s="34"/>
      <c r="L154" s="35"/>
      <c r="M154" s="36"/>
      <c r="N154" s="37">
        <v>0</v>
      </c>
      <c r="O154" s="37"/>
      <c r="P154" s="38">
        <f t="shared" si="9"/>
        <v>35.979999999999997</v>
      </c>
      <c r="Q154" s="38">
        <f t="shared" si="9"/>
        <v>0</v>
      </c>
      <c r="R154" s="39"/>
      <c r="S154" s="40" t="s">
        <v>26</v>
      </c>
    </row>
    <row r="155" spans="1:19" s="41" customFormat="1" ht="25.5" customHeight="1" x14ac:dyDescent="0.25">
      <c r="A155" s="27">
        <v>42049</v>
      </c>
      <c r="B155" s="28">
        <v>10016527</v>
      </c>
      <c r="C155" s="28" t="s">
        <v>177</v>
      </c>
      <c r="D155" s="29" t="s">
        <v>22</v>
      </c>
      <c r="E155" s="30" t="str">
        <f t="shared" si="7"/>
        <v>2015</v>
      </c>
      <c r="F155" s="30"/>
      <c r="G155" s="31" t="s">
        <v>24</v>
      </c>
      <c r="H155" s="32" t="s">
        <v>25</v>
      </c>
      <c r="I155" s="32">
        <f t="shared" ca="1" si="8"/>
        <v>3090</v>
      </c>
      <c r="J155" s="33">
        <v>25.129999999999995</v>
      </c>
      <c r="K155" s="34"/>
      <c r="L155" s="35"/>
      <c r="M155" s="36"/>
      <c r="N155" s="37">
        <v>0</v>
      </c>
      <c r="O155" s="37"/>
      <c r="P155" s="38">
        <f t="shared" si="9"/>
        <v>25.129999999999995</v>
      </c>
      <c r="Q155" s="38">
        <f t="shared" si="9"/>
        <v>0</v>
      </c>
      <c r="R155" s="39"/>
      <c r="S155" s="40" t="s">
        <v>26</v>
      </c>
    </row>
    <row r="156" spans="1:19" s="41" customFormat="1" ht="25.5" customHeight="1" x14ac:dyDescent="0.25">
      <c r="A156" s="27">
        <v>42049</v>
      </c>
      <c r="B156" s="28">
        <v>10016687</v>
      </c>
      <c r="C156" s="28" t="s">
        <v>176</v>
      </c>
      <c r="D156" s="29" t="s">
        <v>22</v>
      </c>
      <c r="E156" s="30" t="str">
        <f t="shared" si="7"/>
        <v>2015</v>
      </c>
      <c r="F156" s="30"/>
      <c r="G156" s="31" t="s">
        <v>24</v>
      </c>
      <c r="H156" s="32" t="s">
        <v>25</v>
      </c>
      <c r="I156" s="32">
        <f t="shared" ca="1" si="8"/>
        <v>3090</v>
      </c>
      <c r="J156" s="33">
        <v>21.86</v>
      </c>
      <c r="K156" s="34"/>
      <c r="L156" s="35"/>
      <c r="M156" s="36"/>
      <c r="N156" s="37">
        <v>0</v>
      </c>
      <c r="O156" s="37"/>
      <c r="P156" s="38">
        <f t="shared" si="9"/>
        <v>21.86</v>
      </c>
      <c r="Q156" s="38">
        <f t="shared" si="9"/>
        <v>0</v>
      </c>
      <c r="R156" s="39"/>
      <c r="S156" s="40" t="s">
        <v>26</v>
      </c>
    </row>
    <row r="157" spans="1:19" s="41" customFormat="1" ht="25.5" customHeight="1" x14ac:dyDescent="0.25">
      <c r="A157" s="27">
        <v>42054</v>
      </c>
      <c r="B157" s="28">
        <v>10016779</v>
      </c>
      <c r="C157" s="28" t="s">
        <v>178</v>
      </c>
      <c r="D157" s="29" t="s">
        <v>22</v>
      </c>
      <c r="E157" s="30" t="str">
        <f t="shared" si="7"/>
        <v>2015</v>
      </c>
      <c r="F157" s="30"/>
      <c r="G157" s="31" t="s">
        <v>24</v>
      </c>
      <c r="H157" s="32" t="s">
        <v>25</v>
      </c>
      <c r="I157" s="32">
        <f t="shared" ca="1" si="8"/>
        <v>3085</v>
      </c>
      <c r="J157" s="33">
        <v>797.15</v>
      </c>
      <c r="K157" s="34"/>
      <c r="L157" s="35"/>
      <c r="M157" s="36"/>
      <c r="N157" s="37">
        <v>0</v>
      </c>
      <c r="O157" s="37"/>
      <c r="P157" s="38">
        <f t="shared" si="9"/>
        <v>797.15</v>
      </c>
      <c r="Q157" s="38">
        <f t="shared" si="9"/>
        <v>0</v>
      </c>
      <c r="R157" s="39"/>
      <c r="S157" s="40" t="s">
        <v>30</v>
      </c>
    </row>
    <row r="158" spans="1:19" s="41" customFormat="1" ht="25.5" customHeight="1" x14ac:dyDescent="0.25">
      <c r="A158" s="27">
        <v>42058</v>
      </c>
      <c r="B158" s="28">
        <v>10017051</v>
      </c>
      <c r="C158" s="28" t="s">
        <v>179</v>
      </c>
      <c r="D158" s="29" t="s">
        <v>22</v>
      </c>
      <c r="E158" s="30" t="str">
        <f t="shared" si="7"/>
        <v>2015</v>
      </c>
      <c r="F158" s="30"/>
      <c r="G158" s="31" t="s">
        <v>24</v>
      </c>
      <c r="H158" s="32" t="s">
        <v>25</v>
      </c>
      <c r="I158" s="32">
        <f t="shared" ca="1" si="8"/>
        <v>3081</v>
      </c>
      <c r="J158" s="33">
        <v>402.14</v>
      </c>
      <c r="K158" s="34"/>
      <c r="L158" s="35"/>
      <c r="M158" s="36"/>
      <c r="N158" s="37">
        <v>0</v>
      </c>
      <c r="O158" s="37"/>
      <c r="P158" s="38">
        <f t="shared" si="9"/>
        <v>402.14</v>
      </c>
      <c r="Q158" s="38">
        <f t="shared" si="9"/>
        <v>0</v>
      </c>
      <c r="R158" s="39"/>
      <c r="S158" s="39" t="s">
        <v>180</v>
      </c>
    </row>
    <row r="159" spans="1:19" s="41" customFormat="1" ht="25.5" customHeight="1" x14ac:dyDescent="0.25">
      <c r="A159" s="27">
        <v>42061</v>
      </c>
      <c r="B159" s="28">
        <v>10017169</v>
      </c>
      <c r="C159" s="28" t="s">
        <v>181</v>
      </c>
      <c r="D159" s="29" t="s">
        <v>22</v>
      </c>
      <c r="E159" s="30" t="str">
        <f t="shared" si="7"/>
        <v>2015</v>
      </c>
      <c r="F159" s="30"/>
      <c r="G159" s="31" t="s">
        <v>24</v>
      </c>
      <c r="H159" s="32" t="s">
        <v>25</v>
      </c>
      <c r="I159" s="32">
        <f t="shared" ca="1" si="8"/>
        <v>3078</v>
      </c>
      <c r="J159" s="33">
        <v>598.52</v>
      </c>
      <c r="K159" s="34"/>
      <c r="L159" s="35"/>
      <c r="M159" s="36"/>
      <c r="N159" s="37">
        <v>0</v>
      </c>
      <c r="O159" s="37"/>
      <c r="P159" s="38">
        <f t="shared" si="9"/>
        <v>598.52</v>
      </c>
      <c r="Q159" s="38">
        <f t="shared" si="9"/>
        <v>0</v>
      </c>
      <c r="R159" s="39"/>
      <c r="S159" s="40" t="s">
        <v>30</v>
      </c>
    </row>
    <row r="160" spans="1:19" s="41" customFormat="1" ht="25.5" customHeight="1" x14ac:dyDescent="0.25">
      <c r="A160" s="27">
        <v>42068</v>
      </c>
      <c r="B160" s="28">
        <v>10017255</v>
      </c>
      <c r="C160" s="28" t="s">
        <v>182</v>
      </c>
      <c r="D160" s="29" t="s">
        <v>22</v>
      </c>
      <c r="E160" s="30" t="str">
        <f t="shared" si="7"/>
        <v>2015</v>
      </c>
      <c r="F160" s="30"/>
      <c r="G160" s="31" t="s">
        <v>24</v>
      </c>
      <c r="H160" s="32" t="s">
        <v>25</v>
      </c>
      <c r="I160" s="32">
        <f t="shared" ca="1" si="8"/>
        <v>3071</v>
      </c>
      <c r="J160" s="33">
        <v>59.45</v>
      </c>
      <c r="K160" s="34"/>
      <c r="L160" s="35"/>
      <c r="M160" s="36"/>
      <c r="N160" s="37">
        <v>0</v>
      </c>
      <c r="O160" s="37"/>
      <c r="P160" s="38">
        <f t="shared" si="9"/>
        <v>59.45</v>
      </c>
      <c r="Q160" s="38">
        <f t="shared" si="9"/>
        <v>0</v>
      </c>
      <c r="R160" s="39"/>
      <c r="S160" s="40" t="s">
        <v>30</v>
      </c>
    </row>
    <row r="161" spans="1:19" s="41" customFormat="1" ht="25.5" customHeight="1" x14ac:dyDescent="0.25">
      <c r="A161" s="27">
        <v>42069</v>
      </c>
      <c r="B161" s="28">
        <v>10017298</v>
      </c>
      <c r="C161" s="28" t="s">
        <v>183</v>
      </c>
      <c r="D161" s="29" t="s">
        <v>22</v>
      </c>
      <c r="E161" s="30" t="str">
        <f t="shared" si="7"/>
        <v>2015</v>
      </c>
      <c r="F161" s="30"/>
      <c r="G161" s="31" t="s">
        <v>24</v>
      </c>
      <c r="H161" s="32" t="s">
        <v>25</v>
      </c>
      <c r="I161" s="32">
        <f t="shared" ca="1" si="8"/>
        <v>3070</v>
      </c>
      <c r="J161" s="33">
        <v>89.3</v>
      </c>
      <c r="K161" s="34"/>
      <c r="L161" s="35"/>
      <c r="M161" s="36"/>
      <c r="N161" s="37">
        <v>0</v>
      </c>
      <c r="O161" s="37"/>
      <c r="P161" s="38">
        <f t="shared" si="9"/>
        <v>89.3</v>
      </c>
      <c r="Q161" s="38">
        <f t="shared" si="9"/>
        <v>0</v>
      </c>
      <c r="R161" s="39"/>
      <c r="S161" s="40" t="s">
        <v>30</v>
      </c>
    </row>
    <row r="162" spans="1:19" s="41" customFormat="1" ht="25.5" customHeight="1" x14ac:dyDescent="0.25">
      <c r="A162" s="27">
        <v>42069</v>
      </c>
      <c r="B162" s="28">
        <v>10017302</v>
      </c>
      <c r="C162" s="28" t="s">
        <v>183</v>
      </c>
      <c r="D162" s="29" t="s">
        <v>22</v>
      </c>
      <c r="E162" s="30" t="str">
        <f t="shared" si="7"/>
        <v>2015</v>
      </c>
      <c r="F162" s="30"/>
      <c r="G162" s="31" t="s">
        <v>24</v>
      </c>
      <c r="H162" s="32" t="s">
        <v>25</v>
      </c>
      <c r="I162" s="32">
        <f t="shared" ca="1" si="8"/>
        <v>3070</v>
      </c>
      <c r="J162" s="33">
        <v>38.85</v>
      </c>
      <c r="K162" s="34"/>
      <c r="L162" s="35"/>
      <c r="M162" s="36"/>
      <c r="N162" s="37">
        <v>0</v>
      </c>
      <c r="O162" s="37"/>
      <c r="P162" s="38">
        <f t="shared" si="9"/>
        <v>38.85</v>
      </c>
      <c r="Q162" s="38">
        <f t="shared" si="9"/>
        <v>0</v>
      </c>
      <c r="R162" s="39"/>
      <c r="S162" s="40" t="s">
        <v>30</v>
      </c>
    </row>
    <row r="163" spans="1:19" s="41" customFormat="1" ht="25.5" customHeight="1" x14ac:dyDescent="0.25">
      <c r="A163" s="27">
        <v>42070</v>
      </c>
      <c r="B163" s="28">
        <v>10017363</v>
      </c>
      <c r="C163" s="28" t="s">
        <v>183</v>
      </c>
      <c r="D163" s="29" t="s">
        <v>22</v>
      </c>
      <c r="E163" s="30" t="str">
        <f t="shared" si="7"/>
        <v>2015</v>
      </c>
      <c r="F163" s="30"/>
      <c r="G163" s="31" t="s">
        <v>24</v>
      </c>
      <c r="H163" s="32" t="s">
        <v>25</v>
      </c>
      <c r="I163" s="32">
        <f t="shared" ca="1" si="8"/>
        <v>3069</v>
      </c>
      <c r="J163" s="33">
        <v>233.7</v>
      </c>
      <c r="K163" s="34"/>
      <c r="L163" s="35"/>
      <c r="M163" s="36"/>
      <c r="N163" s="37">
        <v>0</v>
      </c>
      <c r="O163" s="37"/>
      <c r="P163" s="38">
        <f t="shared" si="9"/>
        <v>233.7</v>
      </c>
      <c r="Q163" s="38">
        <f t="shared" si="9"/>
        <v>0</v>
      </c>
      <c r="R163" s="39"/>
      <c r="S163" s="40" t="s">
        <v>30</v>
      </c>
    </row>
    <row r="164" spans="1:19" s="41" customFormat="1" ht="25.5" customHeight="1" x14ac:dyDescent="0.25">
      <c r="A164" s="27">
        <v>42072</v>
      </c>
      <c r="B164" s="28">
        <v>10017872</v>
      </c>
      <c r="C164" s="28" t="s">
        <v>175</v>
      </c>
      <c r="D164" s="29" t="s">
        <v>22</v>
      </c>
      <c r="E164" s="30" t="str">
        <f t="shared" si="7"/>
        <v>2015</v>
      </c>
      <c r="F164" s="30"/>
      <c r="G164" s="31" t="s">
        <v>24</v>
      </c>
      <c r="H164" s="32" t="s">
        <v>25</v>
      </c>
      <c r="I164" s="32">
        <f t="shared" ca="1" si="8"/>
        <v>3067</v>
      </c>
      <c r="J164" s="33">
        <v>30.99</v>
      </c>
      <c r="K164" s="34"/>
      <c r="L164" s="35"/>
      <c r="M164" s="36"/>
      <c r="N164" s="37">
        <v>0</v>
      </c>
      <c r="O164" s="37"/>
      <c r="P164" s="38">
        <f t="shared" si="9"/>
        <v>30.99</v>
      </c>
      <c r="Q164" s="38">
        <f t="shared" si="9"/>
        <v>0</v>
      </c>
      <c r="R164" s="39"/>
      <c r="S164" s="40" t="s">
        <v>26</v>
      </c>
    </row>
    <row r="165" spans="1:19" s="41" customFormat="1" ht="25.5" customHeight="1" x14ac:dyDescent="0.25">
      <c r="A165" s="27">
        <v>42074</v>
      </c>
      <c r="B165" s="28">
        <v>10018399</v>
      </c>
      <c r="C165" s="28" t="s">
        <v>175</v>
      </c>
      <c r="D165" s="29" t="s">
        <v>22</v>
      </c>
      <c r="E165" s="30" t="str">
        <f t="shared" si="7"/>
        <v>2015</v>
      </c>
      <c r="F165" s="30"/>
      <c r="G165" s="31" t="s">
        <v>24</v>
      </c>
      <c r="H165" s="32" t="s">
        <v>25</v>
      </c>
      <c r="I165" s="32">
        <f t="shared" ca="1" si="8"/>
        <v>3065</v>
      </c>
      <c r="J165" s="33">
        <v>883.95</v>
      </c>
      <c r="K165" s="34"/>
      <c r="L165" s="35"/>
      <c r="M165" s="36"/>
      <c r="N165" s="37">
        <v>0</v>
      </c>
      <c r="O165" s="37"/>
      <c r="P165" s="38">
        <f t="shared" si="9"/>
        <v>883.95</v>
      </c>
      <c r="Q165" s="38">
        <f t="shared" si="9"/>
        <v>0</v>
      </c>
      <c r="R165" s="39"/>
      <c r="S165" s="40" t="s">
        <v>26</v>
      </c>
    </row>
    <row r="166" spans="1:19" s="41" customFormat="1" ht="25.5" customHeight="1" x14ac:dyDescent="0.25">
      <c r="A166" s="27">
        <v>42075</v>
      </c>
      <c r="B166" s="28">
        <v>10019092</v>
      </c>
      <c r="C166" s="28" t="s">
        <v>49</v>
      </c>
      <c r="D166" s="29" t="s">
        <v>22</v>
      </c>
      <c r="E166" s="30" t="str">
        <f t="shared" si="7"/>
        <v>2015</v>
      </c>
      <c r="F166" s="30"/>
      <c r="G166" s="31" t="s">
        <v>24</v>
      </c>
      <c r="H166" s="32" t="s">
        <v>25</v>
      </c>
      <c r="I166" s="32">
        <f t="shared" ca="1" si="8"/>
        <v>3064</v>
      </c>
      <c r="J166" s="33">
        <v>573.17999999999995</v>
      </c>
      <c r="K166" s="34"/>
      <c r="L166" s="35"/>
      <c r="M166" s="36"/>
      <c r="N166" s="37">
        <v>0</v>
      </c>
      <c r="O166" s="37"/>
      <c r="P166" s="38">
        <f t="shared" si="9"/>
        <v>573.17999999999995</v>
      </c>
      <c r="Q166" s="38">
        <f t="shared" si="9"/>
        <v>0</v>
      </c>
      <c r="R166" s="39"/>
      <c r="S166" s="40" t="s">
        <v>30</v>
      </c>
    </row>
    <row r="167" spans="1:19" s="41" customFormat="1" ht="25.5" customHeight="1" x14ac:dyDescent="0.25">
      <c r="A167" s="27">
        <v>42076</v>
      </c>
      <c r="B167" s="28">
        <v>10019770</v>
      </c>
      <c r="C167" s="28" t="s">
        <v>179</v>
      </c>
      <c r="D167" s="29" t="s">
        <v>22</v>
      </c>
      <c r="E167" s="30" t="str">
        <f t="shared" si="7"/>
        <v>2015</v>
      </c>
      <c r="F167" s="30"/>
      <c r="G167" s="31" t="s">
        <v>24</v>
      </c>
      <c r="H167" s="32" t="s">
        <v>25</v>
      </c>
      <c r="I167" s="32">
        <f t="shared" ca="1" si="8"/>
        <v>3063</v>
      </c>
      <c r="J167" s="33">
        <v>299.26</v>
      </c>
      <c r="K167" s="34"/>
      <c r="L167" s="35"/>
      <c r="M167" s="36"/>
      <c r="N167" s="37">
        <v>0</v>
      </c>
      <c r="O167" s="37"/>
      <c r="P167" s="38">
        <f t="shared" si="9"/>
        <v>299.26</v>
      </c>
      <c r="Q167" s="38">
        <f t="shared" si="9"/>
        <v>0</v>
      </c>
      <c r="R167" s="39"/>
      <c r="S167" s="39" t="s">
        <v>180</v>
      </c>
    </row>
    <row r="168" spans="1:19" s="41" customFormat="1" ht="25.5" customHeight="1" x14ac:dyDescent="0.25">
      <c r="A168" s="27">
        <v>42080</v>
      </c>
      <c r="B168" s="28">
        <v>10021196</v>
      </c>
      <c r="C168" s="28" t="s">
        <v>175</v>
      </c>
      <c r="D168" s="29" t="s">
        <v>22</v>
      </c>
      <c r="E168" s="30" t="str">
        <f t="shared" si="7"/>
        <v>2015</v>
      </c>
      <c r="F168" s="30"/>
      <c r="G168" s="31" t="s">
        <v>24</v>
      </c>
      <c r="H168" s="32" t="s">
        <v>25</v>
      </c>
      <c r="I168" s="32">
        <f t="shared" ca="1" si="8"/>
        <v>3059</v>
      </c>
      <c r="J168" s="33">
        <v>9.25</v>
      </c>
      <c r="K168" s="34"/>
      <c r="L168" s="35"/>
      <c r="M168" s="36"/>
      <c r="N168" s="37">
        <v>0</v>
      </c>
      <c r="O168" s="37"/>
      <c r="P168" s="38">
        <f t="shared" si="9"/>
        <v>9.25</v>
      </c>
      <c r="Q168" s="38">
        <f t="shared" si="9"/>
        <v>0</v>
      </c>
      <c r="R168" s="39"/>
      <c r="S168" s="40" t="s">
        <v>26</v>
      </c>
    </row>
    <row r="169" spans="1:19" s="41" customFormat="1" ht="25.5" customHeight="1" x14ac:dyDescent="0.25">
      <c r="A169" s="27">
        <v>42081</v>
      </c>
      <c r="B169" s="28">
        <v>10021234</v>
      </c>
      <c r="C169" s="28" t="s">
        <v>181</v>
      </c>
      <c r="D169" s="29" t="s">
        <v>22</v>
      </c>
      <c r="E169" s="30" t="str">
        <f t="shared" si="7"/>
        <v>2015</v>
      </c>
      <c r="F169" s="30"/>
      <c r="G169" s="31" t="s">
        <v>24</v>
      </c>
      <c r="H169" s="32" t="s">
        <v>25</v>
      </c>
      <c r="I169" s="32">
        <f t="shared" ca="1" si="8"/>
        <v>3058</v>
      </c>
      <c r="J169" s="33">
        <v>73.260000000000005</v>
      </c>
      <c r="K169" s="34"/>
      <c r="L169" s="35"/>
      <c r="M169" s="36"/>
      <c r="N169" s="37">
        <v>0</v>
      </c>
      <c r="O169" s="37"/>
      <c r="P169" s="38">
        <f t="shared" si="9"/>
        <v>73.260000000000005</v>
      </c>
      <c r="Q169" s="38">
        <f t="shared" si="9"/>
        <v>0</v>
      </c>
      <c r="R169" s="39"/>
      <c r="S169" s="40" t="s">
        <v>30</v>
      </c>
    </row>
    <row r="170" spans="1:19" s="41" customFormat="1" ht="25.5" customHeight="1" x14ac:dyDescent="0.25">
      <c r="A170" s="27">
        <v>42084</v>
      </c>
      <c r="B170" s="28">
        <v>10022952</v>
      </c>
      <c r="C170" s="28" t="s">
        <v>181</v>
      </c>
      <c r="D170" s="29" t="s">
        <v>22</v>
      </c>
      <c r="E170" s="30" t="str">
        <f t="shared" si="7"/>
        <v>2015</v>
      </c>
      <c r="F170" s="30"/>
      <c r="G170" s="31" t="s">
        <v>24</v>
      </c>
      <c r="H170" s="32" t="s">
        <v>25</v>
      </c>
      <c r="I170" s="32">
        <f t="shared" ca="1" si="8"/>
        <v>3055</v>
      </c>
      <c r="J170" s="33">
        <v>288.83999999999997</v>
      </c>
      <c r="K170" s="34"/>
      <c r="L170" s="35"/>
      <c r="M170" s="36"/>
      <c r="N170" s="37">
        <v>0</v>
      </c>
      <c r="O170" s="37"/>
      <c r="P170" s="38">
        <f t="shared" si="9"/>
        <v>288.83999999999997</v>
      </c>
      <c r="Q170" s="38">
        <f t="shared" si="9"/>
        <v>0</v>
      </c>
      <c r="R170" s="39"/>
      <c r="S170" s="40" t="s">
        <v>30</v>
      </c>
    </row>
    <row r="171" spans="1:19" s="41" customFormat="1" ht="25.5" customHeight="1" x14ac:dyDescent="0.25">
      <c r="A171" s="27">
        <v>42093</v>
      </c>
      <c r="B171" s="28">
        <v>10023992</v>
      </c>
      <c r="C171" s="28" t="s">
        <v>168</v>
      </c>
      <c r="D171" s="29" t="s">
        <v>22</v>
      </c>
      <c r="E171" s="30" t="str">
        <f t="shared" si="7"/>
        <v>2015</v>
      </c>
      <c r="F171" s="30"/>
      <c r="G171" s="31" t="s">
        <v>24</v>
      </c>
      <c r="H171" s="32" t="s">
        <v>25</v>
      </c>
      <c r="I171" s="32">
        <f t="shared" ca="1" si="8"/>
        <v>3046</v>
      </c>
      <c r="J171" s="33">
        <v>1500.0000000000005</v>
      </c>
      <c r="K171" s="34"/>
      <c r="L171" s="35"/>
      <c r="M171" s="36"/>
      <c r="N171" s="37">
        <v>0</v>
      </c>
      <c r="O171" s="37"/>
      <c r="P171" s="38">
        <f t="shared" si="9"/>
        <v>1500.0000000000005</v>
      </c>
      <c r="Q171" s="38">
        <f t="shared" si="9"/>
        <v>0</v>
      </c>
      <c r="R171" s="39"/>
      <c r="S171" s="40" t="s">
        <v>30</v>
      </c>
    </row>
    <row r="172" spans="1:19" s="41" customFormat="1" ht="25.5" customHeight="1" x14ac:dyDescent="0.25">
      <c r="A172" s="27">
        <v>42094</v>
      </c>
      <c r="B172" s="28">
        <v>10024009</v>
      </c>
      <c r="C172" s="28" t="s">
        <v>181</v>
      </c>
      <c r="D172" s="29" t="s">
        <v>22</v>
      </c>
      <c r="E172" s="30" t="str">
        <f t="shared" si="7"/>
        <v>2015</v>
      </c>
      <c r="F172" s="30"/>
      <c r="G172" s="31" t="s">
        <v>24</v>
      </c>
      <c r="H172" s="32" t="s">
        <v>25</v>
      </c>
      <c r="I172" s="32">
        <f t="shared" ca="1" si="8"/>
        <v>3045</v>
      </c>
      <c r="J172" s="33">
        <v>558.24</v>
      </c>
      <c r="K172" s="34"/>
      <c r="L172" s="35"/>
      <c r="M172" s="36"/>
      <c r="N172" s="37">
        <v>0</v>
      </c>
      <c r="O172" s="37"/>
      <c r="P172" s="38">
        <f t="shared" si="9"/>
        <v>558.24</v>
      </c>
      <c r="Q172" s="38">
        <f t="shared" si="9"/>
        <v>0</v>
      </c>
      <c r="R172" s="39"/>
      <c r="S172" s="40" t="s">
        <v>30</v>
      </c>
    </row>
    <row r="173" spans="1:19" s="41" customFormat="1" ht="25.5" customHeight="1" x14ac:dyDescent="0.25">
      <c r="A173" s="27">
        <v>42096</v>
      </c>
      <c r="B173" s="28">
        <v>10024063</v>
      </c>
      <c r="C173" s="28" t="s">
        <v>177</v>
      </c>
      <c r="D173" s="29" t="s">
        <v>22</v>
      </c>
      <c r="E173" s="30" t="str">
        <f t="shared" si="7"/>
        <v>2015</v>
      </c>
      <c r="F173" s="30"/>
      <c r="G173" s="31" t="s">
        <v>24</v>
      </c>
      <c r="H173" s="32" t="s">
        <v>25</v>
      </c>
      <c r="I173" s="32">
        <f t="shared" ca="1" si="8"/>
        <v>3043</v>
      </c>
      <c r="J173" s="33">
        <v>193.82</v>
      </c>
      <c r="K173" s="34"/>
      <c r="L173" s="35"/>
      <c r="M173" s="36"/>
      <c r="N173" s="37">
        <v>0</v>
      </c>
      <c r="O173" s="37"/>
      <c r="P173" s="38">
        <f t="shared" si="9"/>
        <v>193.82</v>
      </c>
      <c r="Q173" s="38">
        <f t="shared" si="9"/>
        <v>0</v>
      </c>
      <c r="R173" s="39"/>
      <c r="S173" s="40" t="s">
        <v>26</v>
      </c>
    </row>
    <row r="174" spans="1:19" s="41" customFormat="1" ht="25.5" customHeight="1" x14ac:dyDescent="0.25">
      <c r="A174" s="27">
        <v>42096</v>
      </c>
      <c r="B174" s="28">
        <v>10024067</v>
      </c>
      <c r="C174" s="28" t="s">
        <v>184</v>
      </c>
      <c r="D174" s="29" t="s">
        <v>22</v>
      </c>
      <c r="E174" s="30" t="str">
        <f t="shared" si="7"/>
        <v>2015</v>
      </c>
      <c r="F174" s="30"/>
      <c r="G174" s="31" t="s">
        <v>24</v>
      </c>
      <c r="H174" s="32" t="s">
        <v>25</v>
      </c>
      <c r="I174" s="32">
        <f t="shared" ca="1" si="8"/>
        <v>3043</v>
      </c>
      <c r="J174" s="33">
        <v>29.28</v>
      </c>
      <c r="K174" s="34"/>
      <c r="L174" s="35"/>
      <c r="M174" s="36"/>
      <c r="N174" s="37">
        <v>0</v>
      </c>
      <c r="O174" s="37"/>
      <c r="P174" s="38">
        <f t="shared" si="9"/>
        <v>29.28</v>
      </c>
      <c r="Q174" s="38">
        <f t="shared" si="9"/>
        <v>0</v>
      </c>
      <c r="R174" s="39"/>
      <c r="S174" s="40" t="s">
        <v>30</v>
      </c>
    </row>
    <row r="175" spans="1:19" s="41" customFormat="1" ht="25.5" customHeight="1" x14ac:dyDescent="0.25">
      <c r="A175" s="27">
        <v>42102</v>
      </c>
      <c r="B175" s="28">
        <v>10024202</v>
      </c>
      <c r="C175" s="28" t="s">
        <v>181</v>
      </c>
      <c r="D175" s="29" t="s">
        <v>22</v>
      </c>
      <c r="E175" s="30" t="str">
        <f t="shared" si="7"/>
        <v>2015</v>
      </c>
      <c r="F175" s="30"/>
      <c r="G175" s="31" t="s">
        <v>24</v>
      </c>
      <c r="H175" s="32" t="s">
        <v>25</v>
      </c>
      <c r="I175" s="32">
        <f t="shared" ca="1" si="8"/>
        <v>3037</v>
      </c>
      <c r="J175" s="33">
        <v>302.24</v>
      </c>
      <c r="K175" s="34"/>
      <c r="L175" s="35"/>
      <c r="M175" s="36"/>
      <c r="N175" s="37">
        <v>0</v>
      </c>
      <c r="O175" s="37"/>
      <c r="P175" s="38">
        <f t="shared" si="9"/>
        <v>302.24</v>
      </c>
      <c r="Q175" s="38">
        <f t="shared" si="9"/>
        <v>0</v>
      </c>
      <c r="R175" s="39"/>
      <c r="S175" s="40" t="s">
        <v>30</v>
      </c>
    </row>
    <row r="176" spans="1:19" s="41" customFormat="1" ht="25.5" customHeight="1" x14ac:dyDescent="0.25">
      <c r="A176" s="27">
        <v>42104</v>
      </c>
      <c r="B176" s="28">
        <v>10024285</v>
      </c>
      <c r="C176" s="28" t="s">
        <v>179</v>
      </c>
      <c r="D176" s="29" t="s">
        <v>22</v>
      </c>
      <c r="E176" s="30" t="str">
        <f t="shared" si="7"/>
        <v>2015</v>
      </c>
      <c r="F176" s="30"/>
      <c r="G176" s="31" t="s">
        <v>24</v>
      </c>
      <c r="H176" s="32" t="s">
        <v>25</v>
      </c>
      <c r="I176" s="32">
        <f t="shared" ca="1" si="8"/>
        <v>3035</v>
      </c>
      <c r="J176" s="33">
        <v>568.03</v>
      </c>
      <c r="K176" s="34"/>
      <c r="L176" s="35"/>
      <c r="M176" s="36"/>
      <c r="N176" s="37">
        <v>0</v>
      </c>
      <c r="O176" s="37"/>
      <c r="P176" s="38">
        <f t="shared" si="9"/>
        <v>568.03</v>
      </c>
      <c r="Q176" s="38">
        <f t="shared" si="9"/>
        <v>0</v>
      </c>
      <c r="R176" s="39"/>
      <c r="S176" s="39" t="s">
        <v>180</v>
      </c>
    </row>
    <row r="177" spans="1:19" s="41" customFormat="1" ht="25.5" customHeight="1" x14ac:dyDescent="0.25">
      <c r="A177" s="27">
        <v>42117</v>
      </c>
      <c r="B177" s="28">
        <v>10024336</v>
      </c>
      <c r="C177" s="28" t="s">
        <v>176</v>
      </c>
      <c r="D177" s="29" t="s">
        <v>22</v>
      </c>
      <c r="E177" s="30" t="str">
        <f t="shared" si="7"/>
        <v>2015</v>
      </c>
      <c r="F177" s="30"/>
      <c r="G177" s="31" t="s">
        <v>24</v>
      </c>
      <c r="H177" s="32" t="s">
        <v>25</v>
      </c>
      <c r="I177" s="32">
        <f t="shared" ca="1" si="8"/>
        <v>3022</v>
      </c>
      <c r="J177" s="33">
        <v>58.36</v>
      </c>
      <c r="K177" s="34"/>
      <c r="L177" s="35"/>
      <c r="M177" s="36"/>
      <c r="N177" s="37">
        <v>0</v>
      </c>
      <c r="O177" s="37"/>
      <c r="P177" s="38">
        <f t="shared" si="9"/>
        <v>58.36</v>
      </c>
      <c r="Q177" s="38">
        <f t="shared" si="9"/>
        <v>0</v>
      </c>
      <c r="R177" s="39"/>
      <c r="S177" s="40" t="s">
        <v>26</v>
      </c>
    </row>
    <row r="178" spans="1:19" s="41" customFormat="1" ht="25.5" customHeight="1" x14ac:dyDescent="0.25">
      <c r="A178" s="27">
        <v>42119</v>
      </c>
      <c r="B178" s="28">
        <v>10024425</v>
      </c>
      <c r="C178" s="28" t="s">
        <v>185</v>
      </c>
      <c r="D178" s="29" t="s">
        <v>22</v>
      </c>
      <c r="E178" s="30" t="str">
        <f t="shared" si="7"/>
        <v>2015</v>
      </c>
      <c r="F178" s="30"/>
      <c r="G178" s="31" t="s">
        <v>24</v>
      </c>
      <c r="H178" s="32" t="s">
        <v>25</v>
      </c>
      <c r="I178" s="32">
        <f t="shared" ca="1" si="8"/>
        <v>3020</v>
      </c>
      <c r="J178" s="33">
        <v>15.06</v>
      </c>
      <c r="K178" s="34"/>
      <c r="L178" s="35"/>
      <c r="M178" s="36"/>
      <c r="N178" s="37">
        <v>0</v>
      </c>
      <c r="O178" s="37"/>
      <c r="P178" s="38">
        <f t="shared" si="9"/>
        <v>15.06</v>
      </c>
      <c r="Q178" s="38">
        <f t="shared" si="9"/>
        <v>0</v>
      </c>
      <c r="R178" s="39"/>
      <c r="S178" s="40" t="s">
        <v>30</v>
      </c>
    </row>
    <row r="179" spans="1:19" s="41" customFormat="1" ht="25.5" customHeight="1" x14ac:dyDescent="0.25">
      <c r="A179" s="27">
        <v>42123</v>
      </c>
      <c r="B179" s="28">
        <v>10024474</v>
      </c>
      <c r="C179" s="28" t="s">
        <v>169</v>
      </c>
      <c r="D179" s="29" t="s">
        <v>22</v>
      </c>
      <c r="E179" s="30" t="str">
        <f t="shared" si="7"/>
        <v>2015</v>
      </c>
      <c r="F179" s="30"/>
      <c r="G179" s="31" t="s">
        <v>24</v>
      </c>
      <c r="H179" s="32" t="s">
        <v>25</v>
      </c>
      <c r="I179" s="32">
        <f t="shared" ca="1" si="8"/>
        <v>3016</v>
      </c>
      <c r="J179" s="33">
        <v>148.15</v>
      </c>
      <c r="K179" s="34"/>
      <c r="L179" s="35"/>
      <c r="M179" s="36"/>
      <c r="N179" s="37">
        <v>0</v>
      </c>
      <c r="O179" s="37"/>
      <c r="P179" s="38">
        <f t="shared" si="9"/>
        <v>148.15</v>
      </c>
      <c r="Q179" s="38">
        <f t="shared" si="9"/>
        <v>0</v>
      </c>
      <c r="R179" s="39"/>
      <c r="S179" s="40" t="s">
        <v>30</v>
      </c>
    </row>
    <row r="180" spans="1:19" s="41" customFormat="1" ht="25.5" customHeight="1" x14ac:dyDescent="0.25">
      <c r="A180" s="27">
        <v>42123</v>
      </c>
      <c r="B180" s="28">
        <v>10024478</v>
      </c>
      <c r="C180" s="28" t="s">
        <v>169</v>
      </c>
      <c r="D180" s="29" t="s">
        <v>22</v>
      </c>
      <c r="E180" s="30" t="str">
        <f t="shared" si="7"/>
        <v>2015</v>
      </c>
      <c r="F180" s="30"/>
      <c r="G180" s="31" t="s">
        <v>24</v>
      </c>
      <c r="H180" s="32" t="s">
        <v>25</v>
      </c>
      <c r="I180" s="32">
        <f t="shared" ca="1" si="8"/>
        <v>3016</v>
      </c>
      <c r="J180" s="33">
        <v>43.72</v>
      </c>
      <c r="K180" s="34"/>
      <c r="L180" s="35"/>
      <c r="M180" s="36"/>
      <c r="N180" s="37">
        <v>0</v>
      </c>
      <c r="O180" s="37"/>
      <c r="P180" s="38">
        <f t="shared" si="9"/>
        <v>43.72</v>
      </c>
      <c r="Q180" s="38">
        <f t="shared" si="9"/>
        <v>0</v>
      </c>
      <c r="R180" s="39"/>
      <c r="S180" s="40" t="s">
        <v>30</v>
      </c>
    </row>
    <row r="181" spans="1:19" s="41" customFormat="1" ht="25.5" customHeight="1" x14ac:dyDescent="0.25">
      <c r="A181" s="27">
        <v>42123</v>
      </c>
      <c r="B181" s="28">
        <v>10024487</v>
      </c>
      <c r="C181" s="28" t="s">
        <v>179</v>
      </c>
      <c r="D181" s="29" t="s">
        <v>22</v>
      </c>
      <c r="E181" s="30" t="str">
        <f t="shared" si="7"/>
        <v>2015</v>
      </c>
      <c r="F181" s="30"/>
      <c r="G181" s="31" t="s">
        <v>24</v>
      </c>
      <c r="H181" s="32" t="s">
        <v>25</v>
      </c>
      <c r="I181" s="32">
        <f t="shared" ca="1" si="8"/>
        <v>3016</v>
      </c>
      <c r="J181" s="33">
        <v>237.08</v>
      </c>
      <c r="K181" s="34"/>
      <c r="L181" s="35"/>
      <c r="M181" s="36"/>
      <c r="N181" s="37">
        <v>0</v>
      </c>
      <c r="O181" s="37"/>
      <c r="P181" s="38">
        <f t="shared" si="9"/>
        <v>237.08</v>
      </c>
      <c r="Q181" s="38">
        <f t="shared" si="9"/>
        <v>0</v>
      </c>
      <c r="R181" s="39"/>
      <c r="S181" s="39" t="s">
        <v>180</v>
      </c>
    </row>
    <row r="182" spans="1:19" s="41" customFormat="1" ht="25.5" customHeight="1" x14ac:dyDescent="0.25">
      <c r="A182" s="27">
        <v>42138</v>
      </c>
      <c r="B182" s="28">
        <v>10024851</v>
      </c>
      <c r="C182" s="28" t="s">
        <v>186</v>
      </c>
      <c r="D182" s="29" t="s">
        <v>22</v>
      </c>
      <c r="E182" s="30" t="str">
        <f t="shared" si="7"/>
        <v>2015</v>
      </c>
      <c r="F182" s="30"/>
      <c r="G182" s="31" t="s">
        <v>24</v>
      </c>
      <c r="H182" s="32" t="s">
        <v>25</v>
      </c>
      <c r="I182" s="32">
        <f t="shared" ca="1" si="8"/>
        <v>3001</v>
      </c>
      <c r="J182" s="33">
        <v>299.26</v>
      </c>
      <c r="K182" s="34"/>
      <c r="L182" s="35"/>
      <c r="M182" s="36"/>
      <c r="N182" s="37">
        <v>0</v>
      </c>
      <c r="O182" s="37"/>
      <c r="P182" s="38">
        <f t="shared" si="9"/>
        <v>299.26</v>
      </c>
      <c r="Q182" s="38">
        <f t="shared" si="9"/>
        <v>0</v>
      </c>
      <c r="R182" s="39"/>
      <c r="S182" s="40" t="s">
        <v>30</v>
      </c>
    </row>
    <row r="183" spans="1:19" s="41" customFormat="1" ht="25.5" customHeight="1" x14ac:dyDescent="0.25">
      <c r="A183" s="27">
        <v>42138</v>
      </c>
      <c r="B183" s="28">
        <v>10024853</v>
      </c>
      <c r="C183" s="28" t="s">
        <v>187</v>
      </c>
      <c r="D183" s="29" t="s">
        <v>22</v>
      </c>
      <c r="E183" s="30" t="str">
        <f t="shared" si="7"/>
        <v>2015</v>
      </c>
      <c r="F183" s="30"/>
      <c r="G183" s="31" t="s">
        <v>24</v>
      </c>
      <c r="H183" s="32" t="s">
        <v>25</v>
      </c>
      <c r="I183" s="32">
        <f t="shared" ca="1" si="8"/>
        <v>3001</v>
      </c>
      <c r="J183" s="33">
        <v>2487.2399999999998</v>
      </c>
      <c r="K183" s="34"/>
      <c r="L183" s="35"/>
      <c r="M183" s="36"/>
      <c r="N183" s="37">
        <v>0</v>
      </c>
      <c r="O183" s="37"/>
      <c r="P183" s="38">
        <f t="shared" si="9"/>
        <v>2487.2399999999998</v>
      </c>
      <c r="Q183" s="38">
        <f t="shared" si="9"/>
        <v>0</v>
      </c>
      <c r="R183" s="39"/>
      <c r="S183" s="40" t="s">
        <v>30</v>
      </c>
    </row>
    <row r="184" spans="1:19" s="41" customFormat="1" ht="25.5" customHeight="1" x14ac:dyDescent="0.25">
      <c r="A184" s="27">
        <v>42138</v>
      </c>
      <c r="B184" s="28">
        <v>10024852</v>
      </c>
      <c r="C184" s="28" t="s">
        <v>178</v>
      </c>
      <c r="D184" s="29" t="s">
        <v>22</v>
      </c>
      <c r="E184" s="30" t="str">
        <f t="shared" si="7"/>
        <v>2015</v>
      </c>
      <c r="F184" s="30"/>
      <c r="G184" s="31" t="s">
        <v>24</v>
      </c>
      <c r="H184" s="32" t="s">
        <v>25</v>
      </c>
      <c r="I184" s="32">
        <f t="shared" ca="1" si="8"/>
        <v>3001</v>
      </c>
      <c r="J184" s="33">
        <v>113.68</v>
      </c>
      <c r="K184" s="34"/>
      <c r="L184" s="35"/>
      <c r="M184" s="36"/>
      <c r="N184" s="37">
        <v>0</v>
      </c>
      <c r="O184" s="37"/>
      <c r="P184" s="38">
        <f t="shared" si="9"/>
        <v>113.68</v>
      </c>
      <c r="Q184" s="38">
        <f t="shared" si="9"/>
        <v>0</v>
      </c>
      <c r="R184" s="39"/>
      <c r="S184" s="40" t="s">
        <v>30</v>
      </c>
    </row>
    <row r="185" spans="1:19" s="41" customFormat="1" ht="25.5" customHeight="1" x14ac:dyDescent="0.25">
      <c r="A185" s="27">
        <v>42139</v>
      </c>
      <c r="B185" s="28">
        <v>10024904</v>
      </c>
      <c r="C185" s="28" t="s">
        <v>188</v>
      </c>
      <c r="D185" s="29" t="s">
        <v>22</v>
      </c>
      <c r="E185" s="30" t="str">
        <f t="shared" si="7"/>
        <v>2015</v>
      </c>
      <c r="F185" s="30"/>
      <c r="G185" s="31" t="s">
        <v>24</v>
      </c>
      <c r="H185" s="32" t="s">
        <v>25</v>
      </c>
      <c r="I185" s="32">
        <f t="shared" ca="1" si="8"/>
        <v>3000</v>
      </c>
      <c r="J185" s="33">
        <v>180.52</v>
      </c>
      <c r="K185" s="34"/>
      <c r="L185" s="35"/>
      <c r="M185" s="36"/>
      <c r="N185" s="37">
        <v>0</v>
      </c>
      <c r="O185" s="37"/>
      <c r="P185" s="38">
        <f t="shared" si="9"/>
        <v>180.52</v>
      </c>
      <c r="Q185" s="38">
        <f t="shared" si="9"/>
        <v>0</v>
      </c>
      <c r="R185" s="39"/>
      <c r="S185" s="40" t="s">
        <v>30</v>
      </c>
    </row>
    <row r="186" spans="1:19" s="41" customFormat="1" ht="25.5" customHeight="1" x14ac:dyDescent="0.25">
      <c r="A186" s="27">
        <v>42140</v>
      </c>
      <c r="B186" s="28">
        <v>10024935</v>
      </c>
      <c r="C186" s="28" t="s">
        <v>176</v>
      </c>
      <c r="D186" s="29" t="s">
        <v>22</v>
      </c>
      <c r="E186" s="30" t="str">
        <f t="shared" si="7"/>
        <v>2015</v>
      </c>
      <c r="F186" s="30"/>
      <c r="G186" s="31" t="s">
        <v>24</v>
      </c>
      <c r="H186" s="32" t="s">
        <v>25</v>
      </c>
      <c r="I186" s="32">
        <f t="shared" ca="1" si="8"/>
        <v>2999</v>
      </c>
      <c r="J186" s="33">
        <v>58.36</v>
      </c>
      <c r="K186" s="34"/>
      <c r="L186" s="35"/>
      <c r="M186" s="36"/>
      <c r="N186" s="37">
        <v>0</v>
      </c>
      <c r="O186" s="37"/>
      <c r="P186" s="38">
        <f t="shared" si="9"/>
        <v>58.36</v>
      </c>
      <c r="Q186" s="38">
        <f t="shared" si="9"/>
        <v>0</v>
      </c>
      <c r="R186" s="39"/>
      <c r="S186" s="40" t="s">
        <v>26</v>
      </c>
    </row>
    <row r="187" spans="1:19" s="41" customFormat="1" ht="25.5" customHeight="1" x14ac:dyDescent="0.25">
      <c r="A187" s="27">
        <v>42142</v>
      </c>
      <c r="B187" s="28">
        <v>10024939</v>
      </c>
      <c r="C187" s="28" t="s">
        <v>189</v>
      </c>
      <c r="D187" s="29" t="s">
        <v>22</v>
      </c>
      <c r="E187" s="30" t="str">
        <f t="shared" si="7"/>
        <v>2015</v>
      </c>
      <c r="F187" s="30"/>
      <c r="G187" s="31" t="s">
        <v>24</v>
      </c>
      <c r="H187" s="32" t="s">
        <v>25</v>
      </c>
      <c r="I187" s="32">
        <f t="shared" ca="1" si="8"/>
        <v>2997</v>
      </c>
      <c r="J187" s="33">
        <v>646.74</v>
      </c>
      <c r="K187" s="34"/>
      <c r="L187" s="35"/>
      <c r="M187" s="36"/>
      <c r="N187" s="37">
        <v>0</v>
      </c>
      <c r="O187" s="37"/>
      <c r="P187" s="38">
        <f t="shared" si="9"/>
        <v>646.74</v>
      </c>
      <c r="Q187" s="38">
        <f t="shared" si="9"/>
        <v>0</v>
      </c>
      <c r="R187" s="39"/>
      <c r="S187" s="40" t="s">
        <v>30</v>
      </c>
    </row>
    <row r="188" spans="1:19" s="41" customFormat="1" ht="25.5" customHeight="1" x14ac:dyDescent="0.25">
      <c r="A188" s="27">
        <v>42144</v>
      </c>
      <c r="B188" s="28">
        <v>10024984</v>
      </c>
      <c r="C188" s="28" t="s">
        <v>190</v>
      </c>
      <c r="D188" s="29" t="s">
        <v>22</v>
      </c>
      <c r="E188" s="30" t="str">
        <f t="shared" si="7"/>
        <v>2015</v>
      </c>
      <c r="F188" s="30"/>
      <c r="G188" s="31" t="s">
        <v>24</v>
      </c>
      <c r="H188" s="32" t="s">
        <v>25</v>
      </c>
      <c r="I188" s="32">
        <f t="shared" ca="1" si="8"/>
        <v>2995</v>
      </c>
      <c r="J188" s="33">
        <v>44.399999999999991</v>
      </c>
      <c r="K188" s="34"/>
      <c r="L188" s="35"/>
      <c r="M188" s="36"/>
      <c r="N188" s="37">
        <v>0</v>
      </c>
      <c r="O188" s="37"/>
      <c r="P188" s="38">
        <f t="shared" si="9"/>
        <v>44.399999999999991</v>
      </c>
      <c r="Q188" s="38">
        <f t="shared" si="9"/>
        <v>0</v>
      </c>
      <c r="R188" s="39"/>
      <c r="S188" s="40" t="s">
        <v>26</v>
      </c>
    </row>
    <row r="189" spans="1:19" s="41" customFormat="1" ht="25.5" customHeight="1" x14ac:dyDescent="0.25">
      <c r="A189" s="27">
        <v>42146</v>
      </c>
      <c r="B189" s="28">
        <v>10025025</v>
      </c>
      <c r="C189" s="28" t="s">
        <v>177</v>
      </c>
      <c r="D189" s="29" t="s">
        <v>22</v>
      </c>
      <c r="E189" s="30" t="str">
        <f t="shared" si="7"/>
        <v>2015</v>
      </c>
      <c r="F189" s="30"/>
      <c r="G189" s="31" t="s">
        <v>24</v>
      </c>
      <c r="H189" s="32" t="s">
        <v>25</v>
      </c>
      <c r="I189" s="32">
        <f t="shared" ca="1" si="8"/>
        <v>2993</v>
      </c>
      <c r="J189" s="33">
        <v>166.3</v>
      </c>
      <c r="K189" s="34"/>
      <c r="L189" s="35"/>
      <c r="M189" s="36"/>
      <c r="N189" s="37">
        <v>0</v>
      </c>
      <c r="O189" s="37"/>
      <c r="P189" s="38">
        <f t="shared" si="9"/>
        <v>166.3</v>
      </c>
      <c r="Q189" s="38">
        <f t="shared" si="9"/>
        <v>0</v>
      </c>
      <c r="R189" s="39"/>
      <c r="S189" s="40" t="s">
        <v>26</v>
      </c>
    </row>
    <row r="190" spans="1:19" s="41" customFormat="1" ht="25.5" customHeight="1" x14ac:dyDescent="0.25">
      <c r="A190" s="27">
        <v>42146</v>
      </c>
      <c r="B190" s="28">
        <v>10025052</v>
      </c>
      <c r="C190" s="28" t="s">
        <v>181</v>
      </c>
      <c r="D190" s="29" t="s">
        <v>22</v>
      </c>
      <c r="E190" s="30" t="str">
        <f t="shared" si="7"/>
        <v>2015</v>
      </c>
      <c r="F190" s="30"/>
      <c r="G190" s="31" t="s">
        <v>24</v>
      </c>
      <c r="H190" s="32" t="s">
        <v>25</v>
      </c>
      <c r="I190" s="32">
        <f t="shared" ca="1" si="8"/>
        <v>2993</v>
      </c>
      <c r="J190" s="33">
        <v>113.95</v>
      </c>
      <c r="K190" s="34"/>
      <c r="L190" s="35"/>
      <c r="M190" s="36"/>
      <c r="N190" s="37">
        <v>0</v>
      </c>
      <c r="O190" s="37"/>
      <c r="P190" s="38">
        <f t="shared" si="9"/>
        <v>113.95</v>
      </c>
      <c r="Q190" s="38">
        <f t="shared" si="9"/>
        <v>0</v>
      </c>
      <c r="R190" s="39"/>
      <c r="S190" s="40" t="s">
        <v>30</v>
      </c>
    </row>
    <row r="191" spans="1:19" s="41" customFormat="1" ht="25.5" customHeight="1" x14ac:dyDescent="0.25">
      <c r="A191" s="27">
        <v>42146</v>
      </c>
      <c r="B191" s="28">
        <v>10025028</v>
      </c>
      <c r="C191" s="28" t="s">
        <v>178</v>
      </c>
      <c r="D191" s="29" t="s">
        <v>22</v>
      </c>
      <c r="E191" s="30" t="str">
        <f t="shared" si="7"/>
        <v>2015</v>
      </c>
      <c r="F191" s="30"/>
      <c r="G191" s="31" t="s">
        <v>24</v>
      </c>
      <c r="H191" s="32" t="s">
        <v>25</v>
      </c>
      <c r="I191" s="32">
        <f t="shared" ca="1" si="8"/>
        <v>2993</v>
      </c>
      <c r="J191" s="33">
        <v>646.74</v>
      </c>
      <c r="K191" s="34"/>
      <c r="L191" s="35"/>
      <c r="M191" s="36"/>
      <c r="N191" s="37">
        <v>0</v>
      </c>
      <c r="O191" s="37"/>
      <c r="P191" s="38">
        <f t="shared" si="9"/>
        <v>646.74</v>
      </c>
      <c r="Q191" s="38">
        <f t="shared" si="9"/>
        <v>0</v>
      </c>
      <c r="R191" s="39"/>
      <c r="S191" s="40" t="s">
        <v>30</v>
      </c>
    </row>
    <row r="192" spans="1:19" s="41" customFormat="1" ht="25.5" customHeight="1" x14ac:dyDescent="0.25">
      <c r="A192" s="27">
        <v>42147</v>
      </c>
      <c r="B192" s="28">
        <v>10025056</v>
      </c>
      <c r="C192" s="28" t="s">
        <v>176</v>
      </c>
      <c r="D192" s="29" t="s">
        <v>22</v>
      </c>
      <c r="E192" s="30" t="str">
        <f t="shared" si="7"/>
        <v>2015</v>
      </c>
      <c r="F192" s="30"/>
      <c r="G192" s="31" t="s">
        <v>24</v>
      </c>
      <c r="H192" s="32" t="s">
        <v>25</v>
      </c>
      <c r="I192" s="32">
        <f t="shared" ca="1" si="8"/>
        <v>2992</v>
      </c>
      <c r="J192" s="33">
        <v>1002.49</v>
      </c>
      <c r="K192" s="34"/>
      <c r="L192" s="35"/>
      <c r="M192" s="36"/>
      <c r="N192" s="37">
        <v>0</v>
      </c>
      <c r="O192" s="37"/>
      <c r="P192" s="38">
        <f t="shared" si="9"/>
        <v>1002.49</v>
      </c>
      <c r="Q192" s="38">
        <f t="shared" si="9"/>
        <v>0</v>
      </c>
      <c r="R192" s="39"/>
      <c r="S192" s="40" t="s">
        <v>26</v>
      </c>
    </row>
    <row r="193" spans="1:19" s="41" customFormat="1" ht="25.5" customHeight="1" x14ac:dyDescent="0.25">
      <c r="A193" s="27">
        <v>42149</v>
      </c>
      <c r="B193" s="28">
        <v>10025099</v>
      </c>
      <c r="C193" s="28" t="s">
        <v>177</v>
      </c>
      <c r="D193" s="29" t="s">
        <v>22</v>
      </c>
      <c r="E193" s="30" t="str">
        <f t="shared" si="7"/>
        <v>2015</v>
      </c>
      <c r="F193" s="30"/>
      <c r="G193" s="31" t="s">
        <v>24</v>
      </c>
      <c r="H193" s="32" t="s">
        <v>25</v>
      </c>
      <c r="I193" s="32">
        <f t="shared" ca="1" si="8"/>
        <v>2990</v>
      </c>
      <c r="J193" s="33">
        <v>193.15</v>
      </c>
      <c r="K193" s="34"/>
      <c r="L193" s="35"/>
      <c r="M193" s="36"/>
      <c r="N193" s="37">
        <v>0</v>
      </c>
      <c r="O193" s="37"/>
      <c r="P193" s="38">
        <f t="shared" si="9"/>
        <v>193.15</v>
      </c>
      <c r="Q193" s="38">
        <f t="shared" si="9"/>
        <v>0</v>
      </c>
      <c r="R193" s="39"/>
      <c r="S193" s="40" t="s">
        <v>26</v>
      </c>
    </row>
    <row r="194" spans="1:19" s="41" customFormat="1" ht="25.5" customHeight="1" x14ac:dyDescent="0.25">
      <c r="A194" s="27">
        <v>42156</v>
      </c>
      <c r="B194" s="28">
        <v>10025212</v>
      </c>
      <c r="C194" s="28" t="s">
        <v>167</v>
      </c>
      <c r="D194" s="29" t="s">
        <v>22</v>
      </c>
      <c r="E194" s="30" t="str">
        <f t="shared" si="7"/>
        <v>2015</v>
      </c>
      <c r="F194" s="30"/>
      <c r="G194" s="31" t="s">
        <v>24</v>
      </c>
      <c r="H194" s="32" t="s">
        <v>25</v>
      </c>
      <c r="I194" s="32">
        <f t="shared" ca="1" si="8"/>
        <v>2983</v>
      </c>
      <c r="J194" s="33">
        <v>1260.1600000000001</v>
      </c>
      <c r="K194" s="34"/>
      <c r="L194" s="35"/>
      <c r="M194" s="36"/>
      <c r="N194" s="37">
        <v>0</v>
      </c>
      <c r="O194" s="37"/>
      <c r="P194" s="38">
        <f t="shared" si="9"/>
        <v>1260.1600000000001</v>
      </c>
      <c r="Q194" s="38">
        <f t="shared" si="9"/>
        <v>0</v>
      </c>
      <c r="R194" s="39"/>
      <c r="S194" s="40" t="s">
        <v>26</v>
      </c>
    </row>
    <row r="195" spans="1:19" s="41" customFormat="1" ht="25.5" customHeight="1" x14ac:dyDescent="0.25">
      <c r="A195" s="27">
        <v>42157</v>
      </c>
      <c r="B195" s="28">
        <v>10026057</v>
      </c>
      <c r="C195" s="28" t="s">
        <v>191</v>
      </c>
      <c r="D195" s="29" t="s">
        <v>22</v>
      </c>
      <c r="E195" s="30" t="str">
        <f t="shared" si="7"/>
        <v>2015</v>
      </c>
      <c r="F195" s="30"/>
      <c r="G195" s="31" t="s">
        <v>24</v>
      </c>
      <c r="H195" s="32" t="s">
        <v>25</v>
      </c>
      <c r="I195" s="32">
        <f t="shared" ca="1" si="8"/>
        <v>2982</v>
      </c>
      <c r="J195" s="33">
        <v>602.25</v>
      </c>
      <c r="K195" s="34"/>
      <c r="L195" s="35"/>
      <c r="M195" s="36"/>
      <c r="N195" s="37">
        <v>0</v>
      </c>
      <c r="O195" s="37"/>
      <c r="P195" s="38">
        <f t="shared" si="9"/>
        <v>602.25</v>
      </c>
      <c r="Q195" s="38">
        <f t="shared" si="9"/>
        <v>0</v>
      </c>
      <c r="R195" s="39"/>
      <c r="S195" s="40" t="s">
        <v>30</v>
      </c>
    </row>
    <row r="196" spans="1:19" s="41" customFormat="1" ht="25.5" customHeight="1" x14ac:dyDescent="0.25">
      <c r="A196" s="27">
        <v>42157</v>
      </c>
      <c r="B196" s="28">
        <v>10026063</v>
      </c>
      <c r="C196" s="28" t="s">
        <v>42</v>
      </c>
      <c r="D196" s="29" t="s">
        <v>22</v>
      </c>
      <c r="E196" s="30" t="str">
        <f t="shared" si="7"/>
        <v>2015</v>
      </c>
      <c r="F196" s="30"/>
      <c r="G196" s="31" t="s">
        <v>24</v>
      </c>
      <c r="H196" s="32" t="s">
        <v>25</v>
      </c>
      <c r="I196" s="32">
        <f t="shared" ca="1" si="8"/>
        <v>2982</v>
      </c>
      <c r="J196" s="33">
        <v>666.09</v>
      </c>
      <c r="K196" s="34"/>
      <c r="L196" s="35"/>
      <c r="M196" s="36"/>
      <c r="N196" s="37">
        <v>0</v>
      </c>
      <c r="O196" s="37"/>
      <c r="P196" s="38">
        <f t="shared" si="9"/>
        <v>666.09</v>
      </c>
      <c r="Q196" s="38">
        <f t="shared" si="9"/>
        <v>0</v>
      </c>
      <c r="R196" s="39"/>
      <c r="S196" s="40" t="s">
        <v>26</v>
      </c>
    </row>
    <row r="197" spans="1:19" s="41" customFormat="1" ht="25.5" customHeight="1" x14ac:dyDescent="0.25">
      <c r="A197" s="27">
        <v>42158</v>
      </c>
      <c r="B197" s="28">
        <v>10026247</v>
      </c>
      <c r="C197" s="28" t="s">
        <v>169</v>
      </c>
      <c r="D197" s="29" t="s">
        <v>22</v>
      </c>
      <c r="E197" s="30" t="str">
        <f t="shared" ref="E197:E260" si="10">TEXT(A197,"yyy")</f>
        <v>2015</v>
      </c>
      <c r="F197" s="30"/>
      <c r="G197" s="31" t="s">
        <v>24</v>
      </c>
      <c r="H197" s="32" t="s">
        <v>25</v>
      </c>
      <c r="I197" s="32">
        <f t="shared" ca="1" si="8"/>
        <v>2981</v>
      </c>
      <c r="J197" s="33">
        <v>224.7</v>
      </c>
      <c r="K197" s="34"/>
      <c r="L197" s="35"/>
      <c r="M197" s="36"/>
      <c r="N197" s="37">
        <v>0</v>
      </c>
      <c r="O197" s="37"/>
      <c r="P197" s="38">
        <f t="shared" si="9"/>
        <v>224.7</v>
      </c>
      <c r="Q197" s="38">
        <f t="shared" si="9"/>
        <v>0</v>
      </c>
      <c r="R197" s="39"/>
      <c r="S197" s="40" t="s">
        <v>30</v>
      </c>
    </row>
    <row r="198" spans="1:19" s="41" customFormat="1" ht="25.5" customHeight="1" x14ac:dyDescent="0.25">
      <c r="A198" s="27">
        <v>42165</v>
      </c>
      <c r="B198" s="28">
        <v>10026383</v>
      </c>
      <c r="C198" s="28" t="s">
        <v>42</v>
      </c>
      <c r="D198" s="29" t="s">
        <v>22</v>
      </c>
      <c r="E198" s="30" t="str">
        <f t="shared" si="10"/>
        <v>2015</v>
      </c>
      <c r="F198" s="30"/>
      <c r="G198" s="31" t="s">
        <v>24</v>
      </c>
      <c r="H198" s="32" t="s">
        <v>25</v>
      </c>
      <c r="I198" s="32">
        <f t="shared" ref="I198:I248" ca="1" si="11">TODAY()-(A198+30)</f>
        <v>2974</v>
      </c>
      <c r="J198" s="33">
        <v>366</v>
      </c>
      <c r="K198" s="34"/>
      <c r="L198" s="35"/>
      <c r="M198" s="36"/>
      <c r="N198" s="37">
        <v>0</v>
      </c>
      <c r="O198" s="37"/>
      <c r="P198" s="38">
        <f t="shared" ref="P198:Q247" si="12">J198-N198</f>
        <v>366</v>
      </c>
      <c r="Q198" s="38">
        <f t="shared" si="12"/>
        <v>0</v>
      </c>
      <c r="R198" s="39"/>
      <c r="S198" s="40" t="s">
        <v>26</v>
      </c>
    </row>
    <row r="199" spans="1:19" s="41" customFormat="1" ht="25.5" customHeight="1" x14ac:dyDescent="0.25">
      <c r="A199" s="27">
        <v>42166</v>
      </c>
      <c r="B199" s="28">
        <v>10027063</v>
      </c>
      <c r="C199" s="28" t="s">
        <v>168</v>
      </c>
      <c r="D199" s="29" t="s">
        <v>22</v>
      </c>
      <c r="E199" s="30" t="str">
        <f t="shared" si="10"/>
        <v>2015</v>
      </c>
      <c r="F199" s="30"/>
      <c r="G199" s="31" t="s">
        <v>24</v>
      </c>
      <c r="H199" s="32" t="s">
        <v>25</v>
      </c>
      <c r="I199" s="32">
        <f t="shared" ca="1" si="11"/>
        <v>2973</v>
      </c>
      <c r="J199" s="33">
        <v>1317.95</v>
      </c>
      <c r="K199" s="34"/>
      <c r="L199" s="35"/>
      <c r="M199" s="36"/>
      <c r="N199" s="37">
        <v>0</v>
      </c>
      <c r="O199" s="37"/>
      <c r="P199" s="38">
        <f t="shared" si="12"/>
        <v>1317.95</v>
      </c>
      <c r="Q199" s="38">
        <f t="shared" si="12"/>
        <v>0</v>
      </c>
      <c r="R199" s="39"/>
      <c r="S199" s="40" t="s">
        <v>30</v>
      </c>
    </row>
    <row r="200" spans="1:19" s="41" customFormat="1" ht="25.5" customHeight="1" x14ac:dyDescent="0.25">
      <c r="A200" s="27">
        <v>42172</v>
      </c>
      <c r="B200" s="28">
        <v>10027427</v>
      </c>
      <c r="C200" s="28" t="s">
        <v>175</v>
      </c>
      <c r="D200" s="29" t="s">
        <v>22</v>
      </c>
      <c r="E200" s="30" t="str">
        <f t="shared" si="10"/>
        <v>2015</v>
      </c>
      <c r="F200" s="30"/>
      <c r="G200" s="31" t="s">
        <v>24</v>
      </c>
      <c r="H200" s="32" t="s">
        <v>25</v>
      </c>
      <c r="I200" s="32">
        <f t="shared" ca="1" si="11"/>
        <v>2967</v>
      </c>
      <c r="J200" s="33">
        <v>266.67000000000007</v>
      </c>
      <c r="K200" s="34"/>
      <c r="L200" s="35"/>
      <c r="M200" s="36"/>
      <c r="N200" s="37">
        <v>0</v>
      </c>
      <c r="O200" s="37"/>
      <c r="P200" s="38">
        <f t="shared" si="12"/>
        <v>266.67000000000007</v>
      </c>
      <c r="Q200" s="38">
        <f t="shared" si="12"/>
        <v>0</v>
      </c>
      <c r="R200" s="39"/>
      <c r="S200" s="40" t="s">
        <v>26</v>
      </c>
    </row>
    <row r="201" spans="1:19" s="41" customFormat="1" ht="25.5" customHeight="1" x14ac:dyDescent="0.25">
      <c r="A201" s="27">
        <v>42172</v>
      </c>
      <c r="B201" s="28">
        <v>10027424</v>
      </c>
      <c r="C201" s="28" t="s">
        <v>192</v>
      </c>
      <c r="D201" s="29" t="s">
        <v>22</v>
      </c>
      <c r="E201" s="30" t="str">
        <f t="shared" si="10"/>
        <v>2015</v>
      </c>
      <c r="F201" s="30"/>
      <c r="G201" s="31" t="s">
        <v>24</v>
      </c>
      <c r="H201" s="32" t="s">
        <v>25</v>
      </c>
      <c r="I201" s="32">
        <f t="shared" ca="1" si="11"/>
        <v>2967</v>
      </c>
      <c r="J201" s="33">
        <v>140.06</v>
      </c>
      <c r="K201" s="34"/>
      <c r="L201" s="35"/>
      <c r="M201" s="36"/>
      <c r="N201" s="37">
        <v>0</v>
      </c>
      <c r="O201" s="37"/>
      <c r="P201" s="38">
        <f t="shared" si="12"/>
        <v>140.06</v>
      </c>
      <c r="Q201" s="38">
        <f t="shared" si="12"/>
        <v>0</v>
      </c>
      <c r="R201" s="39"/>
      <c r="S201" s="40" t="s">
        <v>30</v>
      </c>
    </row>
    <row r="202" spans="1:19" s="41" customFormat="1" ht="25.5" customHeight="1" x14ac:dyDescent="0.25">
      <c r="A202" s="27">
        <v>42173</v>
      </c>
      <c r="B202" s="28">
        <v>10027449</v>
      </c>
      <c r="C202" s="28" t="s">
        <v>42</v>
      </c>
      <c r="D202" s="29" t="s">
        <v>22</v>
      </c>
      <c r="E202" s="30" t="str">
        <f t="shared" si="10"/>
        <v>2015</v>
      </c>
      <c r="F202" s="30"/>
      <c r="G202" s="31" t="s">
        <v>24</v>
      </c>
      <c r="H202" s="32" t="s">
        <v>25</v>
      </c>
      <c r="I202" s="32">
        <f t="shared" ca="1" si="11"/>
        <v>2966</v>
      </c>
      <c r="J202" s="33">
        <v>127.14</v>
      </c>
      <c r="K202" s="34"/>
      <c r="L202" s="35"/>
      <c r="M202" s="36"/>
      <c r="N202" s="37">
        <v>0</v>
      </c>
      <c r="O202" s="37"/>
      <c r="P202" s="38">
        <f t="shared" si="12"/>
        <v>127.14</v>
      </c>
      <c r="Q202" s="38">
        <f t="shared" si="12"/>
        <v>0</v>
      </c>
      <c r="R202" s="39"/>
      <c r="S202" s="40" t="s">
        <v>26</v>
      </c>
    </row>
    <row r="203" spans="1:19" s="41" customFormat="1" ht="25.5" customHeight="1" x14ac:dyDescent="0.25">
      <c r="A203" s="27">
        <v>42178</v>
      </c>
      <c r="B203" s="28">
        <v>10028617</v>
      </c>
      <c r="C203" s="28" t="s">
        <v>42</v>
      </c>
      <c r="D203" s="29" t="s">
        <v>22</v>
      </c>
      <c r="E203" s="30" t="str">
        <f t="shared" si="10"/>
        <v>2015</v>
      </c>
      <c r="F203" s="30"/>
      <c r="G203" s="31" t="s">
        <v>24</v>
      </c>
      <c r="H203" s="32" t="s">
        <v>25</v>
      </c>
      <c r="I203" s="32">
        <f t="shared" ca="1" si="11"/>
        <v>2961</v>
      </c>
      <c r="J203" s="33">
        <v>119.24</v>
      </c>
      <c r="K203" s="34"/>
      <c r="L203" s="35"/>
      <c r="M203" s="36"/>
      <c r="N203" s="37">
        <v>0</v>
      </c>
      <c r="O203" s="37"/>
      <c r="P203" s="38">
        <f t="shared" si="12"/>
        <v>119.24</v>
      </c>
      <c r="Q203" s="38">
        <f t="shared" si="12"/>
        <v>0</v>
      </c>
      <c r="R203" s="39"/>
      <c r="S203" s="40" t="s">
        <v>26</v>
      </c>
    </row>
    <row r="204" spans="1:19" s="41" customFormat="1" ht="25.5" customHeight="1" x14ac:dyDescent="0.25">
      <c r="A204" s="27">
        <v>42182</v>
      </c>
      <c r="B204" s="28">
        <v>10028722</v>
      </c>
      <c r="C204" s="28" t="s">
        <v>177</v>
      </c>
      <c r="D204" s="29" t="s">
        <v>22</v>
      </c>
      <c r="E204" s="30" t="str">
        <f t="shared" si="10"/>
        <v>2015</v>
      </c>
      <c r="F204" s="30"/>
      <c r="G204" s="31" t="s">
        <v>24</v>
      </c>
      <c r="H204" s="32" t="s">
        <v>25</v>
      </c>
      <c r="I204" s="32">
        <f t="shared" ca="1" si="11"/>
        <v>2957</v>
      </c>
      <c r="J204" s="33">
        <v>264.01</v>
      </c>
      <c r="K204" s="34"/>
      <c r="L204" s="35"/>
      <c r="M204" s="36"/>
      <c r="N204" s="37">
        <v>0</v>
      </c>
      <c r="O204" s="37"/>
      <c r="P204" s="38">
        <f t="shared" si="12"/>
        <v>264.01</v>
      </c>
      <c r="Q204" s="38">
        <f t="shared" si="12"/>
        <v>0</v>
      </c>
      <c r="R204" s="39"/>
      <c r="S204" s="40" t="s">
        <v>26</v>
      </c>
    </row>
    <row r="205" spans="1:19" s="41" customFormat="1" ht="25.5" customHeight="1" x14ac:dyDescent="0.25">
      <c r="A205" s="27">
        <v>42182</v>
      </c>
      <c r="B205" s="28">
        <v>10028720</v>
      </c>
      <c r="C205" s="28" t="s">
        <v>42</v>
      </c>
      <c r="D205" s="29" t="s">
        <v>22</v>
      </c>
      <c r="E205" s="30" t="str">
        <f t="shared" si="10"/>
        <v>2015</v>
      </c>
      <c r="F205" s="30"/>
      <c r="G205" s="31" t="s">
        <v>24</v>
      </c>
      <c r="H205" s="32" t="s">
        <v>25</v>
      </c>
      <c r="I205" s="32">
        <f t="shared" ca="1" si="11"/>
        <v>2957</v>
      </c>
      <c r="J205" s="33">
        <v>335.35</v>
      </c>
      <c r="K205" s="34"/>
      <c r="L205" s="35"/>
      <c r="M205" s="36"/>
      <c r="N205" s="37">
        <v>0</v>
      </c>
      <c r="O205" s="37"/>
      <c r="P205" s="38">
        <f t="shared" si="12"/>
        <v>335.35</v>
      </c>
      <c r="Q205" s="38">
        <f t="shared" si="12"/>
        <v>0</v>
      </c>
      <c r="R205" s="39"/>
      <c r="S205" s="40" t="s">
        <v>26</v>
      </c>
    </row>
    <row r="206" spans="1:19" s="41" customFormat="1" ht="25.5" customHeight="1" x14ac:dyDescent="0.25">
      <c r="A206" s="27">
        <v>42184</v>
      </c>
      <c r="B206" s="28">
        <v>10028741</v>
      </c>
      <c r="C206" s="28" t="s">
        <v>42</v>
      </c>
      <c r="D206" s="29" t="s">
        <v>22</v>
      </c>
      <c r="E206" s="30" t="str">
        <f t="shared" si="10"/>
        <v>2015</v>
      </c>
      <c r="F206" s="30"/>
      <c r="G206" s="31" t="s">
        <v>24</v>
      </c>
      <c r="H206" s="32" t="s">
        <v>25</v>
      </c>
      <c r="I206" s="32">
        <f t="shared" ca="1" si="11"/>
        <v>2955</v>
      </c>
      <c r="J206" s="33">
        <v>17.86</v>
      </c>
      <c r="K206" s="34"/>
      <c r="L206" s="35"/>
      <c r="M206" s="36"/>
      <c r="N206" s="37">
        <v>0</v>
      </c>
      <c r="O206" s="37"/>
      <c r="P206" s="38">
        <f t="shared" si="12"/>
        <v>17.86</v>
      </c>
      <c r="Q206" s="38">
        <f t="shared" si="12"/>
        <v>0</v>
      </c>
      <c r="R206" s="39"/>
      <c r="S206" s="40" t="s">
        <v>26</v>
      </c>
    </row>
    <row r="207" spans="1:19" s="41" customFormat="1" ht="25.5" customHeight="1" x14ac:dyDescent="0.25">
      <c r="A207" s="27">
        <v>42186</v>
      </c>
      <c r="B207" s="28">
        <v>10028837</v>
      </c>
      <c r="C207" s="28" t="s">
        <v>175</v>
      </c>
      <c r="D207" s="29" t="s">
        <v>22</v>
      </c>
      <c r="E207" s="30" t="str">
        <f t="shared" si="10"/>
        <v>2015</v>
      </c>
      <c r="F207" s="30"/>
      <c r="G207" s="31" t="s">
        <v>24</v>
      </c>
      <c r="H207" s="32" t="s">
        <v>25</v>
      </c>
      <c r="I207" s="32">
        <f t="shared" ca="1" si="11"/>
        <v>2953</v>
      </c>
      <c r="J207" s="33">
        <v>149.63</v>
      </c>
      <c r="K207" s="34"/>
      <c r="L207" s="35"/>
      <c r="M207" s="36"/>
      <c r="N207" s="37">
        <v>0</v>
      </c>
      <c r="O207" s="37"/>
      <c r="P207" s="38">
        <f t="shared" si="12"/>
        <v>149.63</v>
      </c>
      <c r="Q207" s="38">
        <f t="shared" si="12"/>
        <v>0</v>
      </c>
      <c r="R207" s="39"/>
      <c r="S207" s="40" t="s">
        <v>26</v>
      </c>
    </row>
    <row r="208" spans="1:19" s="41" customFormat="1" ht="25.5" customHeight="1" x14ac:dyDescent="0.25">
      <c r="A208" s="27">
        <v>42186</v>
      </c>
      <c r="B208" s="28">
        <v>10028838</v>
      </c>
      <c r="C208" s="28" t="s">
        <v>175</v>
      </c>
      <c r="D208" s="29" t="s">
        <v>22</v>
      </c>
      <c r="E208" s="30" t="str">
        <f t="shared" si="10"/>
        <v>2015</v>
      </c>
      <c r="F208" s="30"/>
      <c r="G208" s="31" t="s">
        <v>24</v>
      </c>
      <c r="H208" s="32" t="s">
        <v>25</v>
      </c>
      <c r="I208" s="32">
        <f t="shared" ca="1" si="11"/>
        <v>2953</v>
      </c>
      <c r="J208" s="33">
        <v>170.57</v>
      </c>
      <c r="K208" s="34"/>
      <c r="L208" s="35"/>
      <c r="M208" s="36"/>
      <c r="N208" s="37">
        <v>0</v>
      </c>
      <c r="O208" s="37"/>
      <c r="P208" s="38">
        <f t="shared" si="12"/>
        <v>170.57</v>
      </c>
      <c r="Q208" s="38">
        <f t="shared" si="12"/>
        <v>0</v>
      </c>
      <c r="R208" s="39"/>
      <c r="S208" s="40" t="s">
        <v>26</v>
      </c>
    </row>
    <row r="209" spans="1:19" s="41" customFormat="1" ht="25.5" customHeight="1" x14ac:dyDescent="0.25">
      <c r="A209" s="27">
        <v>42188</v>
      </c>
      <c r="B209" s="28">
        <v>10028849</v>
      </c>
      <c r="C209" s="28" t="s">
        <v>42</v>
      </c>
      <c r="D209" s="29" t="s">
        <v>22</v>
      </c>
      <c r="E209" s="30" t="str">
        <f t="shared" si="10"/>
        <v>2015</v>
      </c>
      <c r="F209" s="30"/>
      <c r="G209" s="31" t="s">
        <v>24</v>
      </c>
      <c r="H209" s="32" t="s">
        <v>25</v>
      </c>
      <c r="I209" s="32">
        <f t="shared" ca="1" si="11"/>
        <v>2951</v>
      </c>
      <c r="J209" s="33">
        <v>108.83</v>
      </c>
      <c r="K209" s="34"/>
      <c r="L209" s="35"/>
      <c r="M209" s="36"/>
      <c r="N209" s="37">
        <v>0</v>
      </c>
      <c r="O209" s="37"/>
      <c r="P209" s="38">
        <f t="shared" si="12"/>
        <v>108.83</v>
      </c>
      <c r="Q209" s="38">
        <f t="shared" si="12"/>
        <v>0</v>
      </c>
      <c r="R209" s="39"/>
      <c r="S209" s="40" t="s">
        <v>26</v>
      </c>
    </row>
    <row r="210" spans="1:19" s="41" customFormat="1" ht="25.5" customHeight="1" x14ac:dyDescent="0.25">
      <c r="A210" s="27">
        <v>42188</v>
      </c>
      <c r="B210" s="28">
        <v>10028893</v>
      </c>
      <c r="C210" s="28" t="s">
        <v>42</v>
      </c>
      <c r="D210" s="29" t="s">
        <v>22</v>
      </c>
      <c r="E210" s="30" t="str">
        <f t="shared" si="10"/>
        <v>2015</v>
      </c>
      <c r="F210" s="30"/>
      <c r="G210" s="31" t="s">
        <v>24</v>
      </c>
      <c r="H210" s="32" t="s">
        <v>25</v>
      </c>
      <c r="I210" s="32">
        <f t="shared" ca="1" si="11"/>
        <v>2951</v>
      </c>
      <c r="J210" s="33">
        <v>33.6</v>
      </c>
      <c r="K210" s="34"/>
      <c r="L210" s="35"/>
      <c r="M210" s="36"/>
      <c r="N210" s="37">
        <v>0</v>
      </c>
      <c r="O210" s="37"/>
      <c r="P210" s="38">
        <f t="shared" si="12"/>
        <v>33.6</v>
      </c>
      <c r="Q210" s="38">
        <f t="shared" si="12"/>
        <v>0</v>
      </c>
      <c r="R210" s="39"/>
      <c r="S210" s="40" t="s">
        <v>26</v>
      </c>
    </row>
    <row r="211" spans="1:19" s="41" customFormat="1" ht="25.5" customHeight="1" x14ac:dyDescent="0.25">
      <c r="A211" s="27">
        <v>42191</v>
      </c>
      <c r="B211" s="28">
        <v>10028907</v>
      </c>
      <c r="C211" s="28" t="s">
        <v>42</v>
      </c>
      <c r="D211" s="29" t="s">
        <v>22</v>
      </c>
      <c r="E211" s="30" t="str">
        <f t="shared" si="10"/>
        <v>2015</v>
      </c>
      <c r="F211" s="30"/>
      <c r="G211" s="31" t="s">
        <v>24</v>
      </c>
      <c r="H211" s="32" t="s">
        <v>25</v>
      </c>
      <c r="I211" s="32">
        <f t="shared" ca="1" si="11"/>
        <v>2948</v>
      </c>
      <c r="J211" s="33">
        <v>136.74</v>
      </c>
      <c r="K211" s="34"/>
      <c r="L211" s="35"/>
      <c r="M211" s="36"/>
      <c r="N211" s="37">
        <v>0</v>
      </c>
      <c r="O211" s="37"/>
      <c r="P211" s="38">
        <f t="shared" si="12"/>
        <v>136.74</v>
      </c>
      <c r="Q211" s="38">
        <f t="shared" si="12"/>
        <v>0</v>
      </c>
      <c r="R211" s="39"/>
      <c r="S211" s="40" t="s">
        <v>26</v>
      </c>
    </row>
    <row r="212" spans="1:19" s="41" customFormat="1" ht="25.5" customHeight="1" x14ac:dyDescent="0.25">
      <c r="A212" s="27">
        <v>42194</v>
      </c>
      <c r="B212" s="28">
        <v>10028951</v>
      </c>
      <c r="C212" s="28" t="s">
        <v>175</v>
      </c>
      <c r="D212" s="29" t="s">
        <v>22</v>
      </c>
      <c r="E212" s="30" t="str">
        <f t="shared" si="10"/>
        <v>2015</v>
      </c>
      <c r="F212" s="30"/>
      <c r="G212" s="31" t="s">
        <v>24</v>
      </c>
      <c r="H212" s="32" t="s">
        <v>25</v>
      </c>
      <c r="I212" s="32">
        <f t="shared" ca="1" si="11"/>
        <v>2945</v>
      </c>
      <c r="J212" s="33">
        <v>256.27999999999997</v>
      </c>
      <c r="K212" s="34"/>
      <c r="L212" s="35"/>
      <c r="M212" s="36"/>
      <c r="N212" s="37">
        <v>0</v>
      </c>
      <c r="O212" s="37"/>
      <c r="P212" s="38">
        <f t="shared" si="12"/>
        <v>256.27999999999997</v>
      </c>
      <c r="Q212" s="38">
        <f t="shared" si="12"/>
        <v>0</v>
      </c>
      <c r="R212" s="39"/>
      <c r="S212" s="40" t="s">
        <v>26</v>
      </c>
    </row>
    <row r="213" spans="1:19" s="41" customFormat="1" ht="25.5" customHeight="1" x14ac:dyDescent="0.25">
      <c r="A213" s="27">
        <v>42199</v>
      </c>
      <c r="B213" s="28">
        <v>10029216</v>
      </c>
      <c r="C213" s="28" t="s">
        <v>42</v>
      </c>
      <c r="D213" s="29" t="s">
        <v>22</v>
      </c>
      <c r="E213" s="30" t="str">
        <f t="shared" si="10"/>
        <v>2015</v>
      </c>
      <c r="F213" s="30"/>
      <c r="G213" s="31" t="s">
        <v>24</v>
      </c>
      <c r="H213" s="32" t="s">
        <v>25</v>
      </c>
      <c r="I213" s="32">
        <f t="shared" ca="1" si="11"/>
        <v>2940</v>
      </c>
      <c r="J213" s="33">
        <v>156.05000000000001</v>
      </c>
      <c r="K213" s="34"/>
      <c r="L213" s="35"/>
      <c r="M213" s="36"/>
      <c r="N213" s="37">
        <v>0</v>
      </c>
      <c r="O213" s="37"/>
      <c r="P213" s="38">
        <f t="shared" si="12"/>
        <v>156.05000000000001</v>
      </c>
      <c r="Q213" s="38">
        <f t="shared" si="12"/>
        <v>0</v>
      </c>
      <c r="R213" s="39"/>
      <c r="S213" s="40" t="s">
        <v>26</v>
      </c>
    </row>
    <row r="214" spans="1:19" s="41" customFormat="1" ht="25.5" customHeight="1" x14ac:dyDescent="0.25">
      <c r="A214" s="27">
        <v>42200</v>
      </c>
      <c r="B214" s="28">
        <v>10029218</v>
      </c>
      <c r="C214" s="28" t="s">
        <v>42</v>
      </c>
      <c r="D214" s="29" t="s">
        <v>22</v>
      </c>
      <c r="E214" s="30" t="str">
        <f t="shared" si="10"/>
        <v>2015</v>
      </c>
      <c r="F214" s="30"/>
      <c r="G214" s="31" t="s">
        <v>24</v>
      </c>
      <c r="H214" s="32" t="s">
        <v>25</v>
      </c>
      <c r="I214" s="32">
        <f t="shared" ca="1" si="11"/>
        <v>2939</v>
      </c>
      <c r="J214" s="33">
        <v>14.62</v>
      </c>
      <c r="K214" s="34"/>
      <c r="L214" s="35"/>
      <c r="M214" s="36"/>
      <c r="N214" s="37">
        <v>0</v>
      </c>
      <c r="O214" s="37"/>
      <c r="P214" s="38">
        <f t="shared" si="12"/>
        <v>14.62</v>
      </c>
      <c r="Q214" s="38">
        <f t="shared" si="12"/>
        <v>0</v>
      </c>
      <c r="R214" s="39"/>
      <c r="S214" s="40" t="s">
        <v>26</v>
      </c>
    </row>
    <row r="215" spans="1:19" s="41" customFormat="1" ht="25.5" customHeight="1" x14ac:dyDescent="0.25">
      <c r="A215" s="27">
        <v>42200</v>
      </c>
      <c r="B215" s="28">
        <v>10029220</v>
      </c>
      <c r="C215" s="28" t="s">
        <v>175</v>
      </c>
      <c r="D215" s="29" t="s">
        <v>22</v>
      </c>
      <c r="E215" s="30" t="str">
        <f t="shared" si="10"/>
        <v>2015</v>
      </c>
      <c r="F215" s="30"/>
      <c r="G215" s="31" t="s">
        <v>24</v>
      </c>
      <c r="H215" s="32" t="s">
        <v>25</v>
      </c>
      <c r="I215" s="32">
        <f t="shared" ca="1" si="11"/>
        <v>2939</v>
      </c>
      <c r="J215" s="33">
        <v>1794.9</v>
      </c>
      <c r="K215" s="34"/>
      <c r="L215" s="35"/>
      <c r="M215" s="36"/>
      <c r="N215" s="37">
        <v>0</v>
      </c>
      <c r="O215" s="37"/>
      <c r="P215" s="38">
        <f t="shared" si="12"/>
        <v>1794.9</v>
      </c>
      <c r="Q215" s="38">
        <f t="shared" si="12"/>
        <v>0</v>
      </c>
      <c r="R215" s="39"/>
      <c r="S215" s="40" t="s">
        <v>26</v>
      </c>
    </row>
    <row r="216" spans="1:19" s="41" customFormat="1" ht="25.5" customHeight="1" x14ac:dyDescent="0.25">
      <c r="A216" s="27">
        <v>42201</v>
      </c>
      <c r="B216" s="28">
        <v>10029256</v>
      </c>
      <c r="C216" s="28" t="s">
        <v>42</v>
      </c>
      <c r="D216" s="29" t="s">
        <v>22</v>
      </c>
      <c r="E216" s="30" t="str">
        <f t="shared" si="10"/>
        <v>2015</v>
      </c>
      <c r="F216" s="30"/>
      <c r="G216" s="31" t="s">
        <v>24</v>
      </c>
      <c r="H216" s="32" t="s">
        <v>25</v>
      </c>
      <c r="I216" s="32">
        <f t="shared" ca="1" si="11"/>
        <v>2938</v>
      </c>
      <c r="J216" s="33">
        <v>810.39</v>
      </c>
      <c r="K216" s="34"/>
      <c r="L216" s="35"/>
      <c r="M216" s="36"/>
      <c r="N216" s="37">
        <v>0</v>
      </c>
      <c r="O216" s="37"/>
      <c r="P216" s="38">
        <f t="shared" si="12"/>
        <v>810.39</v>
      </c>
      <c r="Q216" s="38">
        <f t="shared" si="12"/>
        <v>0</v>
      </c>
      <c r="R216" s="39"/>
      <c r="S216" s="40" t="s">
        <v>26</v>
      </c>
    </row>
    <row r="217" spans="1:19" s="41" customFormat="1" ht="25.5" customHeight="1" x14ac:dyDescent="0.25">
      <c r="A217" s="27">
        <v>42201</v>
      </c>
      <c r="B217" s="28">
        <v>10029311</v>
      </c>
      <c r="C217" s="28" t="s">
        <v>175</v>
      </c>
      <c r="D217" s="29" t="s">
        <v>22</v>
      </c>
      <c r="E217" s="30" t="str">
        <f t="shared" si="10"/>
        <v>2015</v>
      </c>
      <c r="F217" s="30"/>
      <c r="G217" s="31" t="s">
        <v>24</v>
      </c>
      <c r="H217" s="32" t="s">
        <v>25</v>
      </c>
      <c r="I217" s="32">
        <f t="shared" ca="1" si="11"/>
        <v>2938</v>
      </c>
      <c r="J217" s="33">
        <v>52.42</v>
      </c>
      <c r="K217" s="34"/>
      <c r="L217" s="35"/>
      <c r="M217" s="36"/>
      <c r="N217" s="37">
        <v>0</v>
      </c>
      <c r="O217" s="37"/>
      <c r="P217" s="38">
        <f t="shared" si="12"/>
        <v>52.42</v>
      </c>
      <c r="Q217" s="38">
        <f t="shared" si="12"/>
        <v>0</v>
      </c>
      <c r="R217" s="39"/>
      <c r="S217" s="40" t="s">
        <v>26</v>
      </c>
    </row>
    <row r="218" spans="1:19" s="41" customFormat="1" ht="25.5" customHeight="1" x14ac:dyDescent="0.25">
      <c r="A218" s="27">
        <v>42213</v>
      </c>
      <c r="B218" s="28">
        <v>10030138</v>
      </c>
      <c r="C218" s="28" t="s">
        <v>42</v>
      </c>
      <c r="D218" s="29" t="s">
        <v>22</v>
      </c>
      <c r="E218" s="30" t="str">
        <f t="shared" si="10"/>
        <v>2015</v>
      </c>
      <c r="F218" s="30"/>
      <c r="G218" s="31" t="s">
        <v>24</v>
      </c>
      <c r="H218" s="32" t="s">
        <v>25</v>
      </c>
      <c r="I218" s="32">
        <f t="shared" ca="1" si="11"/>
        <v>2926</v>
      </c>
      <c r="J218" s="33">
        <v>445.37</v>
      </c>
      <c r="K218" s="34"/>
      <c r="L218" s="35"/>
      <c r="M218" s="36"/>
      <c r="N218" s="37">
        <v>0</v>
      </c>
      <c r="O218" s="37"/>
      <c r="P218" s="38">
        <f t="shared" si="12"/>
        <v>445.37</v>
      </c>
      <c r="Q218" s="38">
        <f t="shared" si="12"/>
        <v>0</v>
      </c>
      <c r="R218" s="39"/>
      <c r="S218" s="40" t="s">
        <v>26</v>
      </c>
    </row>
    <row r="219" spans="1:19" s="41" customFormat="1" ht="25.5" customHeight="1" x14ac:dyDescent="0.25">
      <c r="A219" s="27">
        <v>42215</v>
      </c>
      <c r="B219" s="28">
        <v>10030301</v>
      </c>
      <c r="C219" s="28" t="s">
        <v>42</v>
      </c>
      <c r="D219" s="29" t="s">
        <v>22</v>
      </c>
      <c r="E219" s="30" t="str">
        <f t="shared" si="10"/>
        <v>2015</v>
      </c>
      <c r="F219" s="30"/>
      <c r="G219" s="31" t="s">
        <v>24</v>
      </c>
      <c r="H219" s="32" t="s">
        <v>25</v>
      </c>
      <c r="I219" s="32">
        <f t="shared" ca="1" si="11"/>
        <v>2924</v>
      </c>
      <c r="J219" s="33">
        <v>591.78</v>
      </c>
      <c r="K219" s="34"/>
      <c r="L219" s="35"/>
      <c r="M219" s="36"/>
      <c r="N219" s="37">
        <v>0</v>
      </c>
      <c r="O219" s="37"/>
      <c r="P219" s="38">
        <f t="shared" si="12"/>
        <v>591.78</v>
      </c>
      <c r="Q219" s="38">
        <f t="shared" si="12"/>
        <v>0</v>
      </c>
      <c r="R219" s="39"/>
      <c r="S219" s="40" t="s">
        <v>26</v>
      </c>
    </row>
    <row r="220" spans="1:19" s="41" customFormat="1" ht="25.5" customHeight="1" x14ac:dyDescent="0.25">
      <c r="A220" s="27">
        <v>42219</v>
      </c>
      <c r="B220" s="28">
        <v>10030335</v>
      </c>
      <c r="C220" s="28" t="s">
        <v>42</v>
      </c>
      <c r="D220" s="29" t="s">
        <v>22</v>
      </c>
      <c r="E220" s="30" t="str">
        <f t="shared" si="10"/>
        <v>2015</v>
      </c>
      <c r="F220" s="30"/>
      <c r="G220" s="31" t="s">
        <v>24</v>
      </c>
      <c r="H220" s="32" t="s">
        <v>25</v>
      </c>
      <c r="I220" s="32">
        <f t="shared" ca="1" si="11"/>
        <v>2920</v>
      </c>
      <c r="J220" s="33">
        <v>268.37</v>
      </c>
      <c r="K220" s="34"/>
      <c r="L220" s="35"/>
      <c r="M220" s="36"/>
      <c r="N220" s="37">
        <v>0</v>
      </c>
      <c r="O220" s="37"/>
      <c r="P220" s="38">
        <f t="shared" si="12"/>
        <v>268.37</v>
      </c>
      <c r="Q220" s="38">
        <f t="shared" si="12"/>
        <v>0</v>
      </c>
      <c r="R220" s="39"/>
      <c r="S220" s="40" t="s">
        <v>26</v>
      </c>
    </row>
    <row r="221" spans="1:19" s="41" customFormat="1" ht="25.5" customHeight="1" x14ac:dyDescent="0.25">
      <c r="A221" s="27">
        <v>42223</v>
      </c>
      <c r="B221" s="28">
        <v>10030487</v>
      </c>
      <c r="C221" s="28" t="s">
        <v>42</v>
      </c>
      <c r="D221" s="29" t="s">
        <v>22</v>
      </c>
      <c r="E221" s="30" t="str">
        <f t="shared" si="10"/>
        <v>2015</v>
      </c>
      <c r="F221" s="30"/>
      <c r="G221" s="31" t="s">
        <v>24</v>
      </c>
      <c r="H221" s="32" t="s">
        <v>25</v>
      </c>
      <c r="I221" s="32">
        <f t="shared" ca="1" si="11"/>
        <v>2916</v>
      </c>
      <c r="J221" s="33">
        <v>35.979999999999997</v>
      </c>
      <c r="K221" s="34"/>
      <c r="L221" s="35"/>
      <c r="M221" s="36"/>
      <c r="N221" s="37">
        <v>0</v>
      </c>
      <c r="O221" s="37"/>
      <c r="P221" s="38">
        <f t="shared" si="12"/>
        <v>35.979999999999997</v>
      </c>
      <c r="Q221" s="38">
        <f t="shared" si="12"/>
        <v>0</v>
      </c>
      <c r="R221" s="39"/>
      <c r="S221" s="40" t="s">
        <v>26</v>
      </c>
    </row>
    <row r="222" spans="1:19" s="41" customFormat="1" ht="25.5" customHeight="1" x14ac:dyDescent="0.25">
      <c r="A222" s="27">
        <v>42229</v>
      </c>
      <c r="B222" s="28">
        <v>10030617</v>
      </c>
      <c r="C222" s="28" t="s">
        <v>42</v>
      </c>
      <c r="D222" s="29" t="s">
        <v>22</v>
      </c>
      <c r="E222" s="30" t="str">
        <f t="shared" si="10"/>
        <v>2015</v>
      </c>
      <c r="F222" s="30"/>
      <c r="G222" s="31" t="s">
        <v>24</v>
      </c>
      <c r="H222" s="32" t="s">
        <v>25</v>
      </c>
      <c r="I222" s="32">
        <f t="shared" ca="1" si="11"/>
        <v>2910</v>
      </c>
      <c r="J222" s="33">
        <v>90.69</v>
      </c>
      <c r="K222" s="34"/>
      <c r="L222" s="35"/>
      <c r="M222" s="36"/>
      <c r="N222" s="37">
        <v>0</v>
      </c>
      <c r="O222" s="37"/>
      <c r="P222" s="38">
        <f t="shared" si="12"/>
        <v>90.69</v>
      </c>
      <c r="Q222" s="38">
        <f t="shared" si="12"/>
        <v>0</v>
      </c>
      <c r="R222" s="39"/>
      <c r="S222" s="40" t="s">
        <v>26</v>
      </c>
    </row>
    <row r="223" spans="1:19" s="41" customFormat="1" ht="25.5" customHeight="1" x14ac:dyDescent="0.25">
      <c r="A223" s="27">
        <v>42299</v>
      </c>
      <c r="B223" s="28">
        <v>10032685</v>
      </c>
      <c r="C223" s="28" t="s">
        <v>175</v>
      </c>
      <c r="D223" s="29" t="s">
        <v>22</v>
      </c>
      <c r="E223" s="30" t="str">
        <f t="shared" si="10"/>
        <v>2015</v>
      </c>
      <c r="F223" s="30"/>
      <c r="G223" s="31" t="s">
        <v>24</v>
      </c>
      <c r="H223" s="32" t="s">
        <v>25</v>
      </c>
      <c r="I223" s="32">
        <f t="shared" ca="1" si="11"/>
        <v>2840</v>
      </c>
      <c r="J223" s="33">
        <v>377.6</v>
      </c>
      <c r="K223" s="34"/>
      <c r="L223" s="35"/>
      <c r="M223" s="36"/>
      <c r="N223" s="37">
        <v>0</v>
      </c>
      <c r="O223" s="37"/>
      <c r="P223" s="38">
        <f t="shared" si="12"/>
        <v>377.6</v>
      </c>
      <c r="Q223" s="38">
        <f t="shared" si="12"/>
        <v>0</v>
      </c>
      <c r="R223" s="39"/>
      <c r="S223" s="40" t="s">
        <v>26</v>
      </c>
    </row>
    <row r="224" spans="1:19" s="41" customFormat="1" ht="25.5" customHeight="1" x14ac:dyDescent="0.25">
      <c r="A224" s="27">
        <v>42301</v>
      </c>
      <c r="B224" s="28">
        <v>10032731</v>
      </c>
      <c r="C224" s="28" t="s">
        <v>175</v>
      </c>
      <c r="D224" s="29" t="s">
        <v>22</v>
      </c>
      <c r="E224" s="30" t="str">
        <f t="shared" si="10"/>
        <v>2015</v>
      </c>
      <c r="F224" s="30"/>
      <c r="G224" s="31" t="s">
        <v>24</v>
      </c>
      <c r="H224" s="32" t="s">
        <v>25</v>
      </c>
      <c r="I224" s="32">
        <f t="shared" ca="1" si="11"/>
        <v>2838</v>
      </c>
      <c r="J224" s="33">
        <v>250.6</v>
      </c>
      <c r="K224" s="34"/>
      <c r="L224" s="35"/>
      <c r="M224" s="36"/>
      <c r="N224" s="37">
        <v>0</v>
      </c>
      <c r="O224" s="37"/>
      <c r="P224" s="38">
        <f t="shared" si="12"/>
        <v>250.6</v>
      </c>
      <c r="Q224" s="38">
        <f t="shared" si="12"/>
        <v>0</v>
      </c>
      <c r="R224" s="39"/>
      <c r="S224" s="40" t="s">
        <v>26</v>
      </c>
    </row>
    <row r="225" spans="1:19" s="41" customFormat="1" ht="25.5" customHeight="1" x14ac:dyDescent="0.25">
      <c r="A225" s="27">
        <v>42350</v>
      </c>
      <c r="B225" s="28">
        <v>10035314</v>
      </c>
      <c r="C225" s="28" t="s">
        <v>190</v>
      </c>
      <c r="D225" s="29" t="s">
        <v>22</v>
      </c>
      <c r="E225" s="30" t="str">
        <f t="shared" si="10"/>
        <v>2015</v>
      </c>
      <c r="F225" s="30"/>
      <c r="G225" s="31" t="s">
        <v>24</v>
      </c>
      <c r="H225" s="32" t="s">
        <v>25</v>
      </c>
      <c r="I225" s="32">
        <f t="shared" ca="1" si="11"/>
        <v>2789</v>
      </c>
      <c r="J225" s="33">
        <v>89.48</v>
      </c>
      <c r="K225" s="34"/>
      <c r="L225" s="35"/>
      <c r="M225" s="36"/>
      <c r="N225" s="37">
        <v>0</v>
      </c>
      <c r="O225" s="37"/>
      <c r="P225" s="38">
        <f t="shared" si="12"/>
        <v>89.48</v>
      </c>
      <c r="Q225" s="38">
        <f t="shared" si="12"/>
        <v>0</v>
      </c>
      <c r="R225" s="39"/>
      <c r="S225" s="40" t="s">
        <v>26</v>
      </c>
    </row>
    <row r="226" spans="1:19" s="41" customFormat="1" ht="25.5" customHeight="1" x14ac:dyDescent="0.25">
      <c r="A226" s="27">
        <v>42353</v>
      </c>
      <c r="B226" s="28" t="s">
        <v>193</v>
      </c>
      <c r="C226" s="28" t="s">
        <v>194</v>
      </c>
      <c r="D226" s="29" t="s">
        <v>22</v>
      </c>
      <c r="E226" s="30" t="str">
        <f t="shared" si="10"/>
        <v>2015</v>
      </c>
      <c r="F226" s="30"/>
      <c r="G226" s="31" t="s">
        <v>24</v>
      </c>
      <c r="H226" s="32" t="s">
        <v>25</v>
      </c>
      <c r="I226" s="32">
        <f t="shared" ca="1" si="11"/>
        <v>2786</v>
      </c>
      <c r="J226" s="33">
        <v>90.69</v>
      </c>
      <c r="K226" s="34"/>
      <c r="L226" s="35"/>
      <c r="M226" s="36"/>
      <c r="N226" s="37">
        <v>0</v>
      </c>
      <c r="O226" s="37"/>
      <c r="P226" s="38">
        <f t="shared" si="12"/>
        <v>90.69</v>
      </c>
      <c r="Q226" s="38">
        <f t="shared" si="12"/>
        <v>0</v>
      </c>
      <c r="R226" s="39"/>
      <c r="S226" s="40" t="s">
        <v>26</v>
      </c>
    </row>
    <row r="227" spans="1:19" s="41" customFormat="1" ht="25.5" customHeight="1" x14ac:dyDescent="0.25">
      <c r="A227" s="27">
        <v>42353</v>
      </c>
      <c r="B227" s="28" t="s">
        <v>195</v>
      </c>
      <c r="C227" s="28" t="s">
        <v>194</v>
      </c>
      <c r="D227" s="29" t="s">
        <v>22</v>
      </c>
      <c r="E227" s="30" t="str">
        <f t="shared" si="10"/>
        <v>2015</v>
      </c>
      <c r="F227" s="30"/>
      <c r="G227" s="31" t="s">
        <v>24</v>
      </c>
      <c r="H227" s="32" t="s">
        <v>25</v>
      </c>
      <c r="I227" s="32">
        <f t="shared" ca="1" si="11"/>
        <v>2786</v>
      </c>
      <c r="J227" s="33">
        <v>29.94</v>
      </c>
      <c r="K227" s="34"/>
      <c r="L227" s="35"/>
      <c r="M227" s="36"/>
      <c r="N227" s="37">
        <v>0</v>
      </c>
      <c r="O227" s="37"/>
      <c r="P227" s="38">
        <f t="shared" si="12"/>
        <v>29.94</v>
      </c>
      <c r="Q227" s="38">
        <f t="shared" si="12"/>
        <v>0</v>
      </c>
      <c r="R227" s="39"/>
      <c r="S227" s="40" t="s">
        <v>26</v>
      </c>
    </row>
    <row r="228" spans="1:19" s="41" customFormat="1" ht="25.5" customHeight="1" x14ac:dyDescent="0.25">
      <c r="A228" s="27">
        <v>42353</v>
      </c>
      <c r="B228" s="28" t="s">
        <v>196</v>
      </c>
      <c r="C228" s="28" t="s">
        <v>194</v>
      </c>
      <c r="D228" s="29" t="s">
        <v>22</v>
      </c>
      <c r="E228" s="30" t="str">
        <f t="shared" si="10"/>
        <v>2015</v>
      </c>
      <c r="F228" s="30"/>
      <c r="G228" s="31" t="s">
        <v>24</v>
      </c>
      <c r="H228" s="32" t="s">
        <v>25</v>
      </c>
      <c r="I228" s="32">
        <f t="shared" ca="1" si="11"/>
        <v>2786</v>
      </c>
      <c r="J228" s="33">
        <v>59.88</v>
      </c>
      <c r="K228" s="34"/>
      <c r="L228" s="35"/>
      <c r="M228" s="36"/>
      <c r="N228" s="37">
        <v>0</v>
      </c>
      <c r="O228" s="37"/>
      <c r="P228" s="38">
        <f t="shared" si="12"/>
        <v>59.88</v>
      </c>
      <c r="Q228" s="38">
        <f t="shared" si="12"/>
        <v>0</v>
      </c>
      <c r="R228" s="39"/>
      <c r="S228" s="40" t="s">
        <v>26</v>
      </c>
    </row>
    <row r="229" spans="1:19" s="41" customFormat="1" ht="25.5" customHeight="1" x14ac:dyDescent="0.25">
      <c r="A229" s="27">
        <v>42369</v>
      </c>
      <c r="B229" s="28">
        <v>10037529</v>
      </c>
      <c r="C229" s="28" t="s">
        <v>197</v>
      </c>
      <c r="D229" s="29" t="s">
        <v>22</v>
      </c>
      <c r="E229" s="30" t="str">
        <f t="shared" si="10"/>
        <v>2015</v>
      </c>
      <c r="F229" s="30"/>
      <c r="G229" s="31" t="s">
        <v>24</v>
      </c>
      <c r="H229" s="32" t="s">
        <v>25</v>
      </c>
      <c r="I229" s="32">
        <f t="shared" ca="1" si="11"/>
        <v>2770</v>
      </c>
      <c r="J229" s="33">
        <v>1091.48</v>
      </c>
      <c r="K229" s="34"/>
      <c r="L229" s="35"/>
      <c r="M229" s="36"/>
      <c r="N229" s="37">
        <v>0</v>
      </c>
      <c r="O229" s="37"/>
      <c r="P229" s="38">
        <f t="shared" si="12"/>
        <v>1091.48</v>
      </c>
      <c r="Q229" s="38">
        <f t="shared" si="12"/>
        <v>0</v>
      </c>
      <c r="R229" s="39"/>
      <c r="S229" s="40" t="s">
        <v>26</v>
      </c>
    </row>
    <row r="230" spans="1:19" s="41" customFormat="1" ht="25.5" customHeight="1" x14ac:dyDescent="0.25">
      <c r="A230" s="27">
        <v>42378</v>
      </c>
      <c r="B230" s="28" t="s">
        <v>198</v>
      </c>
      <c r="C230" s="28" t="s">
        <v>194</v>
      </c>
      <c r="D230" s="29" t="s">
        <v>22</v>
      </c>
      <c r="E230" s="30" t="str">
        <f t="shared" si="10"/>
        <v>2016</v>
      </c>
      <c r="F230" s="30"/>
      <c r="G230" s="31" t="s">
        <v>24</v>
      </c>
      <c r="H230" s="32" t="s">
        <v>25</v>
      </c>
      <c r="I230" s="32">
        <f t="shared" ca="1" si="11"/>
        <v>2761</v>
      </c>
      <c r="J230" s="33">
        <v>243.78</v>
      </c>
      <c r="K230" s="34"/>
      <c r="L230" s="35"/>
      <c r="M230" s="36"/>
      <c r="N230" s="37">
        <v>0</v>
      </c>
      <c r="O230" s="37"/>
      <c r="P230" s="38">
        <f t="shared" si="12"/>
        <v>243.78</v>
      </c>
      <c r="Q230" s="38">
        <f t="shared" si="12"/>
        <v>0</v>
      </c>
      <c r="R230" s="39"/>
      <c r="S230" s="40" t="s">
        <v>26</v>
      </c>
    </row>
    <row r="231" spans="1:19" s="41" customFormat="1" ht="25.5" customHeight="1" x14ac:dyDescent="0.25">
      <c r="A231" s="27">
        <v>42396</v>
      </c>
      <c r="B231" s="28" t="s">
        <v>199</v>
      </c>
      <c r="C231" s="28" t="s">
        <v>194</v>
      </c>
      <c r="D231" s="29" t="s">
        <v>22</v>
      </c>
      <c r="E231" s="30" t="str">
        <f t="shared" si="10"/>
        <v>2016</v>
      </c>
      <c r="F231" s="30"/>
      <c r="G231" s="31" t="s">
        <v>24</v>
      </c>
      <c r="H231" s="32" t="s">
        <v>25</v>
      </c>
      <c r="I231" s="32">
        <f t="shared" ca="1" si="11"/>
        <v>2743</v>
      </c>
      <c r="J231" s="33">
        <v>156.21</v>
      </c>
      <c r="K231" s="34"/>
      <c r="L231" s="35"/>
      <c r="M231" s="36"/>
      <c r="N231" s="37">
        <v>0</v>
      </c>
      <c r="O231" s="37"/>
      <c r="P231" s="38">
        <f t="shared" si="12"/>
        <v>156.21</v>
      </c>
      <c r="Q231" s="38">
        <f t="shared" si="12"/>
        <v>0</v>
      </c>
      <c r="R231" s="39"/>
      <c r="S231" s="40" t="s">
        <v>26</v>
      </c>
    </row>
    <row r="232" spans="1:19" s="41" customFormat="1" ht="25.5" customHeight="1" x14ac:dyDescent="0.25">
      <c r="A232" s="27">
        <v>42453</v>
      </c>
      <c r="B232" s="28">
        <v>10042904</v>
      </c>
      <c r="C232" s="28" t="s">
        <v>200</v>
      </c>
      <c r="D232" s="29" t="s">
        <v>22</v>
      </c>
      <c r="E232" s="30" t="str">
        <f t="shared" si="10"/>
        <v>2016</v>
      </c>
      <c r="F232" s="30"/>
      <c r="G232" s="31" t="s">
        <v>24</v>
      </c>
      <c r="H232" s="32" t="s">
        <v>25</v>
      </c>
      <c r="I232" s="32">
        <f t="shared" ca="1" si="11"/>
        <v>2686</v>
      </c>
      <c r="J232" s="33">
        <v>596.5</v>
      </c>
      <c r="K232" s="34"/>
      <c r="L232" s="35"/>
      <c r="M232" s="36"/>
      <c r="N232" s="37">
        <v>0</v>
      </c>
      <c r="O232" s="37"/>
      <c r="P232" s="38">
        <f t="shared" si="12"/>
        <v>596.5</v>
      </c>
      <c r="Q232" s="38">
        <f t="shared" si="12"/>
        <v>0</v>
      </c>
      <c r="R232" s="39"/>
      <c r="S232" s="40" t="s">
        <v>26</v>
      </c>
    </row>
    <row r="233" spans="1:19" s="41" customFormat="1" ht="25.5" customHeight="1" x14ac:dyDescent="0.25">
      <c r="A233" s="27">
        <v>43155</v>
      </c>
      <c r="B233" s="28">
        <v>10065069</v>
      </c>
      <c r="C233" s="28" t="s">
        <v>201</v>
      </c>
      <c r="D233" s="29" t="s">
        <v>22</v>
      </c>
      <c r="E233" s="30" t="str">
        <f t="shared" si="10"/>
        <v>2018</v>
      </c>
      <c r="F233" s="30"/>
      <c r="G233" s="31" t="s">
        <v>24</v>
      </c>
      <c r="H233" s="32"/>
      <c r="I233" s="32">
        <f t="shared" ca="1" si="11"/>
        <v>1984</v>
      </c>
      <c r="J233" s="33">
        <v>24104.802000000003</v>
      </c>
      <c r="K233" s="34"/>
      <c r="L233" s="35"/>
      <c r="M233" s="36"/>
      <c r="N233" s="37">
        <v>0</v>
      </c>
      <c r="O233" s="37"/>
      <c r="P233" s="38">
        <f t="shared" si="12"/>
        <v>24104.802000000003</v>
      </c>
      <c r="Q233" s="38">
        <f t="shared" si="12"/>
        <v>0</v>
      </c>
      <c r="R233" s="39" t="s">
        <v>202</v>
      </c>
      <c r="S233" s="39" t="s">
        <v>180</v>
      </c>
    </row>
    <row r="234" spans="1:19" s="41" customFormat="1" ht="25.5" customHeight="1" x14ac:dyDescent="0.25">
      <c r="A234" s="27">
        <v>43460</v>
      </c>
      <c r="B234" s="28" t="s">
        <v>203</v>
      </c>
      <c r="C234" s="28" t="s">
        <v>204</v>
      </c>
      <c r="D234" s="29" t="s">
        <v>22</v>
      </c>
      <c r="E234" s="30" t="str">
        <f t="shared" si="10"/>
        <v>2018</v>
      </c>
      <c r="F234" s="29"/>
      <c r="G234" s="31" t="s">
        <v>24</v>
      </c>
      <c r="H234" s="56"/>
      <c r="I234" s="32">
        <f t="shared" ca="1" si="11"/>
        <v>1679</v>
      </c>
      <c r="J234" s="33">
        <v>207.04</v>
      </c>
      <c r="K234" s="34"/>
      <c r="L234" s="35"/>
      <c r="M234" s="36"/>
      <c r="N234" s="37">
        <v>0</v>
      </c>
      <c r="O234" s="37"/>
      <c r="P234" s="38">
        <f t="shared" si="12"/>
        <v>207.04</v>
      </c>
      <c r="Q234" s="38">
        <f t="shared" si="12"/>
        <v>0</v>
      </c>
      <c r="R234" s="39"/>
      <c r="S234" s="39" t="s">
        <v>205</v>
      </c>
    </row>
    <row r="235" spans="1:19" s="41" customFormat="1" ht="25.5" customHeight="1" x14ac:dyDescent="0.25">
      <c r="A235" s="27">
        <v>43460</v>
      </c>
      <c r="B235" s="28" t="s">
        <v>206</v>
      </c>
      <c r="C235" s="28" t="s">
        <v>204</v>
      </c>
      <c r="D235" s="29" t="s">
        <v>22</v>
      </c>
      <c r="E235" s="30" t="str">
        <f t="shared" si="10"/>
        <v>2018</v>
      </c>
      <c r="F235" s="29"/>
      <c r="G235" s="31" t="s">
        <v>24</v>
      </c>
      <c r="H235" s="56"/>
      <c r="I235" s="32">
        <f t="shared" ca="1" si="11"/>
        <v>1679</v>
      </c>
      <c r="J235" s="33">
        <v>300.88</v>
      </c>
      <c r="K235" s="34"/>
      <c r="L235" s="35"/>
      <c r="M235" s="36"/>
      <c r="N235" s="37">
        <v>0</v>
      </c>
      <c r="O235" s="37"/>
      <c r="P235" s="38">
        <f t="shared" si="12"/>
        <v>300.88</v>
      </c>
      <c r="Q235" s="38">
        <f t="shared" si="12"/>
        <v>0</v>
      </c>
      <c r="R235" s="39"/>
      <c r="S235" s="39" t="s">
        <v>205</v>
      </c>
    </row>
    <row r="236" spans="1:19" s="41" customFormat="1" ht="25.5" customHeight="1" x14ac:dyDescent="0.25">
      <c r="A236" s="27">
        <v>43609</v>
      </c>
      <c r="B236" s="28" t="s">
        <v>207</v>
      </c>
      <c r="C236" s="28" t="s">
        <v>208</v>
      </c>
      <c r="D236" s="29" t="s">
        <v>22</v>
      </c>
      <c r="E236" s="30" t="str">
        <f t="shared" si="10"/>
        <v>2019</v>
      </c>
      <c r="F236" s="29" t="s">
        <v>209</v>
      </c>
      <c r="G236" s="31" t="s">
        <v>24</v>
      </c>
      <c r="H236" s="56"/>
      <c r="I236" s="32">
        <f t="shared" ca="1" si="11"/>
        <v>1530</v>
      </c>
      <c r="J236" s="33">
        <v>253.02</v>
      </c>
      <c r="K236" s="34"/>
      <c r="L236" s="35"/>
      <c r="M236" s="36"/>
      <c r="N236" s="37">
        <v>0</v>
      </c>
      <c r="O236" s="37"/>
      <c r="P236" s="38">
        <f t="shared" si="12"/>
        <v>253.02</v>
      </c>
      <c r="Q236" s="38">
        <f t="shared" si="12"/>
        <v>0</v>
      </c>
      <c r="R236" s="39"/>
      <c r="S236" s="39" t="s">
        <v>205</v>
      </c>
    </row>
    <row r="237" spans="1:19" s="41" customFormat="1" ht="25.5" customHeight="1" x14ac:dyDescent="0.25">
      <c r="A237" s="27">
        <v>43837</v>
      </c>
      <c r="B237" s="28" t="s">
        <v>210</v>
      </c>
      <c r="C237" s="28" t="s">
        <v>211</v>
      </c>
      <c r="D237" s="29" t="s">
        <v>22</v>
      </c>
      <c r="E237" s="30" t="str">
        <f t="shared" si="10"/>
        <v>2020</v>
      </c>
      <c r="F237" s="29" t="s">
        <v>212</v>
      </c>
      <c r="G237" s="31" t="s">
        <v>24</v>
      </c>
      <c r="H237" s="56"/>
      <c r="I237" s="32">
        <f t="shared" ca="1" si="11"/>
        <v>1302</v>
      </c>
      <c r="J237" s="33">
        <v>214.98000000000002</v>
      </c>
      <c r="K237" s="34"/>
      <c r="L237" s="35"/>
      <c r="M237" s="36"/>
      <c r="N237" s="37">
        <v>0</v>
      </c>
      <c r="O237" s="37"/>
      <c r="P237" s="38">
        <f t="shared" si="12"/>
        <v>214.98000000000002</v>
      </c>
      <c r="Q237" s="38">
        <f t="shared" si="12"/>
        <v>0</v>
      </c>
      <c r="R237" s="39" t="s">
        <v>213</v>
      </c>
      <c r="S237" s="57" t="s">
        <v>214</v>
      </c>
    </row>
    <row r="238" spans="1:19" s="41" customFormat="1" ht="25.5" customHeight="1" x14ac:dyDescent="0.25">
      <c r="A238" s="27">
        <v>43850</v>
      </c>
      <c r="B238" s="28" t="s">
        <v>215</v>
      </c>
      <c r="C238" s="28" t="s">
        <v>216</v>
      </c>
      <c r="D238" s="29" t="s">
        <v>22</v>
      </c>
      <c r="E238" s="30" t="str">
        <f t="shared" si="10"/>
        <v>2020</v>
      </c>
      <c r="F238" s="29" t="s">
        <v>212</v>
      </c>
      <c r="G238" s="31" t="s">
        <v>24</v>
      </c>
      <c r="H238" s="56"/>
      <c r="I238" s="32">
        <f t="shared" ca="1" si="11"/>
        <v>1289</v>
      </c>
      <c r="J238" s="33">
        <v>205.03</v>
      </c>
      <c r="K238" s="34"/>
      <c r="L238" s="35"/>
      <c r="M238" s="36"/>
      <c r="N238" s="37">
        <v>0</v>
      </c>
      <c r="O238" s="37"/>
      <c r="P238" s="38">
        <f t="shared" si="12"/>
        <v>205.03</v>
      </c>
      <c r="Q238" s="38">
        <f t="shared" si="12"/>
        <v>0</v>
      </c>
      <c r="R238" s="39" t="s">
        <v>217</v>
      </c>
      <c r="S238" s="39" t="s">
        <v>218</v>
      </c>
    </row>
    <row r="239" spans="1:19" s="41" customFormat="1" ht="25.5" customHeight="1" x14ac:dyDescent="0.25">
      <c r="A239" s="27">
        <v>43871</v>
      </c>
      <c r="B239" s="28" t="s">
        <v>219</v>
      </c>
      <c r="C239" s="28" t="s">
        <v>216</v>
      </c>
      <c r="D239" s="29" t="s">
        <v>22</v>
      </c>
      <c r="E239" s="30" t="str">
        <f t="shared" si="10"/>
        <v>2020</v>
      </c>
      <c r="F239" s="29" t="s">
        <v>212</v>
      </c>
      <c r="G239" s="31" t="s">
        <v>24</v>
      </c>
      <c r="H239" s="56"/>
      <c r="I239" s="32">
        <f t="shared" ca="1" si="11"/>
        <v>1268</v>
      </c>
      <c r="J239" s="33">
        <v>224.72</v>
      </c>
      <c r="K239" s="34"/>
      <c r="L239" s="35"/>
      <c r="M239" s="36"/>
      <c r="N239" s="37">
        <v>0</v>
      </c>
      <c r="O239" s="37"/>
      <c r="P239" s="38">
        <f t="shared" si="12"/>
        <v>224.72</v>
      </c>
      <c r="Q239" s="38">
        <f t="shared" si="12"/>
        <v>0</v>
      </c>
      <c r="R239" s="39" t="s">
        <v>217</v>
      </c>
      <c r="S239" s="39" t="s">
        <v>218</v>
      </c>
    </row>
    <row r="240" spans="1:19" s="41" customFormat="1" ht="25.5" customHeight="1" x14ac:dyDescent="0.25">
      <c r="A240" s="27">
        <v>43886</v>
      </c>
      <c r="B240" s="28" t="s">
        <v>220</v>
      </c>
      <c r="C240" s="28" t="s">
        <v>216</v>
      </c>
      <c r="D240" s="29" t="s">
        <v>22</v>
      </c>
      <c r="E240" s="30" t="str">
        <f t="shared" si="10"/>
        <v>2020</v>
      </c>
      <c r="F240" s="29" t="s">
        <v>212</v>
      </c>
      <c r="G240" s="31" t="s">
        <v>24</v>
      </c>
      <c r="H240" s="56"/>
      <c r="I240" s="32">
        <f t="shared" ca="1" si="11"/>
        <v>1253</v>
      </c>
      <c r="J240" s="33">
        <v>224.72</v>
      </c>
      <c r="K240" s="34"/>
      <c r="L240" s="35"/>
      <c r="M240" s="36"/>
      <c r="N240" s="37">
        <v>0</v>
      </c>
      <c r="O240" s="37"/>
      <c r="P240" s="38">
        <f t="shared" si="12"/>
        <v>224.72</v>
      </c>
      <c r="Q240" s="38">
        <f t="shared" si="12"/>
        <v>0</v>
      </c>
      <c r="R240" s="39" t="s">
        <v>217</v>
      </c>
      <c r="S240" s="39" t="s">
        <v>218</v>
      </c>
    </row>
    <row r="241" spans="1:19" s="41" customFormat="1" ht="25.5" customHeight="1" x14ac:dyDescent="0.25">
      <c r="A241" s="27">
        <v>43927</v>
      </c>
      <c r="B241" s="28" t="s">
        <v>221</v>
      </c>
      <c r="C241" s="28" t="s">
        <v>222</v>
      </c>
      <c r="D241" s="29" t="s">
        <v>22</v>
      </c>
      <c r="E241" s="30" t="str">
        <f t="shared" si="10"/>
        <v>2020</v>
      </c>
      <c r="F241" s="29" t="s">
        <v>212</v>
      </c>
      <c r="G241" s="31" t="s">
        <v>24</v>
      </c>
      <c r="H241" s="56"/>
      <c r="I241" s="32">
        <f t="shared" ca="1" si="11"/>
        <v>1212</v>
      </c>
      <c r="J241" s="33">
        <v>1911.5100000000002</v>
      </c>
      <c r="K241" s="34"/>
      <c r="L241" s="35"/>
      <c r="M241" s="36"/>
      <c r="N241" s="37">
        <v>0</v>
      </c>
      <c r="O241" s="37"/>
      <c r="P241" s="38">
        <f t="shared" si="12"/>
        <v>1911.5100000000002</v>
      </c>
      <c r="Q241" s="38">
        <f t="shared" si="12"/>
        <v>0</v>
      </c>
      <c r="R241" s="39" t="s">
        <v>223</v>
      </c>
      <c r="S241" s="39" t="s">
        <v>224</v>
      </c>
    </row>
    <row r="242" spans="1:19" s="41" customFormat="1" ht="25.5" customHeight="1" x14ac:dyDescent="0.25">
      <c r="A242" s="27">
        <v>43929</v>
      </c>
      <c r="B242" s="28" t="s">
        <v>225</v>
      </c>
      <c r="C242" s="28" t="s">
        <v>222</v>
      </c>
      <c r="D242" s="29" t="s">
        <v>22</v>
      </c>
      <c r="E242" s="30" t="str">
        <f t="shared" si="10"/>
        <v>2020</v>
      </c>
      <c r="F242" s="29" t="s">
        <v>212</v>
      </c>
      <c r="G242" s="31" t="s">
        <v>24</v>
      </c>
      <c r="H242" s="56"/>
      <c r="I242" s="32">
        <f t="shared" ca="1" si="11"/>
        <v>1210</v>
      </c>
      <c r="J242" s="33">
        <v>171.52</v>
      </c>
      <c r="K242" s="34"/>
      <c r="L242" s="35"/>
      <c r="M242" s="36"/>
      <c r="N242" s="37">
        <v>0</v>
      </c>
      <c r="O242" s="37"/>
      <c r="P242" s="38">
        <f t="shared" si="12"/>
        <v>171.52</v>
      </c>
      <c r="Q242" s="38">
        <f t="shared" si="12"/>
        <v>0</v>
      </c>
      <c r="R242" s="39" t="s">
        <v>223</v>
      </c>
      <c r="S242" s="39" t="s">
        <v>224</v>
      </c>
    </row>
    <row r="243" spans="1:19" s="41" customFormat="1" ht="25.5" customHeight="1" x14ac:dyDescent="0.25">
      <c r="A243" s="27">
        <v>43984</v>
      </c>
      <c r="B243" s="28" t="s">
        <v>226</v>
      </c>
      <c r="C243" s="28" t="s">
        <v>222</v>
      </c>
      <c r="D243" s="29" t="s">
        <v>22</v>
      </c>
      <c r="E243" s="30" t="str">
        <f t="shared" si="10"/>
        <v>2020</v>
      </c>
      <c r="F243" s="58" t="s">
        <v>227</v>
      </c>
      <c r="G243" s="31" t="s">
        <v>24</v>
      </c>
      <c r="H243" s="56"/>
      <c r="I243" s="32">
        <f t="shared" ca="1" si="11"/>
        <v>1155</v>
      </c>
      <c r="J243" s="33">
        <v>700.14</v>
      </c>
      <c r="K243" s="34"/>
      <c r="L243" s="35"/>
      <c r="M243" s="36"/>
      <c r="N243" s="37">
        <v>0</v>
      </c>
      <c r="O243" s="37"/>
      <c r="P243" s="38">
        <f t="shared" si="12"/>
        <v>700.14</v>
      </c>
      <c r="Q243" s="38">
        <f t="shared" si="12"/>
        <v>0</v>
      </c>
      <c r="R243" s="39" t="s">
        <v>223</v>
      </c>
      <c r="S243" s="39" t="s">
        <v>224</v>
      </c>
    </row>
    <row r="244" spans="1:19" s="41" customFormat="1" ht="25.5" customHeight="1" x14ac:dyDescent="0.25">
      <c r="A244" s="27">
        <v>43992</v>
      </c>
      <c r="B244" s="28" t="s">
        <v>228</v>
      </c>
      <c r="C244" s="28" t="s">
        <v>222</v>
      </c>
      <c r="D244" s="29" t="s">
        <v>22</v>
      </c>
      <c r="E244" s="30" t="str">
        <f t="shared" si="10"/>
        <v>2020</v>
      </c>
      <c r="F244" s="59" t="s">
        <v>227</v>
      </c>
      <c r="G244" s="31" t="s">
        <v>24</v>
      </c>
      <c r="H244" s="56"/>
      <c r="I244" s="32">
        <f t="shared" ca="1" si="11"/>
        <v>1147</v>
      </c>
      <c r="J244" s="33">
        <v>788.51</v>
      </c>
      <c r="K244" s="34"/>
      <c r="L244" s="35"/>
      <c r="M244" s="36"/>
      <c r="N244" s="37">
        <v>0</v>
      </c>
      <c r="O244" s="37"/>
      <c r="P244" s="38">
        <f t="shared" si="12"/>
        <v>788.51</v>
      </c>
      <c r="Q244" s="38">
        <f t="shared" si="12"/>
        <v>0</v>
      </c>
      <c r="R244" s="39" t="s">
        <v>223</v>
      </c>
      <c r="S244" s="39" t="s">
        <v>224</v>
      </c>
    </row>
    <row r="245" spans="1:19" s="41" customFormat="1" ht="25.5" customHeight="1" x14ac:dyDescent="0.25">
      <c r="A245" s="27">
        <v>44023</v>
      </c>
      <c r="B245" s="28" t="s">
        <v>229</v>
      </c>
      <c r="C245" s="28" t="s">
        <v>230</v>
      </c>
      <c r="D245" s="29" t="s">
        <v>22</v>
      </c>
      <c r="E245" s="30" t="str">
        <f t="shared" si="10"/>
        <v>2020</v>
      </c>
      <c r="F245" s="29" t="s">
        <v>231</v>
      </c>
      <c r="G245" s="31" t="s">
        <v>24</v>
      </c>
      <c r="H245" s="56"/>
      <c r="I245" s="32">
        <f t="shared" ca="1" si="11"/>
        <v>1116</v>
      </c>
      <c r="J245" s="33">
        <v>249.19</v>
      </c>
      <c r="K245" s="34"/>
      <c r="L245" s="35"/>
      <c r="M245" s="36"/>
      <c r="N245" s="37">
        <v>0</v>
      </c>
      <c r="O245" s="37"/>
      <c r="P245" s="38">
        <f t="shared" si="12"/>
        <v>249.19</v>
      </c>
      <c r="Q245" s="38">
        <f t="shared" si="12"/>
        <v>0</v>
      </c>
      <c r="R245" s="39" t="s">
        <v>232</v>
      </c>
      <c r="S245" s="39" t="s">
        <v>233</v>
      </c>
    </row>
    <row r="246" spans="1:19" s="41" customFormat="1" ht="25.5" customHeight="1" x14ac:dyDescent="0.25">
      <c r="A246" s="27">
        <v>44315</v>
      </c>
      <c r="B246" s="28" t="s">
        <v>234</v>
      </c>
      <c r="C246" s="28" t="s">
        <v>235</v>
      </c>
      <c r="D246" s="29" t="s">
        <v>22</v>
      </c>
      <c r="E246" s="30" t="str">
        <f t="shared" si="10"/>
        <v>2021</v>
      </c>
      <c r="F246" s="29" t="s">
        <v>227</v>
      </c>
      <c r="G246" s="31" t="s">
        <v>24</v>
      </c>
      <c r="H246" s="56"/>
      <c r="I246" s="32">
        <f t="shared" ca="1" si="11"/>
        <v>824</v>
      </c>
      <c r="J246" s="33">
        <v>10</v>
      </c>
      <c r="K246" s="34"/>
      <c r="L246" s="35"/>
      <c r="M246" s="36"/>
      <c r="N246" s="37">
        <v>0</v>
      </c>
      <c r="O246" s="37"/>
      <c r="P246" s="38">
        <f t="shared" si="12"/>
        <v>10</v>
      </c>
      <c r="Q246" s="38">
        <f t="shared" si="12"/>
        <v>0</v>
      </c>
      <c r="R246" s="39" t="s">
        <v>236</v>
      </c>
      <c r="S246" s="39" t="s">
        <v>214</v>
      </c>
    </row>
    <row r="247" spans="1:19" s="74" customFormat="1" ht="25.5" customHeight="1" x14ac:dyDescent="0.25">
      <c r="A247" s="60">
        <v>44349</v>
      </c>
      <c r="B247" s="61" t="s">
        <v>237</v>
      </c>
      <c r="C247" s="61" t="s">
        <v>238</v>
      </c>
      <c r="D247" s="62" t="s">
        <v>22</v>
      </c>
      <c r="E247" s="63" t="str">
        <f t="shared" si="10"/>
        <v>2021</v>
      </c>
      <c r="F247" s="62" t="s">
        <v>231</v>
      </c>
      <c r="G247" s="64" t="s">
        <v>24</v>
      </c>
      <c r="H247" s="65"/>
      <c r="I247" s="66">
        <f t="shared" ca="1" si="11"/>
        <v>790</v>
      </c>
      <c r="J247" s="67">
        <v>286.43</v>
      </c>
      <c r="K247" s="68"/>
      <c r="L247" s="69"/>
      <c r="M247" s="70"/>
      <c r="N247" s="71">
        <v>0</v>
      </c>
      <c r="O247" s="71"/>
      <c r="P247" s="72">
        <f t="shared" si="12"/>
        <v>286.43</v>
      </c>
      <c r="Q247" s="72">
        <f t="shared" si="12"/>
        <v>0</v>
      </c>
      <c r="R247" s="73" t="s">
        <v>239</v>
      </c>
      <c r="S247" s="57" t="s">
        <v>240</v>
      </c>
    </row>
    <row r="248" spans="1:19" s="74" customFormat="1" ht="25.5" customHeight="1" x14ac:dyDescent="0.25">
      <c r="A248" s="60">
        <v>44349</v>
      </c>
      <c r="B248" s="61" t="s">
        <v>241</v>
      </c>
      <c r="C248" s="61" t="s">
        <v>222</v>
      </c>
      <c r="D248" s="62" t="s">
        <v>22</v>
      </c>
      <c r="E248" s="63" t="str">
        <f t="shared" si="10"/>
        <v>2021</v>
      </c>
      <c r="F248" s="62" t="s">
        <v>212</v>
      </c>
      <c r="G248" s="64" t="s">
        <v>24</v>
      </c>
      <c r="H248" s="65"/>
      <c r="I248" s="66">
        <f t="shared" ca="1" si="11"/>
        <v>790</v>
      </c>
      <c r="J248" s="67">
        <v>165.39</v>
      </c>
      <c r="K248" s="68"/>
      <c r="L248" s="69"/>
      <c r="M248" s="70"/>
      <c r="N248" s="71">
        <v>0</v>
      </c>
      <c r="O248" s="71"/>
      <c r="P248" s="72">
        <f t="shared" ref="P248:Q263" si="13">J248-N248</f>
        <v>165.39</v>
      </c>
      <c r="Q248" s="72">
        <f t="shared" si="13"/>
        <v>0</v>
      </c>
      <c r="R248" s="73" t="s">
        <v>223</v>
      </c>
      <c r="S248" s="57" t="s">
        <v>242</v>
      </c>
    </row>
    <row r="249" spans="1:19" s="41" customFormat="1" ht="25.5" customHeight="1" x14ac:dyDescent="0.25">
      <c r="A249" s="27">
        <v>45062</v>
      </c>
      <c r="B249" s="28" t="s">
        <v>243</v>
      </c>
      <c r="C249" s="28" t="s">
        <v>244</v>
      </c>
      <c r="D249" s="29" t="s">
        <v>22</v>
      </c>
      <c r="E249" s="30" t="str">
        <f t="shared" si="10"/>
        <v>2023</v>
      </c>
      <c r="F249" s="29" t="s">
        <v>245</v>
      </c>
      <c r="G249" s="56" t="s">
        <v>246</v>
      </c>
      <c r="H249" s="56"/>
      <c r="I249" s="32"/>
      <c r="J249" s="33"/>
      <c r="K249" s="34">
        <v>82100</v>
      </c>
      <c r="L249" s="35">
        <v>45075</v>
      </c>
      <c r="M249" s="36" t="s">
        <v>247</v>
      </c>
      <c r="N249" s="75"/>
      <c r="O249" s="34">
        <v>82100</v>
      </c>
      <c r="P249" s="38">
        <f t="shared" si="13"/>
        <v>0</v>
      </c>
      <c r="Q249" s="53">
        <f t="shared" si="13"/>
        <v>0</v>
      </c>
      <c r="R249" s="39"/>
      <c r="S249" s="39"/>
    </row>
    <row r="250" spans="1:19" s="41" customFormat="1" ht="25.5" customHeight="1" x14ac:dyDescent="0.25">
      <c r="A250" s="27">
        <v>45066</v>
      </c>
      <c r="B250" s="28" t="s">
        <v>248</v>
      </c>
      <c r="C250" s="28" t="s">
        <v>249</v>
      </c>
      <c r="D250" s="29" t="s">
        <v>22</v>
      </c>
      <c r="E250" s="30" t="str">
        <f t="shared" si="10"/>
        <v>2023</v>
      </c>
      <c r="F250" s="29" t="s">
        <v>231</v>
      </c>
      <c r="G250" s="56" t="s">
        <v>246</v>
      </c>
      <c r="H250" s="56"/>
      <c r="I250" s="32"/>
      <c r="J250" s="33"/>
      <c r="K250" s="34">
        <v>1245000</v>
      </c>
      <c r="L250" s="35">
        <v>45125</v>
      </c>
      <c r="M250" s="36" t="s">
        <v>250</v>
      </c>
      <c r="N250" s="75"/>
      <c r="O250" s="75">
        <v>1245000</v>
      </c>
      <c r="P250" s="38">
        <f t="shared" si="13"/>
        <v>0</v>
      </c>
      <c r="Q250" s="53">
        <f t="shared" si="13"/>
        <v>0</v>
      </c>
      <c r="R250" s="39"/>
      <c r="S250" s="39"/>
    </row>
    <row r="251" spans="1:19" s="41" customFormat="1" ht="25.5" customHeight="1" x14ac:dyDescent="0.25">
      <c r="A251" s="27">
        <v>45066</v>
      </c>
      <c r="B251" s="28" t="s">
        <v>251</v>
      </c>
      <c r="C251" s="28" t="s">
        <v>252</v>
      </c>
      <c r="D251" s="29" t="s">
        <v>22</v>
      </c>
      <c r="E251" s="30" t="str">
        <f t="shared" si="10"/>
        <v>2023</v>
      </c>
      <c r="F251" s="29" t="s">
        <v>245</v>
      </c>
      <c r="G251" s="56" t="s">
        <v>246</v>
      </c>
      <c r="H251" s="56"/>
      <c r="I251" s="32"/>
      <c r="J251" s="33"/>
      <c r="K251" s="34">
        <v>540750</v>
      </c>
      <c r="L251" s="35">
        <v>45118</v>
      </c>
      <c r="M251" s="36" t="s">
        <v>253</v>
      </c>
      <c r="N251" s="75"/>
      <c r="O251" s="34">
        <v>540750</v>
      </c>
      <c r="P251" s="38">
        <f t="shared" si="13"/>
        <v>0</v>
      </c>
      <c r="Q251" s="53">
        <f t="shared" si="13"/>
        <v>0</v>
      </c>
      <c r="R251" s="39"/>
      <c r="S251" s="39"/>
    </row>
    <row r="252" spans="1:19" s="80" customFormat="1" ht="21" customHeight="1" x14ac:dyDescent="0.25">
      <c r="A252" s="27">
        <v>45066</v>
      </c>
      <c r="B252" s="28" t="s">
        <v>254</v>
      </c>
      <c r="C252" s="28" t="s">
        <v>255</v>
      </c>
      <c r="D252" s="29" t="s">
        <v>22</v>
      </c>
      <c r="E252" s="30" t="str">
        <f t="shared" si="10"/>
        <v>2023</v>
      </c>
      <c r="F252" s="29" t="s">
        <v>245</v>
      </c>
      <c r="G252" s="56" t="s">
        <v>246</v>
      </c>
      <c r="H252" s="76"/>
      <c r="I252" s="77"/>
      <c r="J252" s="49"/>
      <c r="K252" s="50">
        <v>1364600</v>
      </c>
      <c r="L252" s="51">
        <v>45128</v>
      </c>
      <c r="M252" s="52" t="s">
        <v>256</v>
      </c>
      <c r="N252" s="78"/>
      <c r="O252" s="50">
        <v>1364600</v>
      </c>
      <c r="P252" s="53">
        <f t="shared" si="13"/>
        <v>0</v>
      </c>
      <c r="Q252" s="53">
        <f t="shared" si="13"/>
        <v>0</v>
      </c>
      <c r="R252" s="79"/>
      <c r="S252" s="79"/>
    </row>
    <row r="253" spans="1:19" s="41" customFormat="1" ht="25.5" customHeight="1" x14ac:dyDescent="0.25">
      <c r="A253" s="27">
        <v>45066</v>
      </c>
      <c r="B253" s="28" t="s">
        <v>257</v>
      </c>
      <c r="C253" s="28" t="s">
        <v>255</v>
      </c>
      <c r="D253" s="29" t="s">
        <v>22</v>
      </c>
      <c r="E253" s="30" t="str">
        <f t="shared" si="10"/>
        <v>2023</v>
      </c>
      <c r="F253" s="29" t="s">
        <v>245</v>
      </c>
      <c r="G253" s="56" t="s">
        <v>246</v>
      </c>
      <c r="H253" s="56"/>
      <c r="I253" s="32"/>
      <c r="J253" s="33"/>
      <c r="K253" s="34">
        <v>831600</v>
      </c>
      <c r="L253" s="35">
        <v>45128</v>
      </c>
      <c r="M253" s="36" t="s">
        <v>256</v>
      </c>
      <c r="N253" s="75"/>
      <c r="O253" s="34">
        <v>831600</v>
      </c>
      <c r="P253" s="38">
        <f t="shared" si="13"/>
        <v>0</v>
      </c>
      <c r="Q253" s="53">
        <f t="shared" si="13"/>
        <v>0</v>
      </c>
      <c r="R253" s="39"/>
      <c r="S253" s="39"/>
    </row>
    <row r="254" spans="1:19" s="41" customFormat="1" ht="25.5" customHeight="1" x14ac:dyDescent="0.25">
      <c r="A254" s="27">
        <v>45076</v>
      </c>
      <c r="B254" s="28" t="s">
        <v>258</v>
      </c>
      <c r="C254" s="28" t="s">
        <v>255</v>
      </c>
      <c r="D254" s="29" t="s">
        <v>22</v>
      </c>
      <c r="E254" s="30" t="str">
        <f t="shared" si="10"/>
        <v>2023</v>
      </c>
      <c r="F254" s="29" t="s">
        <v>259</v>
      </c>
      <c r="G254" s="56" t="s">
        <v>246</v>
      </c>
      <c r="H254" s="56"/>
      <c r="I254" s="32"/>
      <c r="J254" s="33"/>
      <c r="K254" s="34">
        <v>6885900</v>
      </c>
      <c r="L254" s="35">
        <v>45128</v>
      </c>
      <c r="M254" s="36" t="s">
        <v>256</v>
      </c>
      <c r="N254" s="75"/>
      <c r="O254" s="75">
        <v>3794300</v>
      </c>
      <c r="P254" s="38">
        <f t="shared" si="13"/>
        <v>0</v>
      </c>
      <c r="Q254" s="53">
        <f t="shared" si="13"/>
        <v>3091600</v>
      </c>
      <c r="R254" s="39"/>
      <c r="S254" s="39"/>
    </row>
    <row r="255" spans="1:19" s="85" customFormat="1" ht="25.5" customHeight="1" x14ac:dyDescent="0.25">
      <c r="A255" s="27">
        <v>45082</v>
      </c>
      <c r="B255" s="28" t="s">
        <v>260</v>
      </c>
      <c r="C255" s="28" t="s">
        <v>261</v>
      </c>
      <c r="D255" s="29" t="s">
        <v>22</v>
      </c>
      <c r="E255" s="30" t="str">
        <f t="shared" si="10"/>
        <v>2023</v>
      </c>
      <c r="F255" s="29" t="s">
        <v>259</v>
      </c>
      <c r="G255" s="56" t="s">
        <v>262</v>
      </c>
      <c r="H255" s="56"/>
      <c r="I255" s="32"/>
      <c r="J255" s="33"/>
      <c r="K255" s="81">
        <v>938700</v>
      </c>
      <c r="L255" s="82">
        <v>45089</v>
      </c>
      <c r="M255" s="83" t="s">
        <v>263</v>
      </c>
      <c r="N255" s="75"/>
      <c r="O255" s="81">
        <v>938700</v>
      </c>
      <c r="P255" s="72">
        <f t="shared" si="13"/>
        <v>0</v>
      </c>
      <c r="Q255" s="84">
        <f t="shared" si="13"/>
        <v>0</v>
      </c>
      <c r="R255" s="39"/>
      <c r="S255" s="39"/>
    </row>
    <row r="256" spans="1:19" s="85" customFormat="1" ht="25.5" customHeight="1" x14ac:dyDescent="0.25">
      <c r="A256" s="27">
        <v>45094</v>
      </c>
      <c r="B256" s="28" t="s">
        <v>264</v>
      </c>
      <c r="C256" s="28" t="s">
        <v>255</v>
      </c>
      <c r="D256" s="29" t="s">
        <v>22</v>
      </c>
      <c r="E256" s="30" t="str">
        <f t="shared" si="10"/>
        <v>2023</v>
      </c>
      <c r="F256" s="29" t="s">
        <v>245</v>
      </c>
      <c r="G256" s="56" t="s">
        <v>262</v>
      </c>
      <c r="H256" s="56"/>
      <c r="I256" s="32"/>
      <c r="J256" s="33"/>
      <c r="K256" s="81">
        <v>388399.99904999998</v>
      </c>
      <c r="L256" s="82"/>
      <c r="M256" s="83"/>
      <c r="N256" s="75"/>
      <c r="O256" s="75"/>
      <c r="P256" s="72">
        <f t="shared" si="13"/>
        <v>0</v>
      </c>
      <c r="Q256" s="84">
        <f t="shared" si="13"/>
        <v>388399.99904999998</v>
      </c>
      <c r="R256" s="39"/>
      <c r="S256" s="39"/>
    </row>
    <row r="257" spans="1:21" s="85" customFormat="1" ht="25.5" customHeight="1" x14ac:dyDescent="0.25">
      <c r="A257" s="27">
        <v>45094</v>
      </c>
      <c r="B257" s="28" t="s">
        <v>265</v>
      </c>
      <c r="C257" s="28" t="s">
        <v>266</v>
      </c>
      <c r="D257" s="29" t="s">
        <v>22</v>
      </c>
      <c r="E257" s="30" t="str">
        <f t="shared" si="10"/>
        <v>2023</v>
      </c>
      <c r="F257" s="29" t="s">
        <v>245</v>
      </c>
      <c r="G257" s="56" t="s">
        <v>262</v>
      </c>
      <c r="H257" s="56"/>
      <c r="I257" s="32"/>
      <c r="J257" s="33"/>
      <c r="K257" s="81">
        <v>68449.999800000005</v>
      </c>
      <c r="L257" s="82">
        <v>45114</v>
      </c>
      <c r="M257" s="83" t="s">
        <v>267</v>
      </c>
      <c r="N257" s="75"/>
      <c r="O257" s="81">
        <v>68449.999800000005</v>
      </c>
      <c r="P257" s="72">
        <f t="shared" si="13"/>
        <v>0</v>
      </c>
      <c r="Q257" s="84">
        <f t="shared" si="13"/>
        <v>0</v>
      </c>
      <c r="R257" s="39"/>
      <c r="S257" s="39"/>
    </row>
    <row r="258" spans="1:21" s="93" customFormat="1" ht="25.5" customHeight="1" x14ac:dyDescent="0.25">
      <c r="A258" s="44">
        <v>45128</v>
      </c>
      <c r="B258" s="45" t="s">
        <v>268</v>
      </c>
      <c r="C258" s="45" t="s">
        <v>269</v>
      </c>
      <c r="D258" s="46" t="s">
        <v>22</v>
      </c>
      <c r="E258" s="47" t="str">
        <f t="shared" si="10"/>
        <v>2023</v>
      </c>
      <c r="F258" s="46" t="s">
        <v>270</v>
      </c>
      <c r="G258" s="86" t="s">
        <v>271</v>
      </c>
      <c r="H258" s="86"/>
      <c r="I258" s="32"/>
      <c r="J258" s="87"/>
      <c r="K258" s="88">
        <v>975849.99750000006</v>
      </c>
      <c r="L258" s="89">
        <v>45128</v>
      </c>
      <c r="M258" s="90" t="s">
        <v>272</v>
      </c>
      <c r="N258" s="91"/>
      <c r="O258" s="91">
        <v>975849.99750000006</v>
      </c>
      <c r="P258" s="92"/>
      <c r="Q258" s="92">
        <f t="shared" si="13"/>
        <v>0</v>
      </c>
      <c r="R258" s="54"/>
      <c r="S258" s="54"/>
    </row>
    <row r="259" spans="1:21" s="93" customFormat="1" ht="25.5" customHeight="1" x14ac:dyDescent="0.25">
      <c r="A259" s="44">
        <v>45134</v>
      </c>
      <c r="B259" s="45" t="s">
        <v>273</v>
      </c>
      <c r="C259" s="45" t="s">
        <v>274</v>
      </c>
      <c r="D259" s="46" t="s">
        <v>22</v>
      </c>
      <c r="E259" s="47" t="str">
        <f t="shared" si="10"/>
        <v>2023</v>
      </c>
      <c r="F259" s="46" t="s">
        <v>259</v>
      </c>
      <c r="G259" s="86" t="s">
        <v>271</v>
      </c>
      <c r="H259" s="86"/>
      <c r="I259" s="32"/>
      <c r="J259" s="87"/>
      <c r="K259" s="88">
        <v>965000.00100000005</v>
      </c>
      <c r="L259" s="89" t="s">
        <v>275</v>
      </c>
      <c r="M259" s="90" t="s">
        <v>276</v>
      </c>
      <c r="N259" s="91"/>
      <c r="O259" s="88">
        <v>965000.00100000005</v>
      </c>
      <c r="P259" s="92"/>
      <c r="Q259" s="92">
        <f t="shared" si="13"/>
        <v>0</v>
      </c>
      <c r="R259" s="54"/>
      <c r="S259" s="54"/>
    </row>
    <row r="260" spans="1:21" s="97" customFormat="1" ht="25.5" customHeight="1" x14ac:dyDescent="0.25">
      <c r="A260" s="27">
        <v>45136</v>
      </c>
      <c r="B260" s="28" t="s">
        <v>277</v>
      </c>
      <c r="C260" s="28" t="s">
        <v>278</v>
      </c>
      <c r="D260" s="29" t="s">
        <v>22</v>
      </c>
      <c r="E260" s="30" t="str">
        <f t="shared" si="10"/>
        <v>2023</v>
      </c>
      <c r="F260" s="29" t="s">
        <v>270</v>
      </c>
      <c r="G260" s="76" t="s">
        <v>271</v>
      </c>
      <c r="H260" s="76"/>
      <c r="I260" s="77"/>
      <c r="J260" s="49"/>
      <c r="K260" s="94">
        <v>346999.99740000005</v>
      </c>
      <c r="L260" s="95"/>
      <c r="M260" s="96"/>
      <c r="N260" s="78"/>
      <c r="O260" s="78"/>
      <c r="P260" s="84"/>
      <c r="Q260" s="84">
        <f t="shared" si="13"/>
        <v>346999.99740000005</v>
      </c>
      <c r="R260" s="79"/>
      <c r="S260" s="79"/>
    </row>
    <row r="261" spans="1:21" s="97" customFormat="1" ht="25.5" customHeight="1" x14ac:dyDescent="0.25">
      <c r="A261" s="27">
        <v>45136</v>
      </c>
      <c r="B261" s="28" t="s">
        <v>279</v>
      </c>
      <c r="C261" s="28" t="s">
        <v>278</v>
      </c>
      <c r="D261" s="29" t="s">
        <v>22</v>
      </c>
      <c r="E261" s="30" t="str">
        <f t="shared" ref="E261:E265" si="14">TEXT(A261,"yyy")</f>
        <v>2023</v>
      </c>
      <c r="F261" s="29" t="s">
        <v>270</v>
      </c>
      <c r="G261" s="76" t="s">
        <v>271</v>
      </c>
      <c r="H261" s="76"/>
      <c r="I261" s="77"/>
      <c r="J261" s="49"/>
      <c r="K261" s="94">
        <v>317200.00095000002</v>
      </c>
      <c r="L261" s="95"/>
      <c r="M261" s="96"/>
      <c r="N261" s="78"/>
      <c r="O261" s="78"/>
      <c r="P261" s="84"/>
      <c r="Q261" s="84">
        <f t="shared" si="13"/>
        <v>317200.00095000002</v>
      </c>
      <c r="R261" s="79"/>
      <c r="S261" s="79"/>
    </row>
    <row r="262" spans="1:21" s="97" customFormat="1" ht="25.5" customHeight="1" x14ac:dyDescent="0.25">
      <c r="A262" s="27">
        <v>45136</v>
      </c>
      <c r="B262" s="28" t="s">
        <v>280</v>
      </c>
      <c r="C262" s="28" t="s">
        <v>281</v>
      </c>
      <c r="D262" s="29" t="s">
        <v>22</v>
      </c>
      <c r="E262" s="30" t="str">
        <f t="shared" si="14"/>
        <v>2023</v>
      </c>
      <c r="F262" s="29" t="s">
        <v>259</v>
      </c>
      <c r="G262" s="76" t="s">
        <v>271</v>
      </c>
      <c r="H262" s="76"/>
      <c r="I262" s="77"/>
      <c r="J262" s="49"/>
      <c r="K262" s="94">
        <v>1106049.9996</v>
      </c>
      <c r="L262" s="95"/>
      <c r="M262" s="96"/>
      <c r="N262" s="78"/>
      <c r="O262" s="78"/>
      <c r="P262" s="84"/>
      <c r="Q262" s="84">
        <f t="shared" si="13"/>
        <v>1106049.9996</v>
      </c>
      <c r="R262" s="79"/>
      <c r="S262" s="79"/>
    </row>
    <row r="263" spans="1:21" s="97" customFormat="1" ht="25.5" customHeight="1" x14ac:dyDescent="0.25">
      <c r="A263" s="27">
        <v>45136</v>
      </c>
      <c r="B263" s="28" t="s">
        <v>282</v>
      </c>
      <c r="C263" s="28" t="s">
        <v>255</v>
      </c>
      <c r="D263" s="29" t="s">
        <v>22</v>
      </c>
      <c r="E263" s="30" t="str">
        <f t="shared" si="14"/>
        <v>2023</v>
      </c>
      <c r="F263" s="29" t="s">
        <v>245</v>
      </c>
      <c r="G263" s="76" t="s">
        <v>271</v>
      </c>
      <c r="H263" s="76"/>
      <c r="I263" s="77"/>
      <c r="J263" s="49"/>
      <c r="K263" s="94">
        <v>1014599.9997</v>
      </c>
      <c r="L263" s="95"/>
      <c r="M263" s="96"/>
      <c r="N263" s="78"/>
      <c r="O263" s="78"/>
      <c r="P263" s="84"/>
      <c r="Q263" s="84">
        <f t="shared" si="13"/>
        <v>1014599.9997</v>
      </c>
      <c r="R263" s="79"/>
      <c r="S263" s="79"/>
    </row>
    <row r="264" spans="1:21" s="97" customFormat="1" ht="25.5" customHeight="1" x14ac:dyDescent="0.25">
      <c r="A264" s="27"/>
      <c r="B264" s="28"/>
      <c r="C264" s="28"/>
      <c r="D264" s="29"/>
      <c r="E264" s="30"/>
      <c r="F264" s="29"/>
      <c r="G264" s="76"/>
      <c r="H264" s="76"/>
      <c r="I264" s="77"/>
      <c r="J264" s="49"/>
      <c r="K264" s="94"/>
      <c r="L264" s="95"/>
      <c r="M264" s="96"/>
      <c r="N264" s="78"/>
      <c r="O264" s="78"/>
      <c r="P264" s="84"/>
      <c r="Q264" s="84">
        <f t="shared" ref="Q264:Q283" si="15">K264-O264</f>
        <v>0</v>
      </c>
      <c r="R264" s="79"/>
      <c r="S264" s="79"/>
    </row>
    <row r="265" spans="1:21" s="85" customFormat="1" ht="25.5" customHeight="1" x14ac:dyDescent="0.25">
      <c r="A265" s="27"/>
      <c r="B265" s="28"/>
      <c r="C265" s="28"/>
      <c r="D265" s="29"/>
      <c r="E265" s="30"/>
      <c r="F265" s="29"/>
      <c r="G265" s="56"/>
      <c r="H265" s="56"/>
      <c r="I265" s="32"/>
      <c r="J265" s="33"/>
      <c r="K265" s="81"/>
      <c r="L265" s="82"/>
      <c r="M265" s="83"/>
      <c r="N265" s="75"/>
      <c r="O265" s="75"/>
      <c r="P265" s="72"/>
      <c r="Q265" s="84">
        <f t="shared" si="15"/>
        <v>0</v>
      </c>
      <c r="R265" s="39"/>
      <c r="S265" s="39"/>
    </row>
    <row r="266" spans="1:21" s="85" customFormat="1" ht="25.5" customHeight="1" x14ac:dyDescent="0.25">
      <c r="A266" s="27"/>
      <c r="B266" s="28"/>
      <c r="C266" s="28"/>
      <c r="D266" s="29"/>
      <c r="E266" s="30"/>
      <c r="F266" s="29"/>
      <c r="G266" s="56"/>
      <c r="H266" s="56"/>
      <c r="I266" s="32"/>
      <c r="J266" s="33"/>
      <c r="K266" s="81"/>
      <c r="L266" s="82"/>
      <c r="M266" s="83"/>
      <c r="N266" s="75"/>
      <c r="O266" s="75"/>
      <c r="P266" s="72"/>
      <c r="Q266" s="84">
        <f t="shared" si="15"/>
        <v>0</v>
      </c>
      <c r="R266" s="39"/>
      <c r="S266" s="39"/>
    </row>
    <row r="267" spans="1:21" s="85" customFormat="1" ht="25.5" customHeight="1" x14ac:dyDescent="0.25">
      <c r="A267" s="27"/>
      <c r="B267" s="28"/>
      <c r="C267" s="28"/>
      <c r="D267" s="29"/>
      <c r="E267" s="30"/>
      <c r="F267" s="29"/>
      <c r="G267" s="56"/>
      <c r="H267" s="56"/>
      <c r="I267" s="32"/>
      <c r="J267" s="33"/>
      <c r="K267" s="81"/>
      <c r="L267" s="82"/>
      <c r="M267" s="83"/>
      <c r="N267" s="75"/>
      <c r="O267" s="75"/>
      <c r="P267" s="72"/>
      <c r="Q267" s="84">
        <f t="shared" si="15"/>
        <v>0</v>
      </c>
      <c r="R267" s="39"/>
      <c r="S267" s="39"/>
    </row>
    <row r="268" spans="1:21" s="85" customFormat="1" ht="25.5" customHeight="1" x14ac:dyDescent="0.25">
      <c r="A268" s="27"/>
      <c r="B268" s="28"/>
      <c r="C268" s="28"/>
      <c r="D268" s="29"/>
      <c r="E268" s="30"/>
      <c r="F268" s="29"/>
      <c r="G268" s="56"/>
      <c r="H268" s="56"/>
      <c r="I268" s="32"/>
      <c r="J268" s="33"/>
      <c r="K268" s="81"/>
      <c r="L268" s="82"/>
      <c r="M268" s="83"/>
      <c r="N268" s="75"/>
      <c r="O268" s="75"/>
      <c r="P268" s="72"/>
      <c r="Q268" s="84">
        <f t="shared" si="15"/>
        <v>0</v>
      </c>
      <c r="R268" s="39"/>
      <c r="S268" s="39"/>
    </row>
    <row r="269" spans="1:21" s="85" customFormat="1" ht="25.5" customHeight="1" x14ac:dyDescent="0.25">
      <c r="A269" s="27"/>
      <c r="B269" s="28"/>
      <c r="C269" s="28"/>
      <c r="D269" s="29"/>
      <c r="E269" s="30"/>
      <c r="F269" s="29"/>
      <c r="G269" s="56"/>
      <c r="H269" s="56"/>
      <c r="I269" s="32"/>
      <c r="J269" s="33"/>
      <c r="K269" s="81"/>
      <c r="L269" s="82"/>
      <c r="M269" s="83"/>
      <c r="N269" s="75"/>
      <c r="O269" s="75"/>
      <c r="P269" s="72"/>
      <c r="Q269" s="84"/>
      <c r="R269" s="39"/>
      <c r="S269" s="39"/>
    </row>
    <row r="270" spans="1:21" s="85" customFormat="1" ht="25.5" customHeight="1" x14ac:dyDescent="0.25">
      <c r="A270" s="27"/>
      <c r="B270" s="28"/>
      <c r="C270" s="28"/>
      <c r="D270" s="29"/>
      <c r="E270" s="29"/>
      <c r="F270" s="29"/>
      <c r="G270" s="56"/>
      <c r="H270" s="56"/>
      <c r="I270" s="98"/>
      <c r="J270" s="33"/>
      <c r="K270" s="81"/>
      <c r="L270" s="82"/>
      <c r="M270" s="83"/>
      <c r="N270" s="75"/>
      <c r="O270" s="75"/>
      <c r="P270" s="38"/>
      <c r="Q270" s="38"/>
      <c r="R270" s="39"/>
      <c r="S270" s="39"/>
    </row>
    <row r="271" spans="1:21" ht="19.5" thickBot="1" x14ac:dyDescent="0.35">
      <c r="J271" s="99"/>
      <c r="N271" s="6" t="s">
        <v>283</v>
      </c>
      <c r="P271" s="100">
        <f>SUBTOTAL(9,P4:P270)</f>
        <v>173939.08200000014</v>
      </c>
      <c r="Q271" s="100">
        <f>SUBTOTAL(9,Q4:Q270)</f>
        <v>6264849.9967</v>
      </c>
      <c r="R271" s="7" t="s">
        <v>284</v>
      </c>
      <c r="S271" s="101">
        <f>P271-153996</f>
        <v>19943.08200000014</v>
      </c>
      <c r="U271" s="102"/>
    </row>
    <row r="272" spans="1:21" ht="15.75" thickTop="1" x14ac:dyDescent="0.25">
      <c r="R272" s="103"/>
      <c r="S272" s="104"/>
    </row>
    <row r="274" spans="7:20" x14ac:dyDescent="0.25">
      <c r="K274" s="105"/>
      <c r="L274" s="106"/>
      <c r="M274" s="107"/>
      <c r="N274" s="108" t="s">
        <v>285</v>
      </c>
      <c r="O274" s="108"/>
      <c r="P274" s="109">
        <f>P271</f>
        <v>173939.08200000014</v>
      </c>
      <c r="Q274" s="109">
        <f>Q271</f>
        <v>6264849.9967</v>
      </c>
      <c r="R274" s="110" t="s">
        <v>285</v>
      </c>
      <c r="S274" s="111">
        <f>P274</f>
        <v>173939.08200000014</v>
      </c>
      <c r="T274" s="111">
        <f>Q274</f>
        <v>6264849.9967</v>
      </c>
    </row>
    <row r="275" spans="7:20" x14ac:dyDescent="0.25">
      <c r="K275" s="105" t="s">
        <v>262</v>
      </c>
      <c r="L275" s="112"/>
      <c r="M275" s="112">
        <f>SUM(K255:K257)</f>
        <v>1395549.9988500001</v>
      </c>
      <c r="N275" s="108" t="s">
        <v>286</v>
      </c>
      <c r="O275" s="108"/>
      <c r="P275" s="113"/>
      <c r="Q275" s="113">
        <f>SUM(Q249:Q254)</f>
        <v>3091600</v>
      </c>
      <c r="R275" s="110" t="s">
        <v>287</v>
      </c>
      <c r="S275" s="111">
        <f>P275+P276+P277+P278+P279</f>
        <v>173939.08200000014</v>
      </c>
      <c r="T275" s="111">
        <f>SUM(Q275:Q281)</f>
        <v>6264849.9967</v>
      </c>
    </row>
    <row r="276" spans="7:20" x14ac:dyDescent="0.25">
      <c r="K276" s="105" t="s">
        <v>288</v>
      </c>
      <c r="L276" s="112"/>
      <c r="M276" s="112">
        <f>SUM(O255:O257)</f>
        <v>1007149.9998</v>
      </c>
      <c r="N276" s="108" t="s">
        <v>289</v>
      </c>
      <c r="O276" s="108"/>
      <c r="P276" s="113"/>
      <c r="Q276" s="113"/>
      <c r="R276" s="114"/>
      <c r="S276" s="114"/>
      <c r="T276" s="115"/>
    </row>
    <row r="277" spans="7:20" ht="15.75" thickBot="1" x14ac:dyDescent="0.3">
      <c r="K277" s="105" t="s">
        <v>290</v>
      </c>
      <c r="L277" s="116" t="e">
        <f>L276/L275</f>
        <v>#DIV/0!</v>
      </c>
      <c r="M277" s="116">
        <f>M276/M275</f>
        <v>0.72168679060581109</v>
      </c>
      <c r="N277" s="117" t="s">
        <v>291</v>
      </c>
      <c r="O277" s="117"/>
      <c r="P277" s="113"/>
      <c r="Q277" s="113"/>
      <c r="R277" s="114"/>
      <c r="S277" s="114"/>
      <c r="T277" s="115"/>
    </row>
    <row r="278" spans="7:20" ht="15.75" thickTop="1" x14ac:dyDescent="0.25">
      <c r="G278" s="99">
        <f>K254-7000000</f>
        <v>-114100</v>
      </c>
      <c r="K278" s="105"/>
      <c r="L278" s="106"/>
      <c r="M278" s="107"/>
      <c r="N278" s="117" t="s">
        <v>292</v>
      </c>
      <c r="O278" s="117"/>
      <c r="P278" s="113"/>
      <c r="Q278" s="113"/>
      <c r="R278" s="114"/>
      <c r="S278" s="114"/>
      <c r="T278" s="115"/>
    </row>
    <row r="279" spans="7:20" x14ac:dyDescent="0.25">
      <c r="K279" s="105"/>
      <c r="L279" s="106"/>
      <c r="M279" s="107"/>
      <c r="N279" s="117" t="s">
        <v>24</v>
      </c>
      <c r="O279" s="117"/>
      <c r="P279" s="113">
        <f>SUBTOTAL(9,P4:P248)</f>
        <v>173939.08200000014</v>
      </c>
      <c r="Q279" s="113"/>
      <c r="R279" s="114"/>
      <c r="S279" s="114"/>
      <c r="T279" s="115"/>
    </row>
    <row r="280" spans="7:20" x14ac:dyDescent="0.25">
      <c r="J280" s="118"/>
      <c r="K280" s="105"/>
      <c r="L280" s="106"/>
      <c r="M280" s="107"/>
      <c r="N280" s="117" t="s">
        <v>293</v>
      </c>
      <c r="O280" s="117"/>
      <c r="P280" s="113"/>
      <c r="Q280" s="113">
        <f>SUM(Q255:Q257)</f>
        <v>388399.99904999998</v>
      </c>
      <c r="R280" s="114"/>
      <c r="S280" s="119"/>
      <c r="T280" s="115"/>
    </row>
    <row r="281" spans="7:20" x14ac:dyDescent="0.25">
      <c r="K281" s="105"/>
      <c r="L281" s="106"/>
      <c r="M281" s="107"/>
      <c r="N281" s="117" t="s">
        <v>271</v>
      </c>
      <c r="O281" s="117"/>
      <c r="P281" s="113"/>
      <c r="Q281" s="113">
        <f>SUM(Q258:Q270)</f>
        <v>2784849.9976500003</v>
      </c>
      <c r="R281" s="114" t="s">
        <v>271</v>
      </c>
      <c r="S281" s="120"/>
      <c r="T281" s="120">
        <f>SUM(K258:K270)</f>
        <v>4725699.99615</v>
      </c>
    </row>
    <row r="282" spans="7:20" x14ac:dyDescent="0.25">
      <c r="K282" s="105"/>
      <c r="L282" s="106"/>
      <c r="M282" s="107"/>
      <c r="N282" s="117"/>
      <c r="O282" s="117"/>
      <c r="P282" s="107"/>
      <c r="Q282" s="107"/>
      <c r="R282" s="114" t="s">
        <v>13</v>
      </c>
      <c r="S282" s="120"/>
      <c r="T282" s="120">
        <f>SUM(O258:O270)</f>
        <v>1940849.9985000002</v>
      </c>
    </row>
    <row r="283" spans="7:20" x14ac:dyDescent="0.25">
      <c r="K283" s="105" t="s">
        <v>294</v>
      </c>
      <c r="L283" s="112">
        <f>SUBTOTAL(9,J4:J248)</f>
        <v>173939.08200000014</v>
      </c>
      <c r="M283" s="105">
        <f>SUM(K249:K254)</f>
        <v>10949950</v>
      </c>
      <c r="N283" s="117"/>
      <c r="O283" s="117"/>
      <c r="P283" s="107"/>
      <c r="Q283" s="107"/>
      <c r="R283" s="114" t="s">
        <v>295</v>
      </c>
      <c r="S283" s="120"/>
      <c r="T283" s="115"/>
    </row>
    <row r="284" spans="7:20" x14ac:dyDescent="0.25">
      <c r="K284" s="105" t="s">
        <v>13</v>
      </c>
      <c r="L284" s="105">
        <f>SUBTOTAL(9,N4:N248)</f>
        <v>0</v>
      </c>
      <c r="M284" s="105">
        <f>SUM(O249:O254)</f>
        <v>7858350</v>
      </c>
      <c r="N284" s="117"/>
      <c r="O284" s="117"/>
      <c r="P284" s="107"/>
      <c r="Q284" s="107"/>
      <c r="R284" s="114" t="s">
        <v>13</v>
      </c>
      <c r="S284" s="120"/>
      <c r="T284" s="115"/>
    </row>
    <row r="285" spans="7:20" ht="15.75" thickBot="1" x14ac:dyDescent="0.3">
      <c r="I285" s="99"/>
      <c r="K285" s="105" t="s">
        <v>290</v>
      </c>
      <c r="L285" s="116">
        <f>L284/L283</f>
        <v>0</v>
      </c>
      <c r="M285" s="116">
        <f>M284/M283</f>
        <v>0.71766081123658099</v>
      </c>
      <c r="N285" s="117" t="s">
        <v>296</v>
      </c>
      <c r="O285" s="117"/>
      <c r="P285" s="121">
        <f>SUM(P275:P281)</f>
        <v>173939.08200000014</v>
      </c>
      <c r="Q285" s="121">
        <f>SUM(Q275:Q281)</f>
        <v>6264849.9967</v>
      </c>
      <c r="R285" s="122">
        <f>P274-P285</f>
        <v>0</v>
      </c>
      <c r="S285" s="120">
        <f>S283-S284</f>
        <v>0</v>
      </c>
      <c r="T285" s="115"/>
    </row>
    <row r="286" spans="7:20" ht="15.75" thickTop="1" x14ac:dyDescent="0.25">
      <c r="L286"/>
    </row>
    <row r="287" spans="7:20" x14ac:dyDescent="0.25">
      <c r="L287"/>
      <c r="R287" s="7" t="s">
        <v>297</v>
      </c>
    </row>
    <row r="289" spans="11:19" s="3" customFormat="1" x14ac:dyDescent="0.25">
      <c r="K289" s="123"/>
      <c r="L289" s="124"/>
      <c r="N289" s="125"/>
      <c r="O289" s="125"/>
      <c r="R289" s="126"/>
      <c r="S289" s="126"/>
    </row>
    <row r="290" spans="11:19" s="3" customFormat="1" x14ac:dyDescent="0.25">
      <c r="K290" s="123"/>
      <c r="L290" s="124"/>
      <c r="N290" s="125"/>
      <c r="O290" s="125"/>
      <c r="R290" s="126"/>
      <c r="S290" s="126"/>
    </row>
    <row r="291" spans="11:19" s="3" customFormat="1" x14ac:dyDescent="0.25">
      <c r="K291" s="123"/>
      <c r="L291" s="124"/>
      <c r="N291" s="125"/>
      <c r="O291" s="125"/>
      <c r="R291" s="126"/>
      <c r="S291" s="126"/>
    </row>
    <row r="292" spans="11:19" s="3" customFormat="1" x14ac:dyDescent="0.25">
      <c r="K292" s="123"/>
      <c r="L292" s="124"/>
      <c r="N292" s="125"/>
      <c r="O292" s="125"/>
      <c r="R292" s="126"/>
      <c r="S292" s="126"/>
    </row>
    <row r="293" spans="11:19" s="3" customFormat="1" x14ac:dyDescent="0.25">
      <c r="K293" s="123"/>
      <c r="L293" s="124"/>
      <c r="N293" s="125"/>
      <c r="O293" s="125"/>
      <c r="R293" s="126"/>
      <c r="S293" s="126"/>
    </row>
    <row r="294" spans="11:19" s="3" customFormat="1" x14ac:dyDescent="0.25">
      <c r="K294" s="123"/>
      <c r="L294" s="124"/>
      <c r="N294" s="125"/>
      <c r="O294" s="125"/>
      <c r="R294" s="8"/>
      <c r="S294" s="8"/>
    </row>
    <row r="295" spans="11:19" s="3" customFormat="1" x14ac:dyDescent="0.25">
      <c r="K295" s="123"/>
      <c r="L295" s="124"/>
      <c r="N295" s="125"/>
      <c r="O295" s="125"/>
      <c r="R295" s="8"/>
      <c r="S295" s="8"/>
    </row>
    <row r="296" spans="11:19" s="3" customFormat="1" x14ac:dyDescent="0.25">
      <c r="K296" s="123"/>
      <c r="L296" s="124"/>
      <c r="N296" s="125"/>
      <c r="O296" s="125"/>
      <c r="R296" s="8"/>
      <c r="S296" s="8"/>
    </row>
  </sheetData>
  <mergeCells count="15">
    <mergeCell ref="P2:Q2"/>
    <mergeCell ref="R2:R3"/>
    <mergeCell ref="S2:S3"/>
    <mergeCell ref="H2:H3"/>
    <mergeCell ref="I2:I3"/>
    <mergeCell ref="J2:K2"/>
    <mergeCell ref="L2:L3"/>
    <mergeCell ref="M2:M3"/>
    <mergeCell ref="N2:O2"/>
    <mergeCell ref="A2:A3"/>
    <mergeCell ref="C2:C3"/>
    <mergeCell ref="D2:D3"/>
    <mergeCell ref="E2:E3"/>
    <mergeCell ref="F2:F3"/>
    <mergeCell ref="G2:G3"/>
  </mergeCells>
  <conditionalFormatting sqref="B270">
    <cfRule type="duplicateValues" dxfId="10" priority="6"/>
  </conditionalFormatting>
  <conditionalFormatting sqref="B6:B233">
    <cfRule type="duplicateValues" dxfId="9" priority="7"/>
  </conditionalFormatting>
  <conditionalFormatting sqref="B4:B5">
    <cfRule type="duplicateValues" dxfId="8" priority="5"/>
  </conditionalFormatting>
  <conditionalFormatting sqref="B252">
    <cfRule type="duplicateValues" dxfId="7" priority="4"/>
  </conditionalFormatting>
  <conditionalFormatting sqref="B253">
    <cfRule type="duplicateValues" dxfId="6" priority="3"/>
  </conditionalFormatting>
  <conditionalFormatting sqref="B256">
    <cfRule type="duplicateValues" dxfId="5" priority="2"/>
  </conditionalFormatting>
  <conditionalFormatting sqref="B255">
    <cfRule type="duplicateValues" dxfId="4" priority="1"/>
  </conditionalFormatting>
  <conditionalFormatting sqref="B249:B251">
    <cfRule type="duplicateValues" dxfId="3" priority="8"/>
  </conditionalFormatting>
  <conditionalFormatting sqref="B234:B248">
    <cfRule type="duplicateValues" dxfId="2" priority="9"/>
  </conditionalFormatting>
  <conditionalFormatting sqref="B254">
    <cfRule type="duplicateValues" dxfId="1" priority="10"/>
  </conditionalFormatting>
  <conditionalFormatting sqref="B257:B269">
    <cfRule type="duplicateValues" dxfId="0" priority="11"/>
  </conditionalFormatting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YGN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2023-08-31T08:20:10Z</dcterms:created>
  <dcterms:modified xsi:type="dcterms:W3CDTF">2023-08-31T08:21:31Z</dcterms:modified>
</cp:coreProperties>
</file>